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redk\Google Drive\`Work\#DMD HRQOL\Data\"/>
    </mc:Choice>
  </mc:AlternateContent>
  <bookViews>
    <workbookView xWindow="0" yWindow="0" windowWidth="28800" windowHeight="18000" tabRatio="659" activeTab="1"/>
  </bookViews>
  <sheets>
    <sheet name="RAW_core" sheetId="5" r:id="rId1"/>
    <sheet name="PedsQL Core" sheetId="1" r:id="rId2"/>
    <sheet name="RAW_neuro" sheetId="6" r:id="rId3"/>
    <sheet name="PedsQL Neuro" sheetId="2" r:id="rId4"/>
    <sheet name="RAW_DMD" sheetId="7" r:id="rId5"/>
    <sheet name="PedsQL DMD" sheetId="3" r:id="rId6"/>
    <sheet name="P4 CBCL" sheetId="9" r:id="rId7"/>
    <sheet name="P5 CSHQ" sheetId="8" r:id="rId8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D16" i="1" l="1"/>
  <c r="DB16" i="1"/>
  <c r="CE16" i="1"/>
  <c r="BP12" i="1"/>
  <c r="BQ12" i="1"/>
  <c r="BB4" i="1"/>
  <c r="BC4" i="1"/>
  <c r="BB5" i="1"/>
  <c r="BC5" i="1"/>
  <c r="BB6" i="1"/>
  <c r="BC6" i="1"/>
  <c r="BC7" i="1"/>
  <c r="BB8" i="1"/>
  <c r="BC8" i="1"/>
  <c r="BB9" i="1"/>
  <c r="BC9" i="1"/>
  <c r="BB10" i="1"/>
  <c r="BC10" i="1"/>
  <c r="BB11" i="1"/>
  <c r="BC11" i="1"/>
  <c r="BB12" i="1"/>
  <c r="BC12" i="1"/>
  <c r="BB14" i="1"/>
  <c r="BC14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24" i="1"/>
  <c r="BC24" i="1"/>
  <c r="BB25" i="1"/>
  <c r="BC25" i="1"/>
  <c r="BB26" i="1"/>
  <c r="BC26" i="1"/>
  <c r="BB27" i="1"/>
  <c r="BC27" i="1"/>
  <c r="BB28" i="1"/>
  <c r="BC28" i="1"/>
  <c r="BB29" i="1"/>
  <c r="BC29" i="1"/>
  <c r="BB30" i="1"/>
  <c r="BC30" i="1"/>
  <c r="BB3" i="1"/>
  <c r="BC3" i="1"/>
  <c r="BI4" i="1"/>
  <c r="BJ4" i="1"/>
  <c r="BI5" i="1"/>
  <c r="BJ5" i="1"/>
  <c r="BI6" i="1"/>
  <c r="BJ6" i="1"/>
  <c r="BJ7" i="1"/>
  <c r="BI8" i="1"/>
  <c r="BJ8" i="1"/>
  <c r="BI9" i="1"/>
  <c r="BJ9" i="1"/>
  <c r="BI10" i="1"/>
  <c r="BJ10" i="1"/>
  <c r="BI11" i="1"/>
  <c r="BJ11" i="1"/>
  <c r="BI12" i="1"/>
  <c r="BJ12" i="1"/>
  <c r="BI14" i="1"/>
  <c r="BJ14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" i="1"/>
  <c r="BJ3" i="1"/>
  <c r="BP4" i="1"/>
  <c r="BQ4" i="1"/>
  <c r="BP5" i="1"/>
  <c r="BQ5" i="1"/>
  <c r="BP6" i="1"/>
  <c r="BQ6" i="1"/>
  <c r="BQ7" i="1"/>
  <c r="BP8" i="1"/>
  <c r="BQ8" i="1"/>
  <c r="BP9" i="1"/>
  <c r="BQ9" i="1"/>
  <c r="BP10" i="1"/>
  <c r="BQ10" i="1"/>
  <c r="BP11" i="1"/>
  <c r="BQ11" i="1"/>
  <c r="BP13" i="1"/>
  <c r="BQ13" i="1"/>
  <c r="BP14" i="1"/>
  <c r="BQ14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" i="1"/>
  <c r="BQ3" i="1"/>
  <c r="CK4" i="1"/>
  <c r="CL4" i="1"/>
  <c r="CK5" i="1"/>
  <c r="CL5" i="1"/>
  <c r="CK6" i="1"/>
  <c r="CL6" i="1"/>
  <c r="CK7" i="1"/>
  <c r="CL7" i="1"/>
  <c r="CK8" i="1"/>
  <c r="CL8" i="1"/>
  <c r="CK9" i="1"/>
  <c r="CL9" i="1"/>
  <c r="CK10" i="1"/>
  <c r="CL10" i="1"/>
  <c r="CK11" i="1"/>
  <c r="CL11" i="1"/>
  <c r="CK12" i="1"/>
  <c r="CL12" i="1"/>
  <c r="CK13" i="1"/>
  <c r="CL13" i="1"/>
  <c r="CK14" i="1"/>
  <c r="CL14" i="1"/>
  <c r="CK15" i="1"/>
  <c r="CL15" i="1"/>
  <c r="CK17" i="1"/>
  <c r="CL17" i="1"/>
  <c r="CK18" i="1"/>
  <c r="CL18" i="1"/>
  <c r="CK19" i="1"/>
  <c r="CL19" i="1"/>
  <c r="CK20" i="1"/>
  <c r="CL20" i="1"/>
  <c r="CK21" i="1"/>
  <c r="CL21" i="1"/>
  <c r="CK22" i="1"/>
  <c r="CL22" i="1"/>
  <c r="CK23" i="1"/>
  <c r="CL23" i="1"/>
  <c r="CK24" i="1"/>
  <c r="CL24" i="1"/>
  <c r="CK3" i="1"/>
  <c r="CL3" i="1"/>
  <c r="CR4" i="1"/>
  <c r="CS4" i="1"/>
  <c r="CR5" i="1"/>
  <c r="CS5" i="1"/>
  <c r="CR6" i="1"/>
  <c r="CS6" i="1"/>
  <c r="CR7" i="1"/>
  <c r="CS7" i="1"/>
  <c r="CR8" i="1"/>
  <c r="CS8" i="1"/>
  <c r="CR9" i="1"/>
  <c r="CS9" i="1"/>
  <c r="CR10" i="1"/>
  <c r="CS10" i="1"/>
  <c r="CR11" i="1"/>
  <c r="CS11" i="1"/>
  <c r="CR12" i="1"/>
  <c r="CS12" i="1"/>
  <c r="CR13" i="1"/>
  <c r="CS13" i="1"/>
  <c r="CR14" i="1"/>
  <c r="CS14" i="1"/>
  <c r="CR15" i="1"/>
  <c r="CS15" i="1"/>
  <c r="CR17" i="1"/>
  <c r="CS17" i="1"/>
  <c r="CR18" i="1"/>
  <c r="CS18" i="1"/>
  <c r="CR19" i="1"/>
  <c r="CS19" i="1"/>
  <c r="CR20" i="1"/>
  <c r="CS20" i="1"/>
  <c r="CR21" i="1"/>
  <c r="CS21" i="1"/>
  <c r="CR22" i="1"/>
  <c r="CS22" i="1"/>
  <c r="CR23" i="1"/>
  <c r="CS23" i="1"/>
  <c r="CR24" i="1"/>
  <c r="CS24" i="1"/>
  <c r="CR25" i="1"/>
  <c r="CS25" i="1"/>
  <c r="CR3" i="1"/>
  <c r="CS3" i="1"/>
  <c r="CY4" i="1"/>
  <c r="CZ4" i="1"/>
  <c r="CY5" i="1"/>
  <c r="CZ5" i="1"/>
  <c r="CY6" i="1"/>
  <c r="CZ6" i="1"/>
  <c r="CY7" i="1"/>
  <c r="CZ7" i="1"/>
  <c r="CY8" i="1"/>
  <c r="CZ8" i="1"/>
  <c r="CY9" i="1"/>
  <c r="CZ9" i="1"/>
  <c r="CY10" i="1"/>
  <c r="CZ10" i="1"/>
  <c r="CY11" i="1"/>
  <c r="CZ11" i="1"/>
  <c r="CY12" i="1"/>
  <c r="CZ12" i="1"/>
  <c r="CY13" i="1"/>
  <c r="CZ13" i="1"/>
  <c r="CY14" i="1"/>
  <c r="CZ14" i="1"/>
  <c r="CY15" i="1"/>
  <c r="CZ15" i="1"/>
  <c r="CY17" i="1"/>
  <c r="CZ17" i="1"/>
  <c r="CY18" i="1"/>
  <c r="CZ18" i="1"/>
  <c r="CY19" i="1"/>
  <c r="CZ19" i="1"/>
  <c r="CY20" i="1"/>
  <c r="CZ20" i="1"/>
  <c r="CY21" i="1"/>
  <c r="CZ21" i="1"/>
  <c r="CY22" i="1"/>
  <c r="CZ22" i="1"/>
  <c r="CY23" i="1"/>
  <c r="CZ23" i="1"/>
  <c r="CY24" i="1"/>
  <c r="CZ24" i="1"/>
  <c r="CY25" i="1"/>
  <c r="CZ25" i="1"/>
  <c r="CY3" i="1"/>
  <c r="CZ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6" i="1"/>
  <c r="AH16" i="1"/>
  <c r="AG18" i="1"/>
  <c r="AH18" i="1"/>
  <c r="AG19" i="1"/>
  <c r="AH19" i="1"/>
  <c r="AG20" i="1"/>
  <c r="AH20" i="1"/>
  <c r="AG21" i="1"/>
  <c r="AH21" i="1"/>
  <c r="AG22" i="1"/>
  <c r="AH22" i="1"/>
  <c r="AG3" i="1"/>
  <c r="AH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6" i="1"/>
  <c r="AA16" i="1"/>
  <c r="Z18" i="1"/>
  <c r="AA18" i="1"/>
  <c r="Z19" i="1"/>
  <c r="AA19" i="1"/>
  <c r="Z20" i="1"/>
  <c r="AA20" i="1"/>
  <c r="Z21" i="1"/>
  <c r="AA21" i="1"/>
  <c r="Z22" i="1"/>
  <c r="AA22" i="1"/>
  <c r="Z23" i="1"/>
  <c r="AA23" i="1"/>
  <c r="Z3" i="1"/>
  <c r="AA3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6" i="1"/>
  <c r="T16" i="1"/>
  <c r="S18" i="1"/>
  <c r="T18" i="1"/>
  <c r="S19" i="1"/>
  <c r="T19" i="1"/>
  <c r="S20" i="1"/>
  <c r="T20" i="1"/>
  <c r="S4" i="1"/>
  <c r="T4" i="1"/>
  <c r="S3" i="1"/>
  <c r="T3" i="1"/>
  <c r="J3" i="5"/>
  <c r="K3" i="5"/>
  <c r="L3" i="5"/>
  <c r="M3" i="5"/>
  <c r="N3" i="5"/>
  <c r="P3" i="5"/>
  <c r="Q3" i="5"/>
  <c r="CU7" i="2"/>
  <c r="CI7" i="2"/>
  <c r="CD7" i="1"/>
  <c r="BI4" i="3"/>
  <c r="BN4" i="2"/>
  <c r="BN5" i="2"/>
  <c r="BN6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G4" i="2"/>
  <c r="BG5" i="2"/>
  <c r="BG6" i="2"/>
  <c r="BG7" i="2"/>
  <c r="BG8" i="2"/>
  <c r="BG9" i="2"/>
  <c r="BB9" i="2"/>
  <c r="BP9" i="2"/>
  <c r="BG10" i="2"/>
  <c r="BG11" i="2"/>
  <c r="BG12" i="2"/>
  <c r="BG13" i="2"/>
  <c r="BB13" i="2"/>
  <c r="BP13" i="2"/>
  <c r="BG14" i="2"/>
  <c r="BG15" i="2"/>
  <c r="BG16" i="2"/>
  <c r="BG17" i="2"/>
  <c r="BG18" i="2"/>
  <c r="BG19" i="2"/>
  <c r="BG20" i="2"/>
  <c r="BG21" i="2"/>
  <c r="BB21" i="2"/>
  <c r="BP21" i="2"/>
  <c r="BG22" i="2"/>
  <c r="BG23" i="2"/>
  <c r="BG24" i="2"/>
  <c r="BG25" i="2"/>
  <c r="BB25" i="2"/>
  <c r="BP25" i="2"/>
  <c r="BG26" i="2"/>
  <c r="BG27" i="2"/>
  <c r="BG28" i="2"/>
  <c r="BG29" i="2"/>
  <c r="BB29" i="2"/>
  <c r="BP29" i="2"/>
  <c r="BG30" i="2"/>
  <c r="BG31" i="2"/>
  <c r="BG32" i="2"/>
  <c r="BG33" i="2"/>
  <c r="BB33" i="2"/>
  <c r="BP33" i="2"/>
  <c r="BG34" i="2"/>
  <c r="BG35" i="2"/>
  <c r="BG36" i="2"/>
  <c r="BB4" i="2"/>
  <c r="BP4" i="2"/>
  <c r="BB5" i="2"/>
  <c r="BB6" i="2"/>
  <c r="BP6" i="2"/>
  <c r="BB8" i="2"/>
  <c r="BP8" i="2"/>
  <c r="BB10" i="2"/>
  <c r="BP10" i="2"/>
  <c r="BB11" i="2"/>
  <c r="BB12" i="2"/>
  <c r="BP12" i="2"/>
  <c r="BB14" i="2"/>
  <c r="BP14" i="2"/>
  <c r="BB15" i="2"/>
  <c r="BB16" i="2"/>
  <c r="BB17" i="2"/>
  <c r="BB18" i="2"/>
  <c r="BP18" i="2"/>
  <c r="BB19" i="2"/>
  <c r="BB20" i="2"/>
  <c r="BP20" i="2"/>
  <c r="BB22" i="2"/>
  <c r="BP22" i="2"/>
  <c r="BB23" i="2"/>
  <c r="BB24" i="2"/>
  <c r="BP24" i="2"/>
  <c r="BB26" i="2"/>
  <c r="BP26" i="2"/>
  <c r="BB27" i="2"/>
  <c r="BB28" i="2"/>
  <c r="BP28" i="2"/>
  <c r="BB30" i="2"/>
  <c r="BP30" i="2"/>
  <c r="BB31" i="2"/>
  <c r="BB32" i="2"/>
  <c r="BP32" i="2"/>
  <c r="BB34" i="2"/>
  <c r="BP34" i="2"/>
  <c r="BB35" i="2"/>
  <c r="BB36" i="2"/>
  <c r="BP36" i="2"/>
  <c r="EV4" i="9"/>
  <c r="EV5" i="9"/>
  <c r="EV6" i="9"/>
  <c r="EV7" i="9"/>
  <c r="EV8" i="9"/>
  <c r="EV9" i="9"/>
  <c r="EV10" i="9"/>
  <c r="EV11" i="9"/>
  <c r="EV12" i="9"/>
  <c r="EV13" i="9"/>
  <c r="EV14" i="9"/>
  <c r="EV15" i="9"/>
  <c r="EV16" i="9"/>
  <c r="EV17" i="9"/>
  <c r="EV18" i="9"/>
  <c r="EV19" i="9"/>
  <c r="EV20" i="9"/>
  <c r="EV21" i="9"/>
  <c r="EV22" i="9"/>
  <c r="EV23" i="9"/>
  <c r="EV24" i="9"/>
  <c r="EV25" i="9"/>
  <c r="EV26" i="9"/>
  <c r="EV27" i="9"/>
  <c r="EV28" i="9"/>
  <c r="EV29" i="9"/>
  <c r="EV30" i="9"/>
  <c r="EV31" i="9"/>
  <c r="EU4" i="9"/>
  <c r="EU5" i="9"/>
  <c r="EU6" i="9"/>
  <c r="EU7" i="9"/>
  <c r="EU8" i="9"/>
  <c r="EU9" i="9"/>
  <c r="EU10" i="9"/>
  <c r="EU11" i="9"/>
  <c r="EU12" i="9"/>
  <c r="EU13" i="9"/>
  <c r="EU14" i="9"/>
  <c r="EU15" i="9"/>
  <c r="EU16" i="9"/>
  <c r="EU17" i="9"/>
  <c r="EU18" i="9"/>
  <c r="EU19" i="9"/>
  <c r="EU20" i="9"/>
  <c r="EU21" i="9"/>
  <c r="EU22" i="9"/>
  <c r="EU23" i="9"/>
  <c r="EU24" i="9"/>
  <c r="EU25" i="9"/>
  <c r="EU26" i="9"/>
  <c r="EU27" i="9"/>
  <c r="EU28" i="9"/>
  <c r="EU29" i="9"/>
  <c r="EU30" i="9"/>
  <c r="EU31" i="9"/>
  <c r="ET4" i="9"/>
  <c r="ET5" i="9"/>
  <c r="ET6" i="9"/>
  <c r="ET7" i="9"/>
  <c r="ET8" i="9"/>
  <c r="ET9" i="9"/>
  <c r="ET10" i="9"/>
  <c r="ET11" i="9"/>
  <c r="ET12" i="9"/>
  <c r="ET13" i="9"/>
  <c r="ET14" i="9"/>
  <c r="ET15" i="9"/>
  <c r="ET16" i="9"/>
  <c r="ET17" i="9"/>
  <c r="ET18" i="9"/>
  <c r="ET19" i="9"/>
  <c r="ET20" i="9"/>
  <c r="ET21" i="9"/>
  <c r="ET22" i="9"/>
  <c r="ET23" i="9"/>
  <c r="ET24" i="9"/>
  <c r="ET25" i="9"/>
  <c r="ET26" i="9"/>
  <c r="ET27" i="9"/>
  <c r="ET28" i="9"/>
  <c r="ET29" i="9"/>
  <c r="ET30" i="9"/>
  <c r="ET31" i="9"/>
  <c r="ER4" i="9"/>
  <c r="ER5" i="9"/>
  <c r="ER6" i="9"/>
  <c r="ER7" i="9"/>
  <c r="ER8" i="9"/>
  <c r="ER9" i="9"/>
  <c r="ER10" i="9"/>
  <c r="ER11" i="9"/>
  <c r="ER12" i="9"/>
  <c r="ER13" i="9"/>
  <c r="ER14" i="9"/>
  <c r="ER15" i="9"/>
  <c r="ER16" i="9"/>
  <c r="ER17" i="9"/>
  <c r="ER18" i="9"/>
  <c r="ER19" i="9"/>
  <c r="ER20" i="9"/>
  <c r="ER21" i="9"/>
  <c r="ER22" i="9"/>
  <c r="ER23" i="9"/>
  <c r="ER24" i="9"/>
  <c r="ER25" i="9"/>
  <c r="ER26" i="9"/>
  <c r="ER27" i="9"/>
  <c r="ER28" i="9"/>
  <c r="ER29" i="9"/>
  <c r="ER30" i="9"/>
  <c r="ER31" i="9"/>
  <c r="EQ4" i="9"/>
  <c r="EQ5" i="9"/>
  <c r="EQ6" i="9"/>
  <c r="EQ7" i="9"/>
  <c r="EQ8" i="9"/>
  <c r="EQ9" i="9"/>
  <c r="EQ10" i="9"/>
  <c r="EQ11" i="9"/>
  <c r="EQ12" i="9"/>
  <c r="EQ13" i="9"/>
  <c r="EQ14" i="9"/>
  <c r="EQ15" i="9"/>
  <c r="EQ16" i="9"/>
  <c r="EQ17" i="9"/>
  <c r="EQ18" i="9"/>
  <c r="EQ19" i="9"/>
  <c r="EQ20" i="9"/>
  <c r="EQ21" i="9"/>
  <c r="EQ22" i="9"/>
  <c r="EQ23" i="9"/>
  <c r="EQ24" i="9"/>
  <c r="EQ25" i="9"/>
  <c r="EQ26" i="9"/>
  <c r="EQ27" i="9"/>
  <c r="EQ28" i="9"/>
  <c r="EQ29" i="9"/>
  <c r="EQ30" i="9"/>
  <c r="EQ31" i="9"/>
  <c r="EP4" i="9"/>
  <c r="EP5" i="9"/>
  <c r="ES5" i="9"/>
  <c r="EP6" i="9"/>
  <c r="ES6" i="9"/>
  <c r="EP7" i="9"/>
  <c r="EP8" i="9"/>
  <c r="EP9" i="9"/>
  <c r="ES9" i="9"/>
  <c r="EP10" i="9"/>
  <c r="EP11" i="9"/>
  <c r="ES11" i="9"/>
  <c r="EP12" i="9"/>
  <c r="ES12" i="9"/>
  <c r="EP13" i="9"/>
  <c r="EP14" i="9"/>
  <c r="ES14" i="9"/>
  <c r="EP15" i="9"/>
  <c r="ES15" i="9"/>
  <c r="EP16" i="9"/>
  <c r="ES16" i="9"/>
  <c r="EP17" i="9"/>
  <c r="ES17" i="9"/>
  <c r="EP18" i="9"/>
  <c r="ES18" i="9"/>
  <c r="EP19" i="9"/>
  <c r="EP20" i="9"/>
  <c r="ES20" i="9"/>
  <c r="EP21" i="9"/>
  <c r="ES21" i="9"/>
  <c r="EP22" i="9"/>
  <c r="ES22" i="9"/>
  <c r="EP23" i="9"/>
  <c r="ES23" i="9"/>
  <c r="EP24" i="9"/>
  <c r="ES24" i="9"/>
  <c r="EP25" i="9"/>
  <c r="ES25" i="9"/>
  <c r="EP26" i="9"/>
  <c r="ES26" i="9"/>
  <c r="EP27" i="9"/>
  <c r="ES27" i="9"/>
  <c r="EP28" i="9"/>
  <c r="ES28" i="9"/>
  <c r="EP29" i="9"/>
  <c r="ES29" i="9"/>
  <c r="EP30" i="9"/>
  <c r="ES30" i="9"/>
  <c r="EP31" i="9"/>
  <c r="ES31" i="9"/>
  <c r="EB4" i="9"/>
  <c r="EC4" i="9"/>
  <c r="EO4" i="9"/>
  <c r="EB6" i="9"/>
  <c r="EC6" i="9"/>
  <c r="EO6" i="9"/>
  <c r="EB12" i="9"/>
  <c r="EC12" i="9"/>
  <c r="EO12" i="9"/>
  <c r="EB14" i="9"/>
  <c r="EC14" i="9"/>
  <c r="EO14" i="9"/>
  <c r="EB16" i="9"/>
  <c r="EC16" i="9"/>
  <c r="EO16" i="9"/>
  <c r="EB18" i="9"/>
  <c r="EC18" i="9"/>
  <c r="EO18" i="9"/>
  <c r="EB20" i="9"/>
  <c r="EC20" i="9"/>
  <c r="EO20" i="9"/>
  <c r="EB22" i="9"/>
  <c r="EC22" i="9"/>
  <c r="EO22" i="9"/>
  <c r="EB24" i="9"/>
  <c r="EC24" i="9"/>
  <c r="EO24" i="9"/>
  <c r="EB26" i="9"/>
  <c r="EC26" i="9"/>
  <c r="EO26" i="9"/>
  <c r="EB28" i="9"/>
  <c r="EC28" i="9"/>
  <c r="EO28" i="9"/>
  <c r="EB30" i="9"/>
  <c r="EC30" i="9"/>
  <c r="EO30" i="9"/>
  <c r="EJ31" i="9"/>
  <c r="EJ4" i="9"/>
  <c r="EJ5" i="9"/>
  <c r="EJ6" i="9"/>
  <c r="EE6" i="9"/>
  <c r="EF6" i="9"/>
  <c r="EG6" i="9"/>
  <c r="EH6" i="9"/>
  <c r="EI6" i="9"/>
  <c r="EM6" i="9"/>
  <c r="EJ7" i="9"/>
  <c r="EJ8" i="9"/>
  <c r="EJ9" i="9"/>
  <c r="EJ10" i="9"/>
  <c r="EJ11" i="9"/>
  <c r="EJ12" i="9"/>
  <c r="EE12" i="9"/>
  <c r="EF12" i="9"/>
  <c r="EG12" i="9"/>
  <c r="EH12" i="9"/>
  <c r="EI12" i="9"/>
  <c r="ED12" i="9"/>
  <c r="EJ13" i="9"/>
  <c r="EJ14" i="9"/>
  <c r="EE14" i="9"/>
  <c r="EF14" i="9"/>
  <c r="EG14" i="9"/>
  <c r="EH14" i="9"/>
  <c r="EI14" i="9"/>
  <c r="EM14" i="9"/>
  <c r="EJ15" i="9"/>
  <c r="EJ16" i="9"/>
  <c r="EE16" i="9"/>
  <c r="EF16" i="9"/>
  <c r="EG16" i="9"/>
  <c r="EH16" i="9"/>
  <c r="EI16" i="9"/>
  <c r="EM16" i="9"/>
  <c r="EJ17" i="9"/>
  <c r="EJ18" i="9"/>
  <c r="EE18" i="9"/>
  <c r="EF18" i="9"/>
  <c r="EG18" i="9"/>
  <c r="EH18" i="9"/>
  <c r="EI18" i="9"/>
  <c r="ED18" i="9"/>
  <c r="EJ19" i="9"/>
  <c r="EJ20" i="9"/>
  <c r="EE20" i="9"/>
  <c r="EF20" i="9"/>
  <c r="EG20" i="9"/>
  <c r="EH20" i="9"/>
  <c r="EI20" i="9"/>
  <c r="EM20" i="9"/>
  <c r="EJ21" i="9"/>
  <c r="EJ22" i="9"/>
  <c r="EE22" i="9"/>
  <c r="EF22" i="9"/>
  <c r="EG22" i="9"/>
  <c r="EH22" i="9"/>
  <c r="EI22" i="9"/>
  <c r="ED22" i="9"/>
  <c r="EJ23" i="9"/>
  <c r="EJ24" i="9"/>
  <c r="EE24" i="9"/>
  <c r="EF24" i="9"/>
  <c r="EG24" i="9"/>
  <c r="EH24" i="9"/>
  <c r="EI24" i="9"/>
  <c r="EM24" i="9"/>
  <c r="EJ25" i="9"/>
  <c r="EJ26" i="9"/>
  <c r="EE26" i="9"/>
  <c r="EF26" i="9"/>
  <c r="EG26" i="9"/>
  <c r="EH26" i="9"/>
  <c r="EI26" i="9"/>
  <c r="ED26" i="9"/>
  <c r="EJ27" i="9"/>
  <c r="EJ28" i="9"/>
  <c r="EE28" i="9"/>
  <c r="EF28" i="9"/>
  <c r="EG28" i="9"/>
  <c r="EH28" i="9"/>
  <c r="EI28" i="9"/>
  <c r="EM28" i="9"/>
  <c r="EJ29" i="9"/>
  <c r="EJ30" i="9"/>
  <c r="EE30" i="9"/>
  <c r="EF30" i="9"/>
  <c r="EG30" i="9"/>
  <c r="EH30" i="9"/>
  <c r="EI30" i="9"/>
  <c r="EM30" i="9"/>
  <c r="EI4" i="9"/>
  <c r="EI5" i="9"/>
  <c r="EI7" i="9"/>
  <c r="EI8" i="9"/>
  <c r="EI9" i="9"/>
  <c r="EI10" i="9"/>
  <c r="EI11" i="9"/>
  <c r="EI13" i="9"/>
  <c r="EI15" i="9"/>
  <c r="EI17" i="9"/>
  <c r="EI19" i="9"/>
  <c r="EI21" i="9"/>
  <c r="EI23" i="9"/>
  <c r="EI25" i="9"/>
  <c r="EI27" i="9"/>
  <c r="EI29" i="9"/>
  <c r="EI31" i="9"/>
  <c r="EH4" i="9"/>
  <c r="EH5" i="9"/>
  <c r="EH7" i="9"/>
  <c r="EH8" i="9"/>
  <c r="EH9" i="9"/>
  <c r="EH10" i="9"/>
  <c r="EH11" i="9"/>
  <c r="EH13" i="9"/>
  <c r="EH15" i="9"/>
  <c r="EH17" i="9"/>
  <c r="EH19" i="9"/>
  <c r="EH21" i="9"/>
  <c r="EH23" i="9"/>
  <c r="EH25" i="9"/>
  <c r="EH27" i="9"/>
  <c r="EH29" i="9"/>
  <c r="EH31" i="9"/>
  <c r="EG4" i="9"/>
  <c r="EG5" i="9"/>
  <c r="EG7" i="9"/>
  <c r="EG8" i="9"/>
  <c r="EG9" i="9"/>
  <c r="EG10" i="9"/>
  <c r="EG11" i="9"/>
  <c r="EG13" i="9"/>
  <c r="EG15" i="9"/>
  <c r="EG17" i="9"/>
  <c r="EG19" i="9"/>
  <c r="EG21" i="9"/>
  <c r="EG23" i="9"/>
  <c r="EG25" i="9"/>
  <c r="EG27" i="9"/>
  <c r="EG29" i="9"/>
  <c r="EG31" i="9"/>
  <c r="EF4" i="9"/>
  <c r="EF5" i="9"/>
  <c r="EF7" i="9"/>
  <c r="EF8" i="9"/>
  <c r="EF9" i="9"/>
  <c r="EF10" i="9"/>
  <c r="EF11" i="9"/>
  <c r="EF13" i="9"/>
  <c r="EF15" i="9"/>
  <c r="EF17" i="9"/>
  <c r="EF19" i="9"/>
  <c r="EF21" i="9"/>
  <c r="EF23" i="9"/>
  <c r="EF25" i="9"/>
  <c r="EF27" i="9"/>
  <c r="EF29" i="9"/>
  <c r="EF31" i="9"/>
  <c r="EE4" i="9"/>
  <c r="EE5" i="9"/>
  <c r="EM5" i="9"/>
  <c r="ED6" i="9"/>
  <c r="EE7" i="9"/>
  <c r="EE8" i="9"/>
  <c r="EE9" i="9"/>
  <c r="EM9" i="9"/>
  <c r="EE10" i="9"/>
  <c r="EE11" i="9"/>
  <c r="EM11" i="9"/>
  <c r="EE13" i="9"/>
  <c r="EM13" i="9"/>
  <c r="ED14" i="9"/>
  <c r="EE15" i="9"/>
  <c r="EM15" i="9"/>
  <c r="EE17" i="9"/>
  <c r="EM17" i="9"/>
  <c r="EE19" i="9"/>
  <c r="EE21" i="9"/>
  <c r="EM21" i="9"/>
  <c r="EE23" i="9"/>
  <c r="EM23" i="9"/>
  <c r="EE25" i="9"/>
  <c r="EM25" i="9"/>
  <c r="EE27" i="9"/>
  <c r="EM27" i="9"/>
  <c r="EE29" i="9"/>
  <c r="EM29" i="9"/>
  <c r="ED30" i="9"/>
  <c r="EE31" i="9"/>
  <c r="EK31" i="9"/>
  <c r="ED11" i="9"/>
  <c r="ED15" i="9"/>
  <c r="ED25" i="9"/>
  <c r="ED27" i="9"/>
  <c r="ED31" i="9"/>
  <c r="EC5" i="9"/>
  <c r="EC7" i="9"/>
  <c r="EC8" i="9"/>
  <c r="EC9" i="9"/>
  <c r="EC10" i="9"/>
  <c r="EC11" i="9"/>
  <c r="EC13" i="9"/>
  <c r="EC15" i="9"/>
  <c r="EC17" i="9"/>
  <c r="EC19" i="9"/>
  <c r="EC21" i="9"/>
  <c r="EC23" i="9"/>
  <c r="EC25" i="9"/>
  <c r="EC27" i="9"/>
  <c r="EC29" i="9"/>
  <c r="EC31" i="9"/>
  <c r="EB5" i="9"/>
  <c r="EO5" i="9"/>
  <c r="EB7" i="9"/>
  <c r="EB8" i="9"/>
  <c r="EB9" i="9"/>
  <c r="EO9" i="9"/>
  <c r="EB10" i="9"/>
  <c r="EO10" i="9"/>
  <c r="EB11" i="9"/>
  <c r="EO11" i="9"/>
  <c r="EB13" i="9"/>
  <c r="EB15" i="9"/>
  <c r="EO15" i="9"/>
  <c r="EB17" i="9"/>
  <c r="EO17" i="9"/>
  <c r="EB19" i="9"/>
  <c r="EB21" i="9"/>
  <c r="EO21" i="9"/>
  <c r="EB23" i="9"/>
  <c r="EO23" i="9"/>
  <c r="EB25" i="9"/>
  <c r="EO25" i="9"/>
  <c r="EB27" i="9"/>
  <c r="EO27" i="9"/>
  <c r="EB29" i="9"/>
  <c r="EO29" i="9"/>
  <c r="EB31" i="9"/>
  <c r="EO31" i="9"/>
  <c r="EA4" i="9"/>
  <c r="EA5" i="9"/>
  <c r="EA6" i="9"/>
  <c r="EA7" i="9"/>
  <c r="EA8" i="9"/>
  <c r="EA9" i="9"/>
  <c r="EA10" i="9"/>
  <c r="EA11" i="9"/>
  <c r="EA12" i="9"/>
  <c r="EA13" i="9"/>
  <c r="EA14" i="9"/>
  <c r="EA15" i="9"/>
  <c r="EA16" i="9"/>
  <c r="EA17" i="9"/>
  <c r="EA18" i="9"/>
  <c r="EA19" i="9"/>
  <c r="EA20" i="9"/>
  <c r="EA21" i="9"/>
  <c r="EA22" i="9"/>
  <c r="EA23" i="9"/>
  <c r="EA24" i="9"/>
  <c r="EA25" i="9"/>
  <c r="EA26" i="9"/>
  <c r="EA27" i="9"/>
  <c r="EA28" i="9"/>
  <c r="EA29" i="9"/>
  <c r="EA30" i="9"/>
  <c r="EA31" i="9"/>
  <c r="DZ4" i="9"/>
  <c r="DZ5" i="9"/>
  <c r="DZ6" i="9"/>
  <c r="DZ7" i="9"/>
  <c r="DZ8" i="9"/>
  <c r="DZ9" i="9"/>
  <c r="DZ10" i="9"/>
  <c r="DZ11" i="9"/>
  <c r="DZ12" i="9"/>
  <c r="DZ13" i="9"/>
  <c r="DZ14" i="9"/>
  <c r="DZ15" i="9"/>
  <c r="DZ16" i="9"/>
  <c r="DZ17" i="9"/>
  <c r="DZ18" i="9"/>
  <c r="DZ19" i="9"/>
  <c r="DZ20" i="9"/>
  <c r="DZ21" i="9"/>
  <c r="DZ22" i="9"/>
  <c r="DZ23" i="9"/>
  <c r="DZ24" i="9"/>
  <c r="DZ25" i="9"/>
  <c r="DZ26" i="9"/>
  <c r="DZ27" i="9"/>
  <c r="DZ28" i="9"/>
  <c r="DZ29" i="9"/>
  <c r="DZ30" i="9"/>
  <c r="DZ31" i="9"/>
  <c r="DY4" i="9"/>
  <c r="DY5" i="9"/>
  <c r="DY6" i="9"/>
  <c r="DY7" i="9"/>
  <c r="DY8" i="9"/>
  <c r="DY9" i="9"/>
  <c r="DY10" i="9"/>
  <c r="DY11" i="9"/>
  <c r="DY12" i="9"/>
  <c r="DY13" i="9"/>
  <c r="DY14" i="9"/>
  <c r="DY15" i="9"/>
  <c r="DY16" i="9"/>
  <c r="DY17" i="9"/>
  <c r="DY18" i="9"/>
  <c r="DY19" i="9"/>
  <c r="DY20" i="9"/>
  <c r="DY21" i="9"/>
  <c r="DY22" i="9"/>
  <c r="DY23" i="9"/>
  <c r="DY24" i="9"/>
  <c r="DY25" i="9"/>
  <c r="DY26" i="9"/>
  <c r="DY27" i="9"/>
  <c r="DY28" i="9"/>
  <c r="DY29" i="9"/>
  <c r="DY30" i="9"/>
  <c r="DY31" i="9"/>
  <c r="DX4" i="9"/>
  <c r="DX5" i="9"/>
  <c r="DX6" i="9"/>
  <c r="DX7" i="9"/>
  <c r="DX8" i="9"/>
  <c r="DX9" i="9"/>
  <c r="DX10" i="9"/>
  <c r="DX11" i="9"/>
  <c r="DX12" i="9"/>
  <c r="DX13" i="9"/>
  <c r="DX14" i="9"/>
  <c r="DX15" i="9"/>
  <c r="DX16" i="9"/>
  <c r="DX17" i="9"/>
  <c r="DX18" i="9"/>
  <c r="DX19" i="9"/>
  <c r="DX20" i="9"/>
  <c r="DX21" i="9"/>
  <c r="DX22" i="9"/>
  <c r="DX23" i="9"/>
  <c r="DX24" i="9"/>
  <c r="DX25" i="9"/>
  <c r="DX26" i="9"/>
  <c r="DX27" i="9"/>
  <c r="DX28" i="9"/>
  <c r="DX29" i="9"/>
  <c r="DX30" i="9"/>
  <c r="DX31" i="9"/>
  <c r="DX32" i="9"/>
  <c r="DW4" i="9"/>
  <c r="DW5" i="9"/>
  <c r="DW6" i="9"/>
  <c r="DW7" i="9"/>
  <c r="DW8" i="9"/>
  <c r="DW9" i="9"/>
  <c r="DW10" i="9"/>
  <c r="DW11" i="9"/>
  <c r="DW12" i="9"/>
  <c r="DW13" i="9"/>
  <c r="DW14" i="9"/>
  <c r="DW15" i="9"/>
  <c r="DW16" i="9"/>
  <c r="DW17" i="9"/>
  <c r="DW18" i="9"/>
  <c r="DW19" i="9"/>
  <c r="DW20" i="9"/>
  <c r="DW21" i="9"/>
  <c r="DW22" i="9"/>
  <c r="DW23" i="9"/>
  <c r="DW24" i="9"/>
  <c r="DW25" i="9"/>
  <c r="DW26" i="9"/>
  <c r="DW27" i="9"/>
  <c r="DW28" i="9"/>
  <c r="DW29" i="9"/>
  <c r="DW30" i="9"/>
  <c r="DW31" i="9"/>
  <c r="DV4" i="9"/>
  <c r="EN4" i="9"/>
  <c r="DV5" i="9"/>
  <c r="EN5" i="9"/>
  <c r="DV6" i="9"/>
  <c r="EN6" i="9"/>
  <c r="DV7" i="9"/>
  <c r="DV8" i="9"/>
  <c r="DV9" i="9"/>
  <c r="DV10" i="9"/>
  <c r="DV11" i="9"/>
  <c r="EN11" i="9"/>
  <c r="DV12" i="9"/>
  <c r="EN12" i="9"/>
  <c r="DV13" i="9"/>
  <c r="DV14" i="9"/>
  <c r="EN14" i="9"/>
  <c r="DV15" i="9"/>
  <c r="EN15" i="9"/>
  <c r="DV16" i="9"/>
  <c r="DV17" i="9"/>
  <c r="EN17" i="9"/>
  <c r="DV18" i="9"/>
  <c r="EN18" i="9"/>
  <c r="DV19" i="9"/>
  <c r="DV20" i="9"/>
  <c r="EN20" i="9"/>
  <c r="DV21" i="9"/>
  <c r="EN21" i="9"/>
  <c r="DV22" i="9"/>
  <c r="EN22" i="9"/>
  <c r="DV23" i="9"/>
  <c r="EN23" i="9"/>
  <c r="DV24" i="9"/>
  <c r="EN24" i="9"/>
  <c r="DV25" i="9"/>
  <c r="EN25" i="9"/>
  <c r="DV26" i="9"/>
  <c r="EN26" i="9"/>
  <c r="DV27" i="9"/>
  <c r="EN27" i="9"/>
  <c r="DV28" i="9"/>
  <c r="EN28" i="9"/>
  <c r="DV29" i="9"/>
  <c r="EN29" i="9"/>
  <c r="DV30" i="9"/>
  <c r="EN30" i="9"/>
  <c r="DV31" i="9"/>
  <c r="EN31" i="9"/>
  <c r="CU4" i="2"/>
  <c r="CU5" i="2"/>
  <c r="CU6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N4" i="2"/>
  <c r="CN5" i="2"/>
  <c r="CN6" i="2"/>
  <c r="CN7" i="2"/>
  <c r="CN8" i="2"/>
  <c r="CN9" i="2"/>
  <c r="CN10" i="2"/>
  <c r="CN11" i="2"/>
  <c r="CN12" i="2"/>
  <c r="CN13" i="2"/>
  <c r="CN14" i="2"/>
  <c r="CI14" i="2"/>
  <c r="CW14" i="2"/>
  <c r="CN15" i="2"/>
  <c r="CN16" i="2"/>
  <c r="CN17" i="2"/>
  <c r="CN18" i="2"/>
  <c r="CI18" i="2"/>
  <c r="CW18" i="2"/>
  <c r="CN19" i="2"/>
  <c r="CN20" i="2"/>
  <c r="CN21" i="2"/>
  <c r="CN22" i="2"/>
  <c r="CI22" i="2"/>
  <c r="CW22" i="2"/>
  <c r="CN23" i="2"/>
  <c r="CN24" i="2"/>
  <c r="CN25" i="2"/>
  <c r="CN26" i="2"/>
  <c r="CI26" i="2"/>
  <c r="CW26" i="2"/>
  <c r="CN27" i="2"/>
  <c r="CN28" i="2"/>
  <c r="CN29" i="2"/>
  <c r="CN30" i="2"/>
  <c r="CI30" i="2"/>
  <c r="CW30" i="2"/>
  <c r="CN31" i="2"/>
  <c r="CN32" i="2"/>
  <c r="CN33" i="2"/>
  <c r="CN34" i="2"/>
  <c r="CI34" i="2"/>
  <c r="CW34" i="2"/>
  <c r="CN35" i="2"/>
  <c r="CN36" i="2"/>
  <c r="CN37" i="2"/>
  <c r="CN38" i="2"/>
  <c r="CI38" i="2"/>
  <c r="CW38" i="2"/>
  <c r="CI4" i="2"/>
  <c r="CI5" i="2"/>
  <c r="CI6" i="2"/>
  <c r="CW7" i="2"/>
  <c r="CI8" i="2"/>
  <c r="CI9" i="2"/>
  <c r="CI10" i="2"/>
  <c r="CI11" i="2"/>
  <c r="CI12" i="2"/>
  <c r="CI13" i="2"/>
  <c r="CI15" i="2"/>
  <c r="CW15" i="2"/>
  <c r="CI16" i="2"/>
  <c r="CI17" i="2"/>
  <c r="CI19" i="2"/>
  <c r="CW19" i="2"/>
  <c r="CI20" i="2"/>
  <c r="CI21" i="2"/>
  <c r="CI23" i="2"/>
  <c r="CW23" i="2"/>
  <c r="CI24" i="2"/>
  <c r="CI25" i="2"/>
  <c r="CI27" i="2"/>
  <c r="CW27" i="2"/>
  <c r="CI28" i="2"/>
  <c r="CI29" i="2"/>
  <c r="CI31" i="2"/>
  <c r="CW31" i="2"/>
  <c r="CI32" i="2"/>
  <c r="CI33" i="2"/>
  <c r="CI35" i="2"/>
  <c r="CW35" i="2"/>
  <c r="CI36" i="2"/>
  <c r="CI37" i="2"/>
  <c r="CY16" i="1"/>
  <c r="CZ16" i="1"/>
  <c r="DA7" i="1"/>
  <c r="CR16" i="1"/>
  <c r="CS16" i="1"/>
  <c r="DC25" i="1"/>
  <c r="DA4" i="1"/>
  <c r="DA8" i="1"/>
  <c r="DA9" i="1"/>
  <c r="DA10" i="1"/>
  <c r="DA12" i="1"/>
  <c r="DA13" i="1"/>
  <c r="DA14" i="1"/>
  <c r="CK16" i="1"/>
  <c r="DA17" i="1"/>
  <c r="DA18" i="1"/>
  <c r="DA20" i="1"/>
  <c r="DA21" i="1"/>
  <c r="DA22" i="1"/>
  <c r="DA24" i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Z4" i="2"/>
  <c r="Z5" i="2"/>
  <c r="U5" i="2"/>
  <c r="AI5" i="2"/>
  <c r="Z6" i="2"/>
  <c r="Z7" i="2"/>
  <c r="U7" i="2"/>
  <c r="AI7" i="2"/>
  <c r="Z8" i="2"/>
  <c r="Z9" i="2"/>
  <c r="Z10" i="2"/>
  <c r="Z11" i="2"/>
  <c r="Z12" i="2"/>
  <c r="Z13" i="2"/>
  <c r="U13" i="2"/>
  <c r="AI13" i="2"/>
  <c r="Z14" i="2"/>
  <c r="Z15" i="2"/>
  <c r="U15" i="2"/>
  <c r="AI15" i="2"/>
  <c r="Z16" i="2"/>
  <c r="Z17" i="2"/>
  <c r="Z18" i="2"/>
  <c r="Z19" i="2"/>
  <c r="U19" i="2"/>
  <c r="AI19" i="2"/>
  <c r="Z20" i="2"/>
  <c r="Z21" i="2"/>
  <c r="U21" i="2"/>
  <c r="AI21" i="2"/>
  <c r="Z22" i="2"/>
  <c r="Z23" i="2"/>
  <c r="U23" i="2"/>
  <c r="AI23" i="2"/>
  <c r="Z24" i="2"/>
  <c r="Z25" i="2"/>
  <c r="U25" i="2"/>
  <c r="AI25" i="2"/>
  <c r="Z26" i="2"/>
  <c r="Z27" i="2"/>
  <c r="U27" i="2"/>
  <c r="AI27" i="2"/>
  <c r="Z28" i="2"/>
  <c r="Z29" i="2"/>
  <c r="U29" i="2"/>
  <c r="AI29" i="2"/>
  <c r="Z30" i="2"/>
  <c r="Z31" i="2"/>
  <c r="U31" i="2"/>
  <c r="AI31" i="2"/>
  <c r="Z32" i="2"/>
  <c r="Z33" i="2"/>
  <c r="U33" i="2"/>
  <c r="AI33" i="2"/>
  <c r="Z34" i="2"/>
  <c r="Z35" i="2"/>
  <c r="U35" i="2"/>
  <c r="AI35" i="2"/>
  <c r="Z36" i="2"/>
  <c r="Z37" i="2"/>
  <c r="U37" i="2"/>
  <c r="AI37" i="2"/>
  <c r="Z38" i="2"/>
  <c r="Z39" i="2"/>
  <c r="U39" i="2"/>
  <c r="AI39" i="2"/>
  <c r="Z40" i="2"/>
  <c r="U4" i="2"/>
  <c r="U6" i="2"/>
  <c r="AI6" i="2"/>
  <c r="U8" i="2"/>
  <c r="U9" i="2"/>
  <c r="U10" i="2"/>
  <c r="AI10" i="2"/>
  <c r="U11" i="2"/>
  <c r="U12" i="2"/>
  <c r="AI12" i="2"/>
  <c r="U14" i="2"/>
  <c r="AI14" i="2"/>
  <c r="U16" i="2"/>
  <c r="AI16" i="2"/>
  <c r="U17" i="2"/>
  <c r="U18" i="2"/>
  <c r="AI18" i="2"/>
  <c r="U20" i="2"/>
  <c r="AI20" i="2"/>
  <c r="U22" i="2"/>
  <c r="AI22" i="2"/>
  <c r="U24" i="2"/>
  <c r="AI24" i="2"/>
  <c r="U26" i="2"/>
  <c r="AI26" i="2"/>
  <c r="U28" i="2"/>
  <c r="AI28" i="2"/>
  <c r="U30" i="2"/>
  <c r="AI30" i="2"/>
  <c r="U32" i="2"/>
  <c r="AI32" i="2"/>
  <c r="U34" i="2"/>
  <c r="AI34" i="2"/>
  <c r="U36" i="2"/>
  <c r="AI36" i="2"/>
  <c r="U38" i="2"/>
  <c r="AI38" i="2"/>
  <c r="U40" i="2"/>
  <c r="BP15" i="1"/>
  <c r="BQ15" i="1"/>
  <c r="BP16" i="1"/>
  <c r="BP17" i="1"/>
  <c r="BQ17" i="1"/>
  <c r="BI13" i="1"/>
  <c r="BJ13" i="1"/>
  <c r="BI15" i="1"/>
  <c r="BJ15" i="1"/>
  <c r="BI16" i="1"/>
  <c r="BJ16" i="1"/>
  <c r="BI17" i="1"/>
  <c r="BJ17" i="1"/>
  <c r="BR8" i="1"/>
  <c r="BR10" i="1"/>
  <c r="BR11" i="1"/>
  <c r="BR12" i="1"/>
  <c r="BB13" i="1"/>
  <c r="BC13" i="1"/>
  <c r="BR14" i="1"/>
  <c r="BB15" i="1"/>
  <c r="BB16" i="1"/>
  <c r="BB17" i="1"/>
  <c r="BC17" i="1"/>
  <c r="BR18" i="1"/>
  <c r="BR19" i="1"/>
  <c r="BR20" i="1"/>
  <c r="BR22" i="1"/>
  <c r="BR23" i="1"/>
  <c r="BR24" i="1"/>
  <c r="BR26" i="1"/>
  <c r="BT27" i="1"/>
  <c r="BT28" i="1"/>
  <c r="BT30" i="1"/>
  <c r="AU4" i="1"/>
  <c r="BT4" i="1"/>
  <c r="AU5" i="1"/>
  <c r="AU6" i="1"/>
  <c r="AU8" i="1"/>
  <c r="BT8" i="1"/>
  <c r="AU9" i="1"/>
  <c r="BT9" i="1"/>
  <c r="AU10" i="1"/>
  <c r="BT10" i="1"/>
  <c r="AU11" i="1"/>
  <c r="BT11" i="1"/>
  <c r="AU12" i="1"/>
  <c r="AU13" i="1"/>
  <c r="BT13" i="1"/>
  <c r="AU14" i="1"/>
  <c r="BT14" i="1"/>
  <c r="AU15" i="1"/>
  <c r="AU16" i="1"/>
  <c r="AU17" i="1"/>
  <c r="BT17" i="1"/>
  <c r="AU18" i="1"/>
  <c r="BT18" i="1"/>
  <c r="AU19" i="1"/>
  <c r="BT19" i="1"/>
  <c r="AU20" i="1"/>
  <c r="BT20" i="1"/>
  <c r="AU21" i="1"/>
  <c r="BT21" i="1"/>
  <c r="AU22" i="1"/>
  <c r="BT22" i="1"/>
  <c r="AU23" i="1"/>
  <c r="BT23" i="1"/>
  <c r="AU24" i="1"/>
  <c r="BT24" i="1"/>
  <c r="AU25" i="1"/>
  <c r="BT25" i="1"/>
  <c r="AU26" i="1"/>
  <c r="BT26" i="1"/>
  <c r="CD4" i="1"/>
  <c r="DC4" i="1"/>
  <c r="CD5" i="1"/>
  <c r="CD6" i="1"/>
  <c r="CD8" i="1"/>
  <c r="DC8" i="1"/>
  <c r="CD9" i="1"/>
  <c r="DC9" i="1"/>
  <c r="CD10" i="1"/>
  <c r="DC10" i="1"/>
  <c r="CD11" i="1"/>
  <c r="CD12" i="1"/>
  <c r="DC12" i="1"/>
  <c r="CD13" i="1"/>
  <c r="DC13" i="1"/>
  <c r="CD14" i="1"/>
  <c r="DC14" i="1"/>
  <c r="CD15" i="1"/>
  <c r="CD16" i="1"/>
  <c r="DC16" i="1"/>
  <c r="CD17" i="1"/>
  <c r="DC17" i="1"/>
  <c r="CD18" i="1"/>
  <c r="DC18" i="1"/>
  <c r="CD19" i="1"/>
  <c r="CD20" i="1"/>
  <c r="DC20" i="1"/>
  <c r="CD21" i="1"/>
  <c r="DC21" i="1"/>
  <c r="CD22" i="1"/>
  <c r="DC22" i="1"/>
  <c r="CD23" i="1"/>
  <c r="CD24" i="1"/>
  <c r="DC24" i="1"/>
  <c r="L7" i="1"/>
  <c r="AK7" i="1"/>
  <c r="L18" i="1"/>
  <c r="AK18" i="1"/>
  <c r="L19" i="1"/>
  <c r="AK19" i="1"/>
  <c r="L20" i="1"/>
  <c r="AK20" i="1"/>
  <c r="L21" i="1"/>
  <c r="S21" i="1"/>
  <c r="AK21" i="1"/>
  <c r="L22" i="1"/>
  <c r="S22" i="1"/>
  <c r="AK22" i="1"/>
  <c r="L23" i="1"/>
  <c r="S23" i="1"/>
  <c r="AG23" i="1"/>
  <c r="AK23" i="1"/>
  <c r="L24" i="1"/>
  <c r="S24" i="1"/>
  <c r="Z24" i="1"/>
  <c r="AG24" i="1"/>
  <c r="AK24" i="1"/>
  <c r="L25" i="1"/>
  <c r="S25" i="1"/>
  <c r="Z25" i="1"/>
  <c r="AG25" i="1"/>
  <c r="AK25" i="1"/>
  <c r="L26" i="1"/>
  <c r="S26" i="1"/>
  <c r="Z26" i="1"/>
  <c r="AG26" i="1"/>
  <c r="AK26" i="1"/>
  <c r="AI7" i="1"/>
  <c r="AI13" i="1"/>
  <c r="AI14" i="1"/>
  <c r="AI16" i="1"/>
  <c r="AI18" i="1"/>
  <c r="AI19" i="1"/>
  <c r="AI20" i="1"/>
  <c r="AI21" i="1"/>
  <c r="AI22" i="1"/>
  <c r="AI23" i="1"/>
  <c r="AI24" i="1"/>
  <c r="AI25" i="1"/>
  <c r="AI26" i="1"/>
  <c r="AG15" i="1"/>
  <c r="AH15" i="1"/>
  <c r="AG17" i="1"/>
  <c r="AH17" i="1"/>
  <c r="AI5" i="1"/>
  <c r="AI8" i="1"/>
  <c r="AI9" i="1"/>
  <c r="Z15" i="1"/>
  <c r="AA15" i="1"/>
  <c r="Z17" i="1"/>
  <c r="AA17" i="1"/>
  <c r="AI4" i="1"/>
  <c r="S15" i="1"/>
  <c r="T15" i="1"/>
  <c r="S17" i="1"/>
  <c r="T17" i="1"/>
  <c r="BP16" i="2"/>
  <c r="DA16" i="1"/>
  <c r="CL16" i="1"/>
  <c r="BR16" i="1"/>
  <c r="BC16" i="1"/>
  <c r="BT16" i="1"/>
  <c r="EM19" i="9"/>
  <c r="EO19" i="9"/>
  <c r="EN19" i="9"/>
  <c r="ED19" i="9"/>
  <c r="ES19" i="9"/>
  <c r="BP17" i="2"/>
  <c r="AI17" i="2"/>
  <c r="AI17" i="1"/>
  <c r="EN13" i="9"/>
  <c r="EO13" i="9"/>
  <c r="ES13" i="9"/>
  <c r="AI15" i="1"/>
  <c r="BR15" i="1"/>
  <c r="BC15" i="1"/>
  <c r="BT15" i="1"/>
  <c r="EN16" i="9"/>
  <c r="AI12" i="1"/>
  <c r="BT12" i="1"/>
  <c r="CW10" i="2"/>
  <c r="CW11" i="2"/>
  <c r="AI11" i="1"/>
  <c r="AI11" i="2"/>
  <c r="AI10" i="1"/>
  <c r="AI9" i="2"/>
  <c r="EN10" i="9"/>
  <c r="ES10" i="9"/>
  <c r="ED10" i="9"/>
  <c r="AI8" i="2"/>
  <c r="CW37" i="2"/>
  <c r="CW33" i="2"/>
  <c r="CW29" i="2"/>
  <c r="CW25" i="2"/>
  <c r="CW21" i="2"/>
  <c r="CW17" i="2"/>
  <c r="CW13" i="2"/>
  <c r="CW9" i="2"/>
  <c r="BP35" i="2"/>
  <c r="BP31" i="2"/>
  <c r="BP27" i="2"/>
  <c r="BP23" i="2"/>
  <c r="BP19" i="2"/>
  <c r="BP15" i="2"/>
  <c r="BP11" i="2"/>
  <c r="CW36" i="2"/>
  <c r="CW32" i="2"/>
  <c r="CW28" i="2"/>
  <c r="CW24" i="2"/>
  <c r="CW20" i="2"/>
  <c r="CW16" i="2"/>
  <c r="CW12" i="2"/>
  <c r="CW8" i="2"/>
  <c r="CW4" i="2"/>
  <c r="BP5" i="2"/>
  <c r="BT29" i="1"/>
  <c r="BR25" i="1"/>
  <c r="BR21" i="1"/>
  <c r="BR17" i="1"/>
  <c r="BR13" i="1"/>
  <c r="BR9" i="1"/>
  <c r="DA23" i="1"/>
  <c r="DA19" i="1"/>
  <c r="DC15" i="1"/>
  <c r="DA11" i="1"/>
  <c r="DA25" i="1"/>
  <c r="BT5" i="1"/>
  <c r="BR5" i="1"/>
  <c r="BR4" i="1"/>
  <c r="BR30" i="1"/>
  <c r="DC11" i="1"/>
  <c r="BR29" i="1"/>
  <c r="DC23" i="1"/>
  <c r="DC7" i="1"/>
  <c r="BR28" i="1"/>
  <c r="DC19" i="1"/>
  <c r="BR27" i="1"/>
  <c r="DA15" i="1"/>
  <c r="DC5" i="1"/>
  <c r="EN9" i="9"/>
  <c r="BT7" i="1"/>
  <c r="BR7" i="1"/>
  <c r="EN8" i="9"/>
  <c r="ES8" i="9"/>
  <c r="EO8" i="9"/>
  <c r="ED8" i="9"/>
  <c r="EM7" i="9"/>
  <c r="EO7" i="9"/>
  <c r="EN7" i="9"/>
  <c r="ED7" i="9"/>
  <c r="ES7" i="9"/>
  <c r="CW6" i="2"/>
  <c r="DC6" i="1"/>
  <c r="DA6" i="1"/>
  <c r="BR6" i="1"/>
  <c r="BT6" i="1"/>
  <c r="AI6" i="1"/>
  <c r="ED4" i="9"/>
  <c r="ES4" i="9"/>
  <c r="AI4" i="2"/>
  <c r="EK30" i="9"/>
  <c r="EK26" i="9"/>
  <c r="EK22" i="9"/>
  <c r="EK18" i="9"/>
  <c r="EK14" i="9"/>
  <c r="EK10" i="9"/>
  <c r="EK6" i="9"/>
  <c r="EL30" i="9"/>
  <c r="EL26" i="9"/>
  <c r="EL22" i="9"/>
  <c r="EL18" i="9"/>
  <c r="EL14" i="9"/>
  <c r="EL10" i="9"/>
  <c r="EL6" i="9"/>
  <c r="EM26" i="9"/>
  <c r="EM22" i="9"/>
  <c r="EM18" i="9"/>
  <c r="EM10" i="9"/>
  <c r="ED29" i="9"/>
  <c r="ED21" i="9"/>
  <c r="ED17" i="9"/>
  <c r="ED13" i="9"/>
  <c r="ED9" i="9"/>
  <c r="ED5" i="9"/>
  <c r="EK29" i="9"/>
  <c r="EK25" i="9"/>
  <c r="EK21" i="9"/>
  <c r="EK17" i="9"/>
  <c r="EK13" i="9"/>
  <c r="EK9" i="9"/>
  <c r="EK5" i="9"/>
  <c r="EL29" i="9"/>
  <c r="EL25" i="9"/>
  <c r="EL21" i="9"/>
  <c r="EL17" i="9"/>
  <c r="EL13" i="9"/>
  <c r="EL9" i="9"/>
  <c r="EL5" i="9"/>
  <c r="EK28" i="9"/>
  <c r="EK24" i="9"/>
  <c r="EK20" i="9"/>
  <c r="EK16" i="9"/>
  <c r="EK12" i="9"/>
  <c r="EK8" i="9"/>
  <c r="EK4" i="9"/>
  <c r="EL28" i="9"/>
  <c r="EL24" i="9"/>
  <c r="EL20" i="9"/>
  <c r="EL16" i="9"/>
  <c r="EL12" i="9"/>
  <c r="EL8" i="9"/>
  <c r="EL4" i="9"/>
  <c r="EM12" i="9"/>
  <c r="EM8" i="9"/>
  <c r="EM4" i="9"/>
  <c r="ED23" i="9"/>
  <c r="EK27" i="9"/>
  <c r="EK23" i="9"/>
  <c r="EK19" i="9"/>
  <c r="EK15" i="9"/>
  <c r="EK11" i="9"/>
  <c r="EK7" i="9"/>
  <c r="EL31" i="9"/>
  <c r="EL27" i="9"/>
  <c r="EL23" i="9"/>
  <c r="EL19" i="9"/>
  <c r="EL15" i="9"/>
  <c r="EL11" i="9"/>
  <c r="EL7" i="9"/>
  <c r="EM31" i="9"/>
  <c r="ED20" i="9"/>
  <c r="ED16" i="9"/>
  <c r="ED28" i="9"/>
  <c r="ED24" i="9"/>
  <c r="CW5" i="2"/>
  <c r="DA5" i="1"/>
  <c r="L5" i="1"/>
  <c r="AK5" i="1"/>
  <c r="EB3" i="9"/>
  <c r="CD3" i="1"/>
  <c r="DC3" i="1"/>
  <c r="S3" i="7"/>
  <c r="EV3" i="9"/>
  <c r="ER3" i="9"/>
  <c r="EQ3" i="9"/>
  <c r="EU3" i="9"/>
  <c r="ET3" i="9"/>
  <c r="EP3" i="9"/>
  <c r="ES3" i="9"/>
  <c r="EE3" i="9"/>
  <c r="EC3" i="9"/>
  <c r="EA3" i="9"/>
  <c r="DZ3" i="9"/>
  <c r="DY3" i="9"/>
  <c r="DX3" i="9"/>
  <c r="DW3" i="9"/>
  <c r="DV3" i="9"/>
  <c r="EJ3" i="9"/>
  <c r="EI3" i="9"/>
  <c r="EH3" i="9"/>
  <c r="EG3" i="9"/>
  <c r="EF3" i="9"/>
  <c r="EM3" i="9"/>
  <c r="AM3" i="8"/>
  <c r="AN3" i="8"/>
  <c r="AO3" i="8"/>
  <c r="AP3" i="8"/>
  <c r="AQ3" i="8"/>
  <c r="AR3" i="8"/>
  <c r="AS3" i="8"/>
  <c r="AT3" i="8"/>
  <c r="AU3" i="8"/>
  <c r="AM4" i="8"/>
  <c r="AN4" i="8"/>
  <c r="AO4" i="8"/>
  <c r="AP4" i="8"/>
  <c r="AQ4" i="8"/>
  <c r="AR4" i="8"/>
  <c r="AS4" i="8"/>
  <c r="AT4" i="8"/>
  <c r="AU4" i="8"/>
  <c r="AM5" i="8"/>
  <c r="AN5" i="8"/>
  <c r="AO5" i="8"/>
  <c r="AP5" i="8"/>
  <c r="AQ5" i="8"/>
  <c r="AR5" i="8"/>
  <c r="AS5" i="8"/>
  <c r="AT5" i="8"/>
  <c r="AU5" i="8"/>
  <c r="AM6" i="8"/>
  <c r="AN6" i="8"/>
  <c r="AO6" i="8"/>
  <c r="AP6" i="8"/>
  <c r="AQ6" i="8"/>
  <c r="AR6" i="8"/>
  <c r="AS6" i="8"/>
  <c r="AT6" i="8"/>
  <c r="AU6" i="8"/>
  <c r="AM7" i="8"/>
  <c r="AN7" i="8"/>
  <c r="AO7" i="8"/>
  <c r="AP7" i="8"/>
  <c r="AQ7" i="8"/>
  <c r="AR7" i="8"/>
  <c r="AS7" i="8"/>
  <c r="AT7" i="8"/>
  <c r="AU7" i="8"/>
  <c r="AM8" i="8"/>
  <c r="AN8" i="8"/>
  <c r="AO8" i="8"/>
  <c r="AP8" i="8"/>
  <c r="AQ8" i="8"/>
  <c r="AR8" i="8"/>
  <c r="AS8" i="8"/>
  <c r="AT8" i="8"/>
  <c r="AU8" i="8"/>
  <c r="AM9" i="8"/>
  <c r="AN9" i="8"/>
  <c r="AO9" i="8"/>
  <c r="AP9" i="8"/>
  <c r="AQ9" i="8"/>
  <c r="AR9" i="8"/>
  <c r="AS9" i="8"/>
  <c r="AT9" i="8"/>
  <c r="AU9" i="8"/>
  <c r="AM10" i="8"/>
  <c r="AN10" i="8"/>
  <c r="AO10" i="8"/>
  <c r="AP10" i="8"/>
  <c r="AQ10" i="8"/>
  <c r="AR10" i="8"/>
  <c r="AS10" i="8"/>
  <c r="AT10" i="8"/>
  <c r="AU10" i="8"/>
  <c r="AM11" i="8"/>
  <c r="AN11" i="8"/>
  <c r="AO11" i="8"/>
  <c r="AP11" i="8"/>
  <c r="AQ11" i="8"/>
  <c r="AR11" i="8"/>
  <c r="AS11" i="8"/>
  <c r="AT11" i="8"/>
  <c r="AU11" i="8"/>
  <c r="AM12" i="8"/>
  <c r="AN12" i="8"/>
  <c r="AO12" i="8"/>
  <c r="AP12" i="8"/>
  <c r="AQ12" i="8"/>
  <c r="AR12" i="8"/>
  <c r="AS12" i="8"/>
  <c r="AT12" i="8"/>
  <c r="AU12" i="8"/>
  <c r="AM13" i="8"/>
  <c r="AN13" i="8"/>
  <c r="AO13" i="8"/>
  <c r="AP13" i="8"/>
  <c r="AQ13" i="8"/>
  <c r="AR13" i="8"/>
  <c r="AS13" i="8"/>
  <c r="AT13" i="8"/>
  <c r="AU13" i="8"/>
  <c r="AM14" i="8"/>
  <c r="AN14" i="8"/>
  <c r="AO14" i="8"/>
  <c r="AP14" i="8"/>
  <c r="AQ14" i="8"/>
  <c r="AR14" i="8"/>
  <c r="AS14" i="8"/>
  <c r="AT14" i="8"/>
  <c r="AU14" i="8"/>
  <c r="AM15" i="8"/>
  <c r="AN15" i="8"/>
  <c r="AO15" i="8"/>
  <c r="AP15" i="8"/>
  <c r="AQ15" i="8"/>
  <c r="AR15" i="8"/>
  <c r="AS15" i="8"/>
  <c r="AT15" i="8"/>
  <c r="AU15" i="8"/>
  <c r="AM16" i="8"/>
  <c r="AN16" i="8"/>
  <c r="AO16" i="8"/>
  <c r="AP16" i="8"/>
  <c r="AQ16" i="8"/>
  <c r="AR16" i="8"/>
  <c r="AS16" i="8"/>
  <c r="AT16" i="8"/>
  <c r="AU16" i="8"/>
  <c r="AM17" i="8"/>
  <c r="AN17" i="8"/>
  <c r="AO17" i="8"/>
  <c r="AP17" i="8"/>
  <c r="AQ17" i="8"/>
  <c r="AR17" i="8"/>
  <c r="AS17" i="8"/>
  <c r="AT17" i="8"/>
  <c r="AU17" i="8"/>
  <c r="AM18" i="8"/>
  <c r="AN18" i="8"/>
  <c r="AO18" i="8"/>
  <c r="AP18" i="8"/>
  <c r="AQ18" i="8"/>
  <c r="AR18" i="8"/>
  <c r="AS18" i="8"/>
  <c r="AT18" i="8"/>
  <c r="AU18" i="8"/>
  <c r="AM19" i="8"/>
  <c r="AN19" i="8"/>
  <c r="AO19" i="8"/>
  <c r="AP19" i="8"/>
  <c r="AQ19" i="8"/>
  <c r="AR19" i="8"/>
  <c r="AS19" i="8"/>
  <c r="AT19" i="8"/>
  <c r="AU19" i="8"/>
  <c r="AM20" i="8"/>
  <c r="AN20" i="8"/>
  <c r="AO20" i="8"/>
  <c r="AP20" i="8"/>
  <c r="AQ20" i="8"/>
  <c r="AR20" i="8"/>
  <c r="AS20" i="8"/>
  <c r="AT20" i="8"/>
  <c r="AU20" i="8"/>
  <c r="AM21" i="8"/>
  <c r="AN21" i="8"/>
  <c r="AO21" i="8"/>
  <c r="AP21" i="8"/>
  <c r="AQ21" i="8"/>
  <c r="AR21" i="8"/>
  <c r="AS21" i="8"/>
  <c r="AT21" i="8"/>
  <c r="AU21" i="8"/>
  <c r="AM22" i="8"/>
  <c r="AN22" i="8"/>
  <c r="AO22" i="8"/>
  <c r="AP22" i="8"/>
  <c r="AQ22" i="8"/>
  <c r="AR22" i="8"/>
  <c r="AS22" i="8"/>
  <c r="AT22" i="8"/>
  <c r="AU22" i="8"/>
  <c r="AM23" i="8"/>
  <c r="AN23" i="8"/>
  <c r="AO23" i="8"/>
  <c r="AP23" i="8"/>
  <c r="AQ23" i="8"/>
  <c r="AR23" i="8"/>
  <c r="AS23" i="8"/>
  <c r="AT23" i="8"/>
  <c r="AU23" i="8"/>
  <c r="AM24" i="8"/>
  <c r="AN24" i="8"/>
  <c r="AO24" i="8"/>
  <c r="AP24" i="8"/>
  <c r="AQ24" i="8"/>
  <c r="AR24" i="8"/>
  <c r="AS24" i="8"/>
  <c r="AT24" i="8"/>
  <c r="AU24" i="8"/>
  <c r="AM25" i="8"/>
  <c r="AN25" i="8"/>
  <c r="AO25" i="8"/>
  <c r="AP25" i="8"/>
  <c r="AQ25" i="8"/>
  <c r="AR25" i="8"/>
  <c r="AS25" i="8"/>
  <c r="AT25" i="8"/>
  <c r="AU25" i="8"/>
  <c r="AM26" i="8"/>
  <c r="AN26" i="8"/>
  <c r="AO26" i="8"/>
  <c r="AP26" i="8"/>
  <c r="AQ26" i="8"/>
  <c r="AR26" i="8"/>
  <c r="AS26" i="8"/>
  <c r="AT26" i="8"/>
  <c r="AU26" i="8"/>
  <c r="EN3" i="9"/>
  <c r="EO3" i="9"/>
  <c r="EK3" i="9"/>
  <c r="ED3" i="9"/>
  <c r="EL3" i="9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3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3" i="3"/>
  <c r="A17" i="7"/>
  <c r="B17" i="7"/>
  <c r="C17" i="7"/>
  <c r="D17" i="7"/>
  <c r="E17" i="7"/>
  <c r="G17" i="7"/>
  <c r="H17" i="7"/>
  <c r="I17" i="7"/>
  <c r="J17" i="7"/>
  <c r="L17" i="7"/>
  <c r="M17" i="7"/>
  <c r="N17" i="7"/>
  <c r="O17" i="7"/>
  <c r="P17" i="7"/>
  <c r="Q17" i="7"/>
  <c r="S17" i="7"/>
  <c r="T17" i="7"/>
  <c r="U17" i="7"/>
  <c r="B10" i="7"/>
  <c r="C10" i="7"/>
  <c r="D10" i="7"/>
  <c r="E10" i="7"/>
  <c r="G10" i="7"/>
  <c r="H10" i="7"/>
  <c r="I10" i="7"/>
  <c r="J10" i="7"/>
  <c r="L10" i="7"/>
  <c r="M10" i="7"/>
  <c r="N10" i="7"/>
  <c r="O10" i="7"/>
  <c r="P10" i="7"/>
  <c r="Q10" i="7"/>
  <c r="S10" i="7"/>
  <c r="T10" i="7"/>
  <c r="U10" i="7"/>
  <c r="A10" i="7"/>
  <c r="A3" i="7"/>
  <c r="B3" i="7"/>
  <c r="C3" i="7"/>
  <c r="D3" i="7"/>
  <c r="E3" i="7"/>
  <c r="G3" i="7"/>
  <c r="H3" i="7"/>
  <c r="I3" i="7"/>
  <c r="J3" i="7"/>
  <c r="L3" i="7"/>
  <c r="M3" i="7"/>
  <c r="N3" i="7"/>
  <c r="O3" i="7"/>
  <c r="P3" i="7"/>
  <c r="Q3" i="7"/>
  <c r="T3" i="7"/>
  <c r="U3" i="7"/>
  <c r="A3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S17" i="6"/>
  <c r="T17" i="6"/>
  <c r="U17" i="6"/>
  <c r="W17" i="6"/>
  <c r="X17" i="6"/>
  <c r="Y17" i="6"/>
  <c r="Z17" i="6"/>
  <c r="AA1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S10" i="6"/>
  <c r="T10" i="6"/>
  <c r="U10" i="6"/>
  <c r="W10" i="6"/>
  <c r="X10" i="6"/>
  <c r="Y10" i="6"/>
  <c r="Z10" i="6"/>
  <c r="AA10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S3" i="6"/>
  <c r="T3" i="6"/>
  <c r="U3" i="6"/>
  <c r="W3" i="6"/>
  <c r="X3" i="6"/>
  <c r="Y3" i="6"/>
  <c r="Z3" i="6"/>
  <c r="AA3" i="6"/>
  <c r="A17" i="6"/>
  <c r="A10" i="6"/>
  <c r="B17" i="5"/>
  <c r="C17" i="5"/>
  <c r="D17" i="5"/>
  <c r="E17" i="5"/>
  <c r="F17" i="5"/>
  <c r="G17" i="5"/>
  <c r="H17" i="5"/>
  <c r="J17" i="5"/>
  <c r="K17" i="5"/>
  <c r="L17" i="5"/>
  <c r="M17" i="5"/>
  <c r="N17" i="5"/>
  <c r="P17" i="5"/>
  <c r="Q17" i="5"/>
  <c r="R17" i="5"/>
  <c r="S17" i="5"/>
  <c r="T17" i="5"/>
  <c r="V17" i="5"/>
  <c r="W17" i="5"/>
  <c r="X17" i="5"/>
  <c r="Y17" i="5"/>
  <c r="Z17" i="5"/>
  <c r="A17" i="5"/>
  <c r="A3" i="5"/>
  <c r="C10" i="5"/>
  <c r="D10" i="5"/>
  <c r="E10" i="5"/>
  <c r="F10" i="5"/>
  <c r="G10" i="5"/>
  <c r="H10" i="5"/>
  <c r="J10" i="5"/>
  <c r="K10" i="5"/>
  <c r="L10" i="5"/>
  <c r="M10" i="5"/>
  <c r="N10" i="5"/>
  <c r="P10" i="5"/>
  <c r="Q10" i="5"/>
  <c r="R10" i="5"/>
  <c r="S10" i="5"/>
  <c r="T10" i="5"/>
  <c r="V10" i="5"/>
  <c r="W10" i="5"/>
  <c r="X10" i="5"/>
  <c r="Y10" i="5"/>
  <c r="Z10" i="5"/>
  <c r="B10" i="5"/>
  <c r="A10" i="5"/>
  <c r="R3" i="5"/>
  <c r="S3" i="5"/>
  <c r="T3" i="5"/>
  <c r="V3" i="5"/>
  <c r="W3" i="5"/>
  <c r="X3" i="5"/>
  <c r="Y3" i="5"/>
  <c r="Z3" i="5"/>
  <c r="L4" i="1"/>
  <c r="AK4" i="1"/>
  <c r="L6" i="1"/>
  <c r="AK6" i="1"/>
  <c r="L8" i="1"/>
  <c r="AK8" i="1"/>
  <c r="L9" i="1"/>
  <c r="AK9" i="1"/>
  <c r="L10" i="1"/>
  <c r="AK10" i="1"/>
  <c r="L11" i="1"/>
  <c r="AK11" i="1"/>
  <c r="L12" i="1"/>
  <c r="AK12" i="1"/>
  <c r="L13" i="1"/>
  <c r="AK13" i="1"/>
  <c r="L14" i="1"/>
  <c r="AK14" i="1"/>
  <c r="L15" i="1"/>
  <c r="AK15" i="1"/>
  <c r="L16" i="1"/>
  <c r="AK16" i="1"/>
  <c r="L17" i="1"/>
  <c r="AK17" i="1"/>
  <c r="B3" i="5"/>
  <c r="C3" i="5"/>
  <c r="D3" i="5"/>
  <c r="E3" i="5"/>
  <c r="F3" i="5"/>
  <c r="G3" i="5"/>
  <c r="H3" i="5"/>
  <c r="AU3" i="1"/>
  <c r="BT3" i="1"/>
  <c r="BR3" i="1"/>
  <c r="CU3" i="2"/>
  <c r="CN3" i="2"/>
  <c r="CI3" i="2"/>
  <c r="BN3" i="2"/>
  <c r="BG3" i="2"/>
  <c r="BB3" i="2"/>
  <c r="BP3" i="2"/>
  <c r="AG3" i="2"/>
  <c r="Z3" i="2"/>
  <c r="U3" i="2"/>
  <c r="L3" i="1"/>
  <c r="CW3" i="2"/>
  <c r="DA3" i="1"/>
  <c r="AI3" i="2"/>
  <c r="AI3" i="1"/>
  <c r="AK3" i="1"/>
</calcChain>
</file>

<file path=xl/sharedStrings.xml><?xml version="1.0" encoding="utf-8"?>
<sst xmlns="http://schemas.openxmlformats.org/spreadsheetml/2006/main" count="899" uniqueCount="663">
  <si>
    <t>Subject#</t>
    <phoneticPr fontId="1" type="noConversion"/>
  </si>
  <si>
    <t>C_Activities_1</t>
    <phoneticPr fontId="1" type="noConversion"/>
  </si>
  <si>
    <t>C_Activities_2</t>
    <phoneticPr fontId="1" type="noConversion"/>
  </si>
  <si>
    <t>C_Activities_3</t>
    <phoneticPr fontId="1" type="noConversion"/>
  </si>
  <si>
    <t>C_Activities_4</t>
    <phoneticPr fontId="1" type="noConversion"/>
  </si>
  <si>
    <t>Age</t>
    <phoneticPr fontId="1" type="noConversion"/>
  </si>
  <si>
    <t>C_Activities_5</t>
    <phoneticPr fontId="1" type="noConversion"/>
  </si>
  <si>
    <t>C_Activities_6</t>
    <phoneticPr fontId="1" type="noConversion"/>
  </si>
  <si>
    <t>C_Activities_7</t>
    <phoneticPr fontId="1" type="noConversion"/>
  </si>
  <si>
    <t>C_Activities_8</t>
    <phoneticPr fontId="1" type="noConversion"/>
  </si>
  <si>
    <t>C_Emotions_1</t>
    <phoneticPr fontId="1" type="noConversion"/>
  </si>
  <si>
    <t>C_Emotions_2</t>
    <phoneticPr fontId="1" type="noConversion"/>
  </si>
  <si>
    <t>C_Emotions_3</t>
    <phoneticPr fontId="1" type="noConversion"/>
  </si>
  <si>
    <t>C_Emotions_4</t>
    <phoneticPr fontId="1" type="noConversion"/>
  </si>
  <si>
    <t>C_Emotions_5</t>
    <phoneticPr fontId="1" type="noConversion"/>
  </si>
  <si>
    <t>C_Emotions_total</t>
    <phoneticPr fontId="1" type="noConversion"/>
  </si>
  <si>
    <t>C_Social_1</t>
    <phoneticPr fontId="1" type="noConversion"/>
  </si>
  <si>
    <t>C_Social_2</t>
    <phoneticPr fontId="1" type="noConversion"/>
  </si>
  <si>
    <t>C_Social_3</t>
    <phoneticPr fontId="1" type="noConversion"/>
  </si>
  <si>
    <t>C_Social_4</t>
    <phoneticPr fontId="1" type="noConversion"/>
  </si>
  <si>
    <t>C_Social_5</t>
    <phoneticPr fontId="1" type="noConversion"/>
  </si>
  <si>
    <t>C_Social_total</t>
    <phoneticPr fontId="1" type="noConversion"/>
  </si>
  <si>
    <t>C_School_1</t>
    <phoneticPr fontId="1" type="noConversion"/>
  </si>
  <si>
    <t>C_School_2</t>
    <phoneticPr fontId="1" type="noConversion"/>
  </si>
  <si>
    <t>C_School_3</t>
    <phoneticPr fontId="1" type="noConversion"/>
  </si>
  <si>
    <t>C_School_4</t>
    <phoneticPr fontId="1" type="noConversion"/>
  </si>
  <si>
    <t>C_School_5</t>
    <phoneticPr fontId="1" type="noConversion"/>
  </si>
  <si>
    <t>C_School_total</t>
    <phoneticPr fontId="1" type="noConversion"/>
  </si>
  <si>
    <t>M_Activities_1</t>
    <phoneticPr fontId="1" type="noConversion"/>
  </si>
  <si>
    <t>M_Activities_2</t>
    <phoneticPr fontId="1" type="noConversion"/>
  </si>
  <si>
    <t>M_Activities_3</t>
    <phoneticPr fontId="1" type="noConversion"/>
  </si>
  <si>
    <t>M_Activities_4</t>
    <phoneticPr fontId="1" type="noConversion"/>
  </si>
  <si>
    <t>M_Activities_5</t>
    <phoneticPr fontId="1" type="noConversion"/>
  </si>
  <si>
    <t>M_Activities_6</t>
    <phoneticPr fontId="1" type="noConversion"/>
  </si>
  <si>
    <t>M_Activities_7</t>
    <phoneticPr fontId="1" type="noConversion"/>
  </si>
  <si>
    <t>M_Activities_8</t>
    <phoneticPr fontId="1" type="noConversion"/>
  </si>
  <si>
    <t>M_Emotions_1</t>
    <phoneticPr fontId="1" type="noConversion"/>
  </si>
  <si>
    <t>M_Emotions_2</t>
    <phoneticPr fontId="1" type="noConversion"/>
  </si>
  <si>
    <t>M_Emotions_3</t>
    <phoneticPr fontId="1" type="noConversion"/>
  </si>
  <si>
    <t>M_Emotions_4</t>
    <phoneticPr fontId="1" type="noConversion"/>
  </si>
  <si>
    <t>M_Emotions_5</t>
    <phoneticPr fontId="1" type="noConversion"/>
  </si>
  <si>
    <t>M_Emotions_total</t>
    <phoneticPr fontId="1" type="noConversion"/>
  </si>
  <si>
    <t>M_Social_1</t>
    <phoneticPr fontId="1" type="noConversion"/>
  </si>
  <si>
    <t>M_Social_2</t>
    <phoneticPr fontId="1" type="noConversion"/>
  </si>
  <si>
    <t>M_Social_3</t>
    <phoneticPr fontId="1" type="noConversion"/>
  </si>
  <si>
    <t>M_Social_4</t>
    <phoneticPr fontId="1" type="noConversion"/>
  </si>
  <si>
    <t>M_Social_5</t>
    <phoneticPr fontId="1" type="noConversion"/>
  </si>
  <si>
    <t>M_Social_total</t>
    <phoneticPr fontId="1" type="noConversion"/>
  </si>
  <si>
    <t>M_School_1</t>
    <phoneticPr fontId="1" type="noConversion"/>
  </si>
  <si>
    <t>M_School_2</t>
    <phoneticPr fontId="1" type="noConversion"/>
  </si>
  <si>
    <t>M_School_3</t>
    <phoneticPr fontId="1" type="noConversion"/>
  </si>
  <si>
    <t>M_School_4</t>
    <phoneticPr fontId="1" type="noConversion"/>
  </si>
  <si>
    <t>M_School_5</t>
    <phoneticPr fontId="1" type="noConversion"/>
  </si>
  <si>
    <t>M_School_total</t>
    <phoneticPr fontId="1" type="noConversion"/>
  </si>
  <si>
    <t>F_Activities_1</t>
    <phoneticPr fontId="1" type="noConversion"/>
  </si>
  <si>
    <t>F_Activities_2</t>
    <phoneticPr fontId="1" type="noConversion"/>
  </si>
  <si>
    <t>F_Activities_3</t>
    <phoneticPr fontId="1" type="noConversion"/>
  </si>
  <si>
    <t>F_Activities_4</t>
    <phoneticPr fontId="1" type="noConversion"/>
  </si>
  <si>
    <t>F_Activities_5</t>
    <phoneticPr fontId="1" type="noConversion"/>
  </si>
  <si>
    <t>F_Activities_6</t>
    <phoneticPr fontId="1" type="noConversion"/>
  </si>
  <si>
    <t>F_Activities_7</t>
    <phoneticPr fontId="1" type="noConversion"/>
  </si>
  <si>
    <t>F_Activities_8</t>
    <phoneticPr fontId="1" type="noConversion"/>
  </si>
  <si>
    <t>F_Emotions_1</t>
    <phoneticPr fontId="1" type="noConversion"/>
  </si>
  <si>
    <t>F_Emotions_2</t>
    <phoneticPr fontId="1" type="noConversion"/>
  </si>
  <si>
    <t>F_Emotions_3</t>
    <phoneticPr fontId="1" type="noConversion"/>
  </si>
  <si>
    <t>F_Emotions_4</t>
    <phoneticPr fontId="1" type="noConversion"/>
  </si>
  <si>
    <t>F_Emotions_5</t>
    <phoneticPr fontId="1" type="noConversion"/>
  </si>
  <si>
    <t>F_Emotions_total</t>
    <phoneticPr fontId="1" type="noConversion"/>
  </si>
  <si>
    <t>F_Social_1</t>
    <phoneticPr fontId="1" type="noConversion"/>
  </si>
  <si>
    <t>F_Social_2</t>
    <phoneticPr fontId="1" type="noConversion"/>
  </si>
  <si>
    <t>F_Social_3</t>
    <phoneticPr fontId="1" type="noConversion"/>
  </si>
  <si>
    <t>F_Social_4</t>
    <phoneticPr fontId="1" type="noConversion"/>
  </si>
  <si>
    <t>F_Social_5</t>
    <phoneticPr fontId="1" type="noConversion"/>
  </si>
  <si>
    <t>F_Social_total</t>
    <phoneticPr fontId="1" type="noConversion"/>
  </si>
  <si>
    <t>F_School_1</t>
    <phoneticPr fontId="1" type="noConversion"/>
  </si>
  <si>
    <t>F_School_2</t>
    <phoneticPr fontId="1" type="noConversion"/>
  </si>
  <si>
    <t>F_School_3</t>
    <phoneticPr fontId="1" type="noConversion"/>
  </si>
  <si>
    <t>F_School_4</t>
    <phoneticPr fontId="1" type="noConversion"/>
  </si>
  <si>
    <t>F_School_5</t>
    <phoneticPr fontId="1" type="noConversion"/>
  </si>
  <si>
    <t>F_School_total</t>
    <phoneticPr fontId="1" type="noConversion"/>
  </si>
  <si>
    <t>C_Neuro_1</t>
    <phoneticPr fontId="1" type="noConversion"/>
  </si>
  <si>
    <t>C_Neuro_2</t>
    <phoneticPr fontId="1" type="noConversion"/>
  </si>
  <si>
    <t>C_Neuro_3</t>
    <phoneticPr fontId="1" type="noConversion"/>
  </si>
  <si>
    <t>C_Neuro_4</t>
    <phoneticPr fontId="1" type="noConversion"/>
  </si>
  <si>
    <t>C_Neuro_5</t>
    <phoneticPr fontId="1" type="noConversion"/>
  </si>
  <si>
    <t>C_Neuro_6</t>
    <phoneticPr fontId="1" type="noConversion"/>
  </si>
  <si>
    <t>C_Neuro_7</t>
    <phoneticPr fontId="1" type="noConversion"/>
  </si>
  <si>
    <t>C_Neuro_8</t>
    <phoneticPr fontId="1" type="noConversion"/>
  </si>
  <si>
    <t>C_Neuro_9</t>
    <phoneticPr fontId="1" type="noConversion"/>
  </si>
  <si>
    <t>C_Neuro_10</t>
    <phoneticPr fontId="1" type="noConversion"/>
  </si>
  <si>
    <t>C_Neuro_11</t>
    <phoneticPr fontId="1" type="noConversion"/>
  </si>
  <si>
    <t>C_Neuro_12</t>
    <phoneticPr fontId="1" type="noConversion"/>
  </si>
  <si>
    <t>C_Neuro_13</t>
    <phoneticPr fontId="1" type="noConversion"/>
  </si>
  <si>
    <t>C_Neuro_14</t>
    <phoneticPr fontId="1" type="noConversion"/>
  </si>
  <si>
    <t>C_Neuro_15</t>
    <phoneticPr fontId="1" type="noConversion"/>
  </si>
  <si>
    <t>C_Neuro_16</t>
    <phoneticPr fontId="1" type="noConversion"/>
  </si>
  <si>
    <t>C_Neuro_17</t>
    <phoneticPr fontId="1" type="noConversion"/>
  </si>
  <si>
    <t>C_Commun_1</t>
    <phoneticPr fontId="1" type="noConversion"/>
  </si>
  <si>
    <t>C_Commun_2</t>
    <phoneticPr fontId="1" type="noConversion"/>
  </si>
  <si>
    <t>C_Commun_3</t>
    <phoneticPr fontId="1" type="noConversion"/>
  </si>
  <si>
    <t>C_FamRe_1</t>
    <phoneticPr fontId="1" type="noConversion"/>
  </si>
  <si>
    <t>C_FamRe_2</t>
    <phoneticPr fontId="1" type="noConversion"/>
  </si>
  <si>
    <t>C_FamRe_3</t>
    <phoneticPr fontId="1" type="noConversion"/>
  </si>
  <si>
    <t>C_FamRe_4</t>
    <phoneticPr fontId="1" type="noConversion"/>
  </si>
  <si>
    <t>C_FamRe_5</t>
    <phoneticPr fontId="1" type="noConversion"/>
  </si>
  <si>
    <t>M_Neuro_1</t>
    <phoneticPr fontId="1" type="noConversion"/>
  </si>
  <si>
    <t>M_Neuro_2</t>
    <phoneticPr fontId="1" type="noConversion"/>
  </si>
  <si>
    <t>M_Neuro_3</t>
    <phoneticPr fontId="1" type="noConversion"/>
  </si>
  <si>
    <t>M_Neuro_4</t>
    <phoneticPr fontId="1" type="noConversion"/>
  </si>
  <si>
    <t>M_Neuro_5</t>
    <phoneticPr fontId="1" type="noConversion"/>
  </si>
  <si>
    <t>M_Neuro_6</t>
    <phoneticPr fontId="1" type="noConversion"/>
  </si>
  <si>
    <t>M_Neuro_7</t>
    <phoneticPr fontId="1" type="noConversion"/>
  </si>
  <si>
    <t>M_Neuro_8</t>
    <phoneticPr fontId="1" type="noConversion"/>
  </si>
  <si>
    <t>M_Neuro_9</t>
    <phoneticPr fontId="1" type="noConversion"/>
  </si>
  <si>
    <t>M_Neuro_10</t>
    <phoneticPr fontId="1" type="noConversion"/>
  </si>
  <si>
    <t>M_Neuro_11</t>
    <phoneticPr fontId="1" type="noConversion"/>
  </si>
  <si>
    <t>M_Neuro_12</t>
    <phoneticPr fontId="1" type="noConversion"/>
  </si>
  <si>
    <t>M_Neuro_13</t>
    <phoneticPr fontId="1" type="noConversion"/>
  </si>
  <si>
    <t>M_Neuro_14</t>
    <phoneticPr fontId="1" type="noConversion"/>
  </si>
  <si>
    <t>M_Neuro_15</t>
    <phoneticPr fontId="1" type="noConversion"/>
  </si>
  <si>
    <t>M_Neuro_16</t>
    <phoneticPr fontId="1" type="noConversion"/>
  </si>
  <si>
    <t>M_Neuro_17</t>
    <phoneticPr fontId="1" type="noConversion"/>
  </si>
  <si>
    <t>M_Commun_1</t>
    <phoneticPr fontId="1" type="noConversion"/>
  </si>
  <si>
    <t>M_Commun_2</t>
    <phoneticPr fontId="1" type="noConversion"/>
  </si>
  <si>
    <t>M_Commun_3</t>
    <phoneticPr fontId="1" type="noConversion"/>
  </si>
  <si>
    <t>M_FamRe_1</t>
    <phoneticPr fontId="1" type="noConversion"/>
  </si>
  <si>
    <t>M_FamRe_2</t>
    <phoneticPr fontId="1" type="noConversion"/>
  </si>
  <si>
    <t>M_FamRe_3</t>
    <phoneticPr fontId="1" type="noConversion"/>
  </si>
  <si>
    <t>M_FamRe_4</t>
    <phoneticPr fontId="1" type="noConversion"/>
  </si>
  <si>
    <t>M_FamRe_5</t>
    <phoneticPr fontId="1" type="noConversion"/>
  </si>
  <si>
    <t>F_Neuro_1</t>
    <phoneticPr fontId="1" type="noConversion"/>
  </si>
  <si>
    <t>F_Neuro_2</t>
    <phoneticPr fontId="1" type="noConversion"/>
  </si>
  <si>
    <t>F_Neuro_3</t>
    <phoneticPr fontId="1" type="noConversion"/>
  </si>
  <si>
    <t>F_Neuro_4</t>
    <phoneticPr fontId="1" type="noConversion"/>
  </si>
  <si>
    <t>F_Neuro_5</t>
    <phoneticPr fontId="1" type="noConversion"/>
  </si>
  <si>
    <t>F_Neuro_6</t>
    <phoneticPr fontId="1" type="noConversion"/>
  </si>
  <si>
    <t>F_Neuro_7</t>
    <phoneticPr fontId="1" type="noConversion"/>
  </si>
  <si>
    <t>F_Neuro_8</t>
    <phoneticPr fontId="1" type="noConversion"/>
  </si>
  <si>
    <t>F_Neuro_9</t>
    <phoneticPr fontId="1" type="noConversion"/>
  </si>
  <si>
    <t>F_Neuro_10</t>
    <phoneticPr fontId="1" type="noConversion"/>
  </si>
  <si>
    <t>F_Neuro_12</t>
    <phoneticPr fontId="1" type="noConversion"/>
  </si>
  <si>
    <t>F_Neuro_11</t>
    <phoneticPr fontId="1" type="noConversion"/>
  </si>
  <si>
    <t>F_Neuro_13</t>
    <phoneticPr fontId="1" type="noConversion"/>
  </si>
  <si>
    <t>F_Neuro_14</t>
    <phoneticPr fontId="1" type="noConversion"/>
  </si>
  <si>
    <t>F_Neuro_15</t>
    <phoneticPr fontId="1" type="noConversion"/>
  </si>
  <si>
    <t>F_Neuro_16</t>
    <phoneticPr fontId="1" type="noConversion"/>
  </si>
  <si>
    <t>F_Neuro_17</t>
    <phoneticPr fontId="1" type="noConversion"/>
  </si>
  <si>
    <t>F_Commun_1</t>
    <phoneticPr fontId="1" type="noConversion"/>
  </si>
  <si>
    <t>F_Commun_2</t>
    <phoneticPr fontId="1" type="noConversion"/>
  </si>
  <si>
    <t>F_Commun_3</t>
    <phoneticPr fontId="1" type="noConversion"/>
  </si>
  <si>
    <t>F_FamRe_1</t>
    <phoneticPr fontId="1" type="noConversion"/>
  </si>
  <si>
    <t>F_FamRe_2</t>
    <phoneticPr fontId="1" type="noConversion"/>
  </si>
  <si>
    <t>F_FamRe_3</t>
    <phoneticPr fontId="1" type="noConversion"/>
  </si>
  <si>
    <t>F_FamRe_4</t>
    <phoneticPr fontId="1" type="noConversion"/>
  </si>
  <si>
    <t>F_FamRe_5</t>
    <phoneticPr fontId="1" type="noConversion"/>
  </si>
  <si>
    <t>ENTER BELOW</t>
    <phoneticPr fontId="1" type="noConversion"/>
  </si>
  <si>
    <t>Remarks</t>
    <phoneticPr fontId="1" type="noConversion"/>
  </si>
  <si>
    <t>C_TOTAL SCORE</t>
    <phoneticPr fontId="1" type="noConversion"/>
  </si>
  <si>
    <t>M_TOTAL SCORE</t>
    <phoneticPr fontId="1" type="noConversion"/>
  </si>
  <si>
    <t>F_TOTAL SCORE</t>
    <phoneticPr fontId="1" type="noConversion"/>
  </si>
  <si>
    <t>C_SUM_psyso health summary</t>
    <phoneticPr fontId="1" type="noConversion"/>
  </si>
  <si>
    <t>C_SCORE_psyso health</t>
    <phoneticPr fontId="1" type="noConversion"/>
  </si>
  <si>
    <t>C_TOTAL SUM</t>
    <phoneticPr fontId="1" type="noConversion"/>
  </si>
  <si>
    <t>sum/#items (psyso)</t>
    <phoneticPr fontId="1" type="noConversion"/>
  </si>
  <si>
    <t>sum/#items (all)</t>
    <phoneticPr fontId="1" type="noConversion"/>
  </si>
  <si>
    <t>F_SUM_psyso health summary</t>
    <phoneticPr fontId="1" type="noConversion"/>
  </si>
  <si>
    <t>F_TOTAL SUM</t>
    <phoneticPr fontId="1" type="noConversion"/>
  </si>
  <si>
    <t>C_SUM_Activities</t>
    <phoneticPr fontId="1" type="noConversion"/>
  </si>
  <si>
    <t>C_SCORE_Physical health summary</t>
    <phoneticPr fontId="1" type="noConversion"/>
  </si>
  <si>
    <t>sum/#item</t>
    <phoneticPr fontId="1" type="noConversion"/>
  </si>
  <si>
    <t>M_SUM_Activities</t>
    <phoneticPr fontId="1" type="noConversion"/>
  </si>
  <si>
    <t>M_SCORE_Physical health summary</t>
    <phoneticPr fontId="1" type="noConversion"/>
  </si>
  <si>
    <t>M_SUM_psyso health summary</t>
    <phoneticPr fontId="1" type="noConversion"/>
  </si>
  <si>
    <t>M_SCORE_psyso health</t>
    <phoneticPr fontId="1" type="noConversion"/>
  </si>
  <si>
    <t>M_TOTAL SUM</t>
    <phoneticPr fontId="1" type="noConversion"/>
  </si>
  <si>
    <t>F_SUM_Activities</t>
    <phoneticPr fontId="1" type="noConversion"/>
  </si>
  <si>
    <t>F_SCORE_Physical health summary</t>
    <phoneticPr fontId="1" type="noConversion"/>
  </si>
  <si>
    <t>F_SCORE_psyso health</t>
    <phoneticPr fontId="1" type="noConversion"/>
  </si>
  <si>
    <t>C_SCORE_Neuro</t>
    <phoneticPr fontId="1" type="noConversion"/>
  </si>
  <si>
    <t>C_SUM_Neuro</t>
    <phoneticPr fontId="1" type="noConversion"/>
  </si>
  <si>
    <t>sum/#item (FamRe)</t>
    <phoneticPr fontId="1" type="noConversion"/>
  </si>
  <si>
    <t>sum/#item (commun)</t>
    <phoneticPr fontId="1" type="noConversion"/>
  </si>
  <si>
    <t>sum/#item (neuro)</t>
    <phoneticPr fontId="1" type="noConversion"/>
  </si>
  <si>
    <t>C_SUM_Commun</t>
    <phoneticPr fontId="1" type="noConversion"/>
  </si>
  <si>
    <t>C_SCORE_Commun</t>
    <phoneticPr fontId="1" type="noConversion"/>
  </si>
  <si>
    <t>C_SUM_FamRe</t>
    <phoneticPr fontId="1" type="noConversion"/>
  </si>
  <si>
    <t>C_SCORE_FamRe</t>
    <phoneticPr fontId="1" type="noConversion"/>
  </si>
  <si>
    <t>C_TOTAL_SUM</t>
    <phoneticPr fontId="1" type="noConversion"/>
  </si>
  <si>
    <t>C_TOTAL_SCORE</t>
    <phoneticPr fontId="1" type="noConversion"/>
  </si>
  <si>
    <t>0/1/2/3/4 -&gt; 100/75/50/25/0</t>
    <phoneticPr fontId="1" type="noConversion"/>
  </si>
  <si>
    <t>F_SUM_FamRe</t>
    <phoneticPr fontId="1" type="noConversion"/>
  </si>
  <si>
    <t>F_SCORE_FamRe</t>
    <phoneticPr fontId="1" type="noConversion"/>
  </si>
  <si>
    <t>F_TOTAL_SUM</t>
    <phoneticPr fontId="1" type="noConversion"/>
  </si>
  <si>
    <t>F_TOTAL_SCORE</t>
    <phoneticPr fontId="1" type="noConversion"/>
  </si>
  <si>
    <t>M_SUM_FamRe</t>
    <phoneticPr fontId="1" type="noConversion"/>
  </si>
  <si>
    <t>M_SCORE_FamRe</t>
    <phoneticPr fontId="1" type="noConversion"/>
  </si>
  <si>
    <t>M_TOTAL_SUM</t>
    <phoneticPr fontId="1" type="noConversion"/>
  </si>
  <si>
    <t>M_TOTAL_SCORE</t>
    <phoneticPr fontId="1" type="noConversion"/>
  </si>
  <si>
    <t>F_SUM_Neuro</t>
    <phoneticPr fontId="1" type="noConversion"/>
  </si>
  <si>
    <t>F_SCORE_Neuro</t>
    <phoneticPr fontId="1" type="noConversion"/>
  </si>
  <si>
    <t>F_SUM_Commun</t>
    <phoneticPr fontId="1" type="noConversion"/>
  </si>
  <si>
    <t>F_SCORE_Commun</t>
    <phoneticPr fontId="1" type="noConversion"/>
  </si>
  <si>
    <t>M_SUM_Neuro</t>
    <phoneticPr fontId="1" type="noConversion"/>
  </si>
  <si>
    <t>M_SCORE_Neuro</t>
    <phoneticPr fontId="1" type="noConversion"/>
  </si>
  <si>
    <t>M_SUM_Commun</t>
    <phoneticPr fontId="1" type="noConversion"/>
  </si>
  <si>
    <t>M_SCORE_Commun</t>
    <phoneticPr fontId="1" type="noConversion"/>
  </si>
  <si>
    <t>Act_1</t>
    <phoneticPr fontId="1" type="noConversion"/>
  </si>
  <si>
    <t>Act_2</t>
  </si>
  <si>
    <t>Act_3</t>
  </si>
  <si>
    <t>Act_4</t>
  </si>
  <si>
    <t>Act_5</t>
  </si>
  <si>
    <t>Act_6</t>
  </si>
  <si>
    <t>Act_7</t>
  </si>
  <si>
    <t>Act_8</t>
  </si>
  <si>
    <t>Emo_1</t>
    <phoneticPr fontId="1" type="noConversion"/>
  </si>
  <si>
    <t>Emo_2</t>
  </si>
  <si>
    <t>Emo_3</t>
  </si>
  <si>
    <t>Emo_4</t>
  </si>
  <si>
    <t>Emo_5</t>
  </si>
  <si>
    <t>Social_1</t>
    <phoneticPr fontId="1" type="noConversion"/>
  </si>
  <si>
    <t>Social_2</t>
  </si>
  <si>
    <t>Social_3</t>
  </si>
  <si>
    <t>Social_4</t>
  </si>
  <si>
    <t>Social_5</t>
  </si>
  <si>
    <t>School_1</t>
    <phoneticPr fontId="1" type="noConversion"/>
  </si>
  <si>
    <t>School_2</t>
  </si>
  <si>
    <t>School_3</t>
  </si>
  <si>
    <t>School_4</t>
  </si>
  <si>
    <t>School_5</t>
  </si>
  <si>
    <t>Neuro_1</t>
    <phoneticPr fontId="1" type="noConversion"/>
  </si>
  <si>
    <t>Neuro_2</t>
  </si>
  <si>
    <t>Neuro_3</t>
  </si>
  <si>
    <t>Neuro_4</t>
  </si>
  <si>
    <t>Neuro_5</t>
  </si>
  <si>
    <t>Neuro_6</t>
  </si>
  <si>
    <t>Neuro_7</t>
  </si>
  <si>
    <t>Neuro_8</t>
  </si>
  <si>
    <t>Neuro_9</t>
  </si>
  <si>
    <t>Neuro_10</t>
  </si>
  <si>
    <t>Neuro_11</t>
  </si>
  <si>
    <t>Neuro_12</t>
  </si>
  <si>
    <t>Neuro_13</t>
  </si>
  <si>
    <t>Neuro_14</t>
  </si>
  <si>
    <t>Neuro_15</t>
  </si>
  <si>
    <t>Neuro_16</t>
  </si>
  <si>
    <t>Neuro_17</t>
  </si>
  <si>
    <t>Comm_1</t>
    <phoneticPr fontId="1" type="noConversion"/>
  </si>
  <si>
    <t>Comm_2</t>
  </si>
  <si>
    <t>Comm_3</t>
  </si>
  <si>
    <t>FamRe_1</t>
    <phoneticPr fontId="1" type="noConversion"/>
  </si>
  <si>
    <t>FamRe_2</t>
  </si>
  <si>
    <t>FamRe_3</t>
  </si>
  <si>
    <t>FamRe_4</t>
  </si>
  <si>
    <t>FamRe_5</t>
  </si>
  <si>
    <t>Father</t>
    <phoneticPr fontId="1" type="noConversion"/>
  </si>
  <si>
    <t>Mother</t>
    <phoneticPr fontId="1" type="noConversion"/>
  </si>
  <si>
    <t>Father</t>
    <phoneticPr fontId="1" type="noConversion"/>
  </si>
  <si>
    <t>C_Act_1</t>
    <phoneticPr fontId="1" type="noConversion"/>
  </si>
  <si>
    <t>C_Act_2</t>
  </si>
  <si>
    <t>C_Act_3</t>
  </si>
  <si>
    <t>C_Act_4</t>
  </si>
  <si>
    <t>C_Act_5</t>
  </si>
  <si>
    <t>C_SUM_Act</t>
    <phoneticPr fontId="1" type="noConversion"/>
  </si>
  <si>
    <t>C_SCORE_Act</t>
    <phoneticPr fontId="1" type="noConversion"/>
  </si>
  <si>
    <t>C_Treat_1</t>
    <phoneticPr fontId="1" type="noConversion"/>
  </si>
  <si>
    <t>C_Treat_2</t>
  </si>
  <si>
    <t>C_Treat_3</t>
  </si>
  <si>
    <t>C_Treat_4</t>
  </si>
  <si>
    <t>C_SUM_Treat</t>
    <phoneticPr fontId="1" type="noConversion"/>
  </si>
  <si>
    <t>C_SCORE_Treat</t>
    <phoneticPr fontId="1" type="noConversion"/>
  </si>
  <si>
    <t>C_Worry_1</t>
    <phoneticPr fontId="1" type="noConversion"/>
  </si>
  <si>
    <t>C_Worry_2</t>
  </si>
  <si>
    <t>C_Worry_3</t>
  </si>
  <si>
    <t>C_Worry_4</t>
  </si>
  <si>
    <t>C_Worry_5</t>
  </si>
  <si>
    <t>C_Worry_6</t>
  </si>
  <si>
    <t>C_SUM_Worry</t>
    <phoneticPr fontId="1" type="noConversion"/>
  </si>
  <si>
    <t>0/1/2/3/4 -&gt; 100/75/50/25/0, No total score</t>
    <phoneticPr fontId="1" type="noConversion"/>
  </si>
  <si>
    <t>M_Act_1</t>
    <phoneticPr fontId="1" type="noConversion"/>
  </si>
  <si>
    <t>M_Act_2</t>
    <phoneticPr fontId="1" type="noConversion"/>
  </si>
  <si>
    <t>M_Act_3</t>
    <phoneticPr fontId="1" type="noConversion"/>
  </si>
  <si>
    <t>M_Act_4</t>
    <phoneticPr fontId="1" type="noConversion"/>
  </si>
  <si>
    <t>M_Act_5</t>
    <phoneticPr fontId="1" type="noConversion"/>
  </si>
  <si>
    <t>M_SUM_Act</t>
    <phoneticPr fontId="1" type="noConversion"/>
  </si>
  <si>
    <t>M_SCORE_Act</t>
    <phoneticPr fontId="1" type="noConversion"/>
  </si>
  <si>
    <t>M_Treat_1</t>
    <phoneticPr fontId="1" type="noConversion"/>
  </si>
  <si>
    <t>M_Treat_2</t>
    <phoneticPr fontId="1" type="noConversion"/>
  </si>
  <si>
    <t>M_Treat_3</t>
    <phoneticPr fontId="1" type="noConversion"/>
  </si>
  <si>
    <t>M_Treat_4</t>
    <phoneticPr fontId="1" type="noConversion"/>
  </si>
  <si>
    <t>M_SUM_Treat</t>
    <phoneticPr fontId="1" type="noConversion"/>
  </si>
  <si>
    <t>M_SCORE_Treat</t>
    <phoneticPr fontId="1" type="noConversion"/>
  </si>
  <si>
    <t>M_Worry_1</t>
    <phoneticPr fontId="1" type="noConversion"/>
  </si>
  <si>
    <t>M_Worry_2</t>
    <phoneticPr fontId="1" type="noConversion"/>
  </si>
  <si>
    <t>M_Worry_3</t>
    <phoneticPr fontId="1" type="noConversion"/>
  </si>
  <si>
    <t>M_Worry_4</t>
    <phoneticPr fontId="1" type="noConversion"/>
  </si>
  <si>
    <t>M_Worry_5</t>
    <phoneticPr fontId="1" type="noConversion"/>
  </si>
  <si>
    <t>M_Worry_6</t>
    <phoneticPr fontId="1" type="noConversion"/>
  </si>
  <si>
    <t>M_SUM_Worry</t>
    <phoneticPr fontId="1" type="noConversion"/>
  </si>
  <si>
    <t>F_Act_1</t>
    <phoneticPr fontId="1" type="noConversion"/>
  </si>
  <si>
    <t>F_Act_2</t>
    <phoneticPr fontId="1" type="noConversion"/>
  </si>
  <si>
    <t>F_Act_3</t>
    <phoneticPr fontId="1" type="noConversion"/>
  </si>
  <si>
    <t>F_Act_4</t>
    <phoneticPr fontId="1" type="noConversion"/>
  </si>
  <si>
    <t>F_Act_5</t>
    <phoneticPr fontId="1" type="noConversion"/>
  </si>
  <si>
    <t>F_SUM_Act</t>
    <phoneticPr fontId="1" type="noConversion"/>
  </si>
  <si>
    <t>F_SCORE_Act</t>
    <phoneticPr fontId="1" type="noConversion"/>
  </si>
  <si>
    <t>F_Treat_1</t>
    <phoneticPr fontId="1" type="noConversion"/>
  </si>
  <si>
    <t>F_Treat_2</t>
    <phoneticPr fontId="1" type="noConversion"/>
  </si>
  <si>
    <t>F_Treat_3</t>
    <phoneticPr fontId="1" type="noConversion"/>
  </si>
  <si>
    <t>F_Treat_4</t>
    <phoneticPr fontId="1" type="noConversion"/>
  </si>
  <si>
    <t>F_SUM_Treat</t>
    <phoneticPr fontId="1" type="noConversion"/>
  </si>
  <si>
    <t>F_SCORE_Treat</t>
    <phoneticPr fontId="1" type="noConversion"/>
  </si>
  <si>
    <t>F_Worry_1</t>
    <phoneticPr fontId="1" type="noConversion"/>
  </si>
  <si>
    <t>F_Worry_2</t>
    <phoneticPr fontId="1" type="noConversion"/>
  </si>
  <si>
    <t>F_Worry_3</t>
    <phoneticPr fontId="1" type="noConversion"/>
  </si>
  <si>
    <t>F_Worry_4</t>
    <phoneticPr fontId="1" type="noConversion"/>
  </si>
  <si>
    <t>F_Worry_5</t>
    <phoneticPr fontId="1" type="noConversion"/>
  </si>
  <si>
    <t>F_Worry_6</t>
    <phoneticPr fontId="1" type="noConversion"/>
  </si>
  <si>
    <t>F_SUM_Worry</t>
    <phoneticPr fontId="1" type="noConversion"/>
  </si>
  <si>
    <t>F_Comm_1</t>
    <phoneticPr fontId="1" type="noConversion"/>
  </si>
  <si>
    <t>F_Comm_2</t>
    <phoneticPr fontId="1" type="noConversion"/>
  </si>
  <si>
    <t>F_Comm_3</t>
    <phoneticPr fontId="1" type="noConversion"/>
  </si>
  <si>
    <t>F_SUM_Comm</t>
    <phoneticPr fontId="1" type="noConversion"/>
  </si>
  <si>
    <t>M_Comm_1</t>
    <phoneticPr fontId="1" type="noConversion"/>
  </si>
  <si>
    <t>M_Comm_2</t>
    <phoneticPr fontId="1" type="noConversion"/>
  </si>
  <si>
    <t>M_Comm_3</t>
    <phoneticPr fontId="1" type="noConversion"/>
  </si>
  <si>
    <t>M_SUM_Comm</t>
    <phoneticPr fontId="1" type="noConversion"/>
  </si>
  <si>
    <t>C_Comm_1</t>
    <phoneticPr fontId="1" type="noConversion"/>
  </si>
  <si>
    <t>C_Comm_2</t>
    <phoneticPr fontId="1" type="noConversion"/>
  </si>
  <si>
    <t>C_Comm_3</t>
    <phoneticPr fontId="1" type="noConversion"/>
  </si>
  <si>
    <t>C_SUM_Comm</t>
    <phoneticPr fontId="1" type="noConversion"/>
  </si>
  <si>
    <t>F_SCORE_Worry</t>
    <phoneticPr fontId="1" type="noConversion"/>
  </si>
  <si>
    <t>F_SCORE_Comm</t>
    <phoneticPr fontId="1" type="noConversion"/>
  </si>
  <si>
    <t>M_SCORE_Worry</t>
    <phoneticPr fontId="1" type="noConversion"/>
  </si>
  <si>
    <t>M_SCORE_Comm</t>
    <phoneticPr fontId="1" type="noConversion"/>
  </si>
  <si>
    <t>C_SCORE_Comm</t>
    <phoneticPr fontId="1" type="noConversion"/>
  </si>
  <si>
    <t>C_SCORE_Worry</t>
    <phoneticPr fontId="1" type="noConversion"/>
  </si>
  <si>
    <t>Act_1</t>
    <phoneticPr fontId="1" type="noConversion"/>
  </si>
  <si>
    <t>Treat_1</t>
    <phoneticPr fontId="1" type="noConversion"/>
  </si>
  <si>
    <t>Treat_2</t>
  </si>
  <si>
    <t>Treat_3</t>
  </si>
  <si>
    <t>Treat_4</t>
  </si>
  <si>
    <t>Worry_1</t>
    <phoneticPr fontId="1" type="noConversion"/>
  </si>
  <si>
    <t>Worry_2</t>
  </si>
  <si>
    <t>Worry_3</t>
  </si>
  <si>
    <t>Worry_4</t>
  </si>
  <si>
    <t>Worry_5</t>
  </si>
  <si>
    <t>Worry_6</t>
  </si>
  <si>
    <t>Mother</t>
    <phoneticPr fontId="1" type="noConversion"/>
  </si>
  <si>
    <t>Father</t>
    <phoneticPr fontId="1" type="noConversion"/>
  </si>
  <si>
    <t>#26-33</t>
    <phoneticPr fontId="1" type="noConversion"/>
  </si>
  <si>
    <t>#18,19,20</t>
    <phoneticPr fontId="1" type="noConversion"/>
  </si>
  <si>
    <t>#12-15, 17, 22, 23</t>
    <phoneticPr fontId="1" type="noConversion"/>
  </si>
  <si>
    <t>#16,24,25</t>
    <phoneticPr fontId="1" type="noConversion"/>
  </si>
  <si>
    <t>#5,7,8,21</t>
    <phoneticPr fontId="1" type="noConversion"/>
  </si>
  <si>
    <t>#9,10,11</t>
    <phoneticPr fontId="1" type="noConversion"/>
  </si>
  <si>
    <t>#2</t>
    <phoneticPr fontId="1" type="noConversion"/>
  </si>
  <si>
    <t>#1,3,4,5,6,8</t>
    <phoneticPr fontId="1" type="noConversion"/>
  </si>
  <si>
    <t>Total sleep disturbance score</t>
    <phoneticPr fontId="1" type="noConversion"/>
  </si>
  <si>
    <t>Daytime sleepiness</t>
    <phoneticPr fontId="1" type="noConversion"/>
  </si>
  <si>
    <t>Sleep disordered breathing</t>
    <phoneticPr fontId="1" type="noConversion"/>
  </si>
  <si>
    <t>Parasomnias</t>
    <phoneticPr fontId="1" type="noConversion"/>
  </si>
  <si>
    <t>Night wakings</t>
    <phoneticPr fontId="1" type="noConversion"/>
  </si>
  <si>
    <t>Sleep anxiety</t>
    <phoneticPr fontId="1" type="noConversion"/>
  </si>
  <si>
    <t>Sleep duration</t>
    <phoneticPr fontId="1" type="noConversion"/>
  </si>
  <si>
    <t>Sleep onset delay</t>
    <phoneticPr fontId="1" type="noConversion"/>
  </si>
  <si>
    <t>Bedtime resistance</t>
    <phoneticPr fontId="1" type="noConversion"/>
  </si>
  <si>
    <t>M_TOTAL</t>
    <phoneticPr fontId="1" type="noConversion"/>
  </si>
  <si>
    <r>
      <t xml:space="preserve">Mum/dad </t>
    </r>
    <r>
      <rPr>
        <b/>
        <sz val="11"/>
        <color theme="1"/>
        <rFont val="Calibri"/>
        <family val="1"/>
        <charset val="136"/>
        <scheme val="minor"/>
      </rPr>
      <t>(main)</t>
    </r>
    <phoneticPr fontId="1" type="noConversion"/>
  </si>
  <si>
    <t>Category</t>
    <phoneticPr fontId="1" type="noConversion"/>
  </si>
  <si>
    <t>Age</t>
    <phoneticPr fontId="1" type="noConversion"/>
  </si>
  <si>
    <t>Subject#</t>
    <phoneticPr fontId="1" type="noConversion"/>
  </si>
  <si>
    <t>1 (Rev)</t>
    <phoneticPr fontId="1" type="noConversion"/>
  </si>
  <si>
    <t>2 (Rev)</t>
    <phoneticPr fontId="1" type="noConversion"/>
  </si>
  <si>
    <t>3 (Rev)</t>
    <phoneticPr fontId="1" type="noConversion"/>
  </si>
  <si>
    <t>CBCL_1</t>
    <phoneticPr fontId="1" type="noConversion"/>
  </si>
  <si>
    <t>CBCL_2</t>
  </si>
  <si>
    <t>CBCL_3</t>
  </si>
  <si>
    <t>CBCL_4</t>
  </si>
  <si>
    <t>CBCL_5</t>
  </si>
  <si>
    <t>CBCL_6</t>
  </si>
  <si>
    <t>CBCL_7</t>
  </si>
  <si>
    <t>CBCL_8</t>
  </si>
  <si>
    <t>CBCL_9</t>
  </si>
  <si>
    <t>CBCL_10</t>
  </si>
  <si>
    <t>CBCL_11</t>
  </si>
  <si>
    <t>CBCL_12</t>
  </si>
  <si>
    <t>CBCL_13</t>
  </si>
  <si>
    <t>CBCL_14</t>
  </si>
  <si>
    <t>CBCL_15</t>
  </si>
  <si>
    <t>CBCL_16</t>
  </si>
  <si>
    <t>CBCL_17</t>
  </si>
  <si>
    <t>CBCL_18</t>
  </si>
  <si>
    <t>CBCL_19</t>
  </si>
  <si>
    <t>CBCL_20</t>
  </si>
  <si>
    <t>CBCL_21</t>
  </si>
  <si>
    <t>CBCL_22</t>
  </si>
  <si>
    <t>CBCL_23</t>
  </si>
  <si>
    <t>CBCL_24</t>
  </si>
  <si>
    <t>CBCL_25</t>
  </si>
  <si>
    <t>CBCL_26</t>
  </si>
  <si>
    <t>CBCL_27</t>
  </si>
  <si>
    <t>CBCL_28</t>
  </si>
  <si>
    <t>CBCL_29</t>
  </si>
  <si>
    <t>CBCL_30</t>
  </si>
  <si>
    <t>CBCL_31</t>
  </si>
  <si>
    <t>CBCL_32</t>
  </si>
  <si>
    <t>CBCL_33</t>
  </si>
  <si>
    <t>CBCL_34</t>
  </si>
  <si>
    <t>CBCL_35</t>
  </si>
  <si>
    <t>CBCL_36</t>
  </si>
  <si>
    <t>CBCL_37</t>
  </si>
  <si>
    <t>CBCL_38</t>
  </si>
  <si>
    <t>CBCL_39</t>
  </si>
  <si>
    <t>CBCL_40</t>
  </si>
  <si>
    <t>CBCL_41</t>
  </si>
  <si>
    <t>CBCL_42</t>
  </si>
  <si>
    <t>CBCL_43</t>
  </si>
  <si>
    <t>CBCL_44</t>
  </si>
  <si>
    <t>CBCL_45</t>
  </si>
  <si>
    <t>CBCL_46</t>
  </si>
  <si>
    <t>CBCL_47</t>
  </si>
  <si>
    <t>CBCL_48</t>
  </si>
  <si>
    <t>CBCL_49</t>
  </si>
  <si>
    <t>CBCL_50</t>
  </si>
  <si>
    <t>CBCL_51</t>
  </si>
  <si>
    <t>CBCL_52</t>
  </si>
  <si>
    <t>CBCL_53</t>
  </si>
  <si>
    <t>CBCL_54</t>
  </si>
  <si>
    <t>CBCL_55</t>
  </si>
  <si>
    <t>CBCL_57</t>
  </si>
  <si>
    <t>CBCL_58</t>
  </si>
  <si>
    <t>CBCL_59</t>
  </si>
  <si>
    <t>CBCL_60</t>
  </si>
  <si>
    <t>CBCL_61</t>
  </si>
  <si>
    <t>CBCL_62</t>
  </si>
  <si>
    <t>CBCL_63</t>
  </si>
  <si>
    <t>CBCL_64</t>
  </si>
  <si>
    <t>CBCL_65</t>
  </si>
  <si>
    <t>CBCL_66</t>
  </si>
  <si>
    <t>CBCL_67</t>
  </si>
  <si>
    <t>CBCL_68</t>
  </si>
  <si>
    <t>CBCL_69</t>
  </si>
  <si>
    <t>CBCL_70</t>
  </si>
  <si>
    <t>CBCL_71</t>
  </si>
  <si>
    <t>CBCL_72</t>
  </si>
  <si>
    <t>CBCL_73</t>
  </si>
  <si>
    <t>CBCL_74</t>
  </si>
  <si>
    <t>CBCL_75</t>
  </si>
  <si>
    <t>CBCL_76</t>
  </si>
  <si>
    <t>CBCL_77</t>
  </si>
  <si>
    <t>CBCL_78</t>
  </si>
  <si>
    <t>CBCL_79</t>
  </si>
  <si>
    <t>CBCL_80</t>
  </si>
  <si>
    <t>CBCL_81</t>
  </si>
  <si>
    <t>CBCL_82</t>
  </si>
  <si>
    <t>CBCL_83</t>
  </si>
  <si>
    <t>CBCL_84</t>
  </si>
  <si>
    <t>CBCL_85</t>
  </si>
  <si>
    <t>CBCL_86</t>
  </si>
  <si>
    <t>CBCL_87</t>
  </si>
  <si>
    <t>CBCL_88</t>
  </si>
  <si>
    <t>CBCL_89</t>
  </si>
  <si>
    <t>CBCL_90</t>
  </si>
  <si>
    <t>CBCL_91</t>
  </si>
  <si>
    <t>CBCL_92</t>
  </si>
  <si>
    <t>CBCL_93</t>
  </si>
  <si>
    <t>CBCL_94</t>
  </si>
  <si>
    <t>CBCL_95</t>
  </si>
  <si>
    <t>CBCL_96</t>
  </si>
  <si>
    <t>CBCL_97</t>
  </si>
  <si>
    <t>CBCL_98</t>
  </si>
  <si>
    <t>CBCL_99</t>
  </si>
  <si>
    <t>CBCL_100</t>
  </si>
  <si>
    <t>CBCL_101</t>
  </si>
  <si>
    <t>CBCL_102</t>
  </si>
  <si>
    <t>CBCL_103</t>
  </si>
  <si>
    <t>CBCL_104</t>
  </si>
  <si>
    <t>CBCL_105</t>
  </si>
  <si>
    <t>CBCL_106</t>
  </si>
  <si>
    <t>CBCL_107</t>
  </si>
  <si>
    <t>CBCL_108</t>
  </si>
  <si>
    <t>CBCL_109</t>
  </si>
  <si>
    <t>CBCL_110</t>
  </si>
  <si>
    <t>CBCL_111</t>
  </si>
  <si>
    <t>CBCL_112</t>
  </si>
  <si>
    <t>CBCL_113</t>
  </si>
  <si>
    <t>M_CBCL_5_repeat</t>
  </si>
  <si>
    <t>M_CBCL_59_repeat</t>
  </si>
  <si>
    <t>M_CBCL_60_repeat</t>
  </si>
  <si>
    <t>M_CBCL_73_repeat</t>
  </si>
  <si>
    <t>M_CBCL_96_repeat</t>
  </si>
  <si>
    <t>M_CBCL_110_repeat</t>
  </si>
  <si>
    <t>M_CBCL_9Sex_count0</t>
  </si>
  <si>
    <t>M_CBCL_9Sex_count1</t>
  </si>
  <si>
    <t>M_CBCL_9Sex_count2</t>
  </si>
  <si>
    <t>M_CBCL_INT</t>
  </si>
  <si>
    <t>M_CBCL_EXT</t>
  </si>
  <si>
    <t>M_CBCL_total</t>
  </si>
  <si>
    <t>M_CBCL_total_count1</t>
  </si>
  <si>
    <t>M_CBCL_total_count2</t>
  </si>
  <si>
    <t>M_CBCL_crosscheck</t>
  </si>
  <si>
    <t>M_CBCL_2_repeat</t>
  </si>
  <si>
    <t>M_CBCL_4_repeat</t>
  </si>
  <si>
    <t>M_CBCL_10Other</t>
  </si>
  <si>
    <t>I. Withdrawn (42, 65, 69, 75, 80, 88, 102, 103,111)</t>
  </si>
  <si>
    <t>II. Somatic complaints (51, 54, 56a, 56b, 56c, 56d, 56e, 56f,56g)</t>
  </si>
  <si>
    <t>IV. Social problems (1,11,25,38,48,55,62,64)</t>
  </si>
  <si>
    <t>V. Thought problems (9,40,66,70,80,84,85)</t>
  </si>
  <si>
    <t>VI. Attention problems (1,8,10,13,17,41,45,46,61,62,80)</t>
  </si>
  <si>
    <t>VII. Deliquent behavior (26,39,43,63,67,72,81,82,90,96,101,105,106)</t>
  </si>
  <si>
    <t>VIII. Aggressive behavior (3,7,16,19,20,21,22,23,27,37,57,68,74,86,87,93,94,95,97,104)</t>
  </si>
  <si>
    <t>IX. Sex Problems (Age 4-11) (5,59,60,73,96,110)</t>
  </si>
  <si>
    <t xml:space="preserve"> repeated for calculation</t>
  </si>
  <si>
    <t>Sex problem 0s</t>
  </si>
  <si>
    <t>Sex problems 1s</t>
  </si>
  <si>
    <t>Sex problems 2s</t>
  </si>
  <si>
    <t xml:space="preserve">INT = Scale I + II + III - Item 103 = </t>
  </si>
  <si>
    <t xml:space="preserve">EXT = Scale VII + VIII = </t>
  </si>
  <si>
    <t>Total Score</t>
  </si>
  <si>
    <t>1s</t>
  </si>
  <si>
    <t>2s</t>
  </si>
  <si>
    <t>cross-checked</t>
  </si>
  <si>
    <t>Not scored on total problems: 2</t>
  </si>
  <si>
    <t>Not scored on total problems: 4</t>
  </si>
  <si>
    <t>Other problems (5,6,15,18,24,28,29,30,36,44,47,49,53,56h,58,59,60,73,76,77,78,79,83,91,92,98,99,100,107,108,109,110,113)</t>
  </si>
  <si>
    <t>CBCL_I. Withdrawn_sum</t>
    <phoneticPr fontId="1" type="noConversion"/>
  </si>
  <si>
    <t>CBCL_II. Somatic_sum</t>
    <phoneticPr fontId="1" type="noConversion"/>
  </si>
  <si>
    <t>CBCL_III. Anxious/Depressed_sum</t>
    <phoneticPr fontId="1" type="noConversion"/>
  </si>
  <si>
    <t>CBCL_IV. Social_sum</t>
    <phoneticPr fontId="1" type="noConversion"/>
  </si>
  <si>
    <t>CBCL_V. Thought_sum</t>
    <phoneticPr fontId="1" type="noConversion"/>
  </si>
  <si>
    <t>CBCL_VI. Attention_sum</t>
    <phoneticPr fontId="1" type="noConversion"/>
  </si>
  <si>
    <t>CBCL_VII. Deliquent_sum</t>
    <phoneticPr fontId="1" type="noConversion"/>
  </si>
  <si>
    <t>CBCL_VIII. Aggressive_sum</t>
    <phoneticPr fontId="1" type="noConversion"/>
  </si>
  <si>
    <t>CBCL_IX. Sex_sum</t>
    <phoneticPr fontId="1" type="noConversion"/>
  </si>
  <si>
    <t>III. Anxious/ depressed (12,14,31,32,33,34,35,45,50,52,71,89,103,112)</t>
    <phoneticPr fontId="1" type="noConversion"/>
  </si>
  <si>
    <t>CBCL_56b</t>
    <phoneticPr fontId="1" type="noConversion"/>
  </si>
  <si>
    <t>CBCL_56a</t>
    <phoneticPr fontId="1" type="noConversion"/>
  </si>
  <si>
    <t>CBCL_56c</t>
    <phoneticPr fontId="1" type="noConversion"/>
  </si>
  <si>
    <t>CBCL_56d</t>
    <phoneticPr fontId="1" type="noConversion"/>
  </si>
  <si>
    <t>CBCL_56e</t>
    <phoneticPr fontId="1" type="noConversion"/>
  </si>
  <si>
    <t>CBCL_56f</t>
    <phoneticPr fontId="1" type="noConversion"/>
  </si>
  <si>
    <t>CBCL_56g</t>
    <phoneticPr fontId="1" type="noConversion"/>
  </si>
  <si>
    <t>CBCL_56h</t>
    <phoneticPr fontId="1" type="noConversion"/>
  </si>
  <si>
    <t>sum/#item (act; 8)</t>
    <phoneticPr fontId="1" type="noConversion"/>
  </si>
  <si>
    <t>sum/#items (psyso; 15)</t>
    <phoneticPr fontId="1" type="noConversion"/>
  </si>
  <si>
    <t>sum/#items (all; 23)</t>
    <phoneticPr fontId="1" type="noConversion"/>
  </si>
  <si>
    <t>sum/#item (neuro; 17)</t>
    <phoneticPr fontId="1" type="noConversion"/>
  </si>
  <si>
    <t>sum/#item (commun; 3)</t>
    <phoneticPr fontId="1" type="noConversion"/>
  </si>
  <si>
    <t>sum/#item (FamRe; 5)</t>
    <phoneticPr fontId="1" type="noConversion"/>
  </si>
  <si>
    <t>sum/#item (all; 25)</t>
    <phoneticPr fontId="1" type="noConversion"/>
  </si>
  <si>
    <t>sum/#item (act; 5)</t>
    <phoneticPr fontId="1" type="noConversion"/>
  </si>
  <si>
    <t>sum/#item (treat; 4)</t>
    <phoneticPr fontId="1" type="noConversion"/>
  </si>
  <si>
    <t>sum/#item (worry; 6)</t>
    <phoneticPr fontId="1" type="noConversion"/>
  </si>
  <si>
    <t>sum/#item (comm; 3)</t>
    <phoneticPr fontId="1" type="noConversion"/>
  </si>
  <si>
    <t>dad</t>
    <phoneticPr fontId="1" type="noConversion"/>
  </si>
  <si>
    <t>C</t>
    <phoneticPr fontId="1" type="noConversion"/>
  </si>
  <si>
    <t>C</t>
    <phoneticPr fontId="1" type="noConversion"/>
  </si>
  <si>
    <t>mum</t>
    <phoneticPr fontId="1" type="noConversion"/>
  </si>
  <si>
    <r>
      <rPr>
        <b/>
        <sz val="12"/>
        <color rgb="FFC00000"/>
        <rFont val="Calibri"/>
        <family val="1"/>
        <charset val="136"/>
        <scheme val="minor"/>
      </rPr>
      <t>通常=3 有時=2 偶爾=1</t>
    </r>
    <r>
      <rPr>
        <b/>
        <sz val="12"/>
        <color theme="1"/>
        <rFont val="Calibri"/>
        <family val="1"/>
        <charset val="136"/>
        <scheme val="minor"/>
      </rPr>
      <t xml:space="preserve"> (#1,2,3, 10, 11, 26 reverse: </t>
    </r>
    <r>
      <rPr>
        <b/>
        <sz val="12"/>
        <color theme="7" tint="-0.249977111117893"/>
        <rFont val="Calibri"/>
        <family val="1"/>
        <charset val="136"/>
        <scheme val="minor"/>
      </rPr>
      <t>通常=1 有時=2 偶爾=3</t>
    </r>
    <r>
      <rPr>
        <b/>
        <sz val="12"/>
        <color theme="1"/>
        <rFont val="Calibri"/>
        <family val="1"/>
        <charset val="136"/>
        <scheme val="minor"/>
      </rPr>
      <t xml:space="preserve">); #32, #33 </t>
    </r>
    <r>
      <rPr>
        <b/>
        <sz val="12"/>
        <color theme="7" tint="-0.249977111117893"/>
        <rFont val="Calibri"/>
        <family val="1"/>
        <charset val="136"/>
        <scheme val="minor"/>
      </rPr>
      <t>不睏=1, 非常睏=2, 會睡著=3</t>
    </r>
    <phoneticPr fontId="1" type="noConversion"/>
  </si>
  <si>
    <r>
      <rPr>
        <sz val="10"/>
        <color theme="1"/>
        <rFont val="Calibri"/>
        <family val="1"/>
        <charset val="136"/>
        <scheme val="minor"/>
      </rPr>
      <t xml:space="preserve">2. </t>
    </r>
    <r>
      <rPr>
        <sz val="10"/>
        <color theme="1"/>
        <rFont val="Calibri"/>
        <family val="1"/>
        <charset val="136"/>
        <scheme val="minor"/>
      </rPr>
      <t>孩子上床後是否可在</t>
    </r>
    <r>
      <rPr>
        <sz val="10"/>
        <color theme="1"/>
        <rFont val="SimSun-Identity-H"/>
        <family val="2"/>
      </rPr>
      <t xml:space="preserve">20 </t>
    </r>
    <r>
      <rPr>
        <sz val="10"/>
        <color theme="1"/>
        <rFont val="Calibri"/>
        <family val="1"/>
        <charset val="136"/>
        <scheme val="minor"/>
      </rPr>
      <t>分鐘內入睡？</t>
    </r>
    <phoneticPr fontId="1" type="noConversion"/>
  </si>
  <si>
    <t>7. 孩子是否害怕在黑暗中睡覺？</t>
    <phoneticPr fontId="1" type="noConversion"/>
  </si>
  <si>
    <t>9. 您是否認為孩子睡得太少？</t>
    <phoneticPr fontId="1" type="noConversion"/>
  </si>
  <si>
    <t>10. 您是否認為孩子的睡眠時間合適？</t>
    <phoneticPr fontId="1" type="noConversion"/>
  </si>
  <si>
    <t>11. 您孩子每日的睡眠量是否保持一致？</t>
    <phoneticPr fontId="1" type="noConversion"/>
  </si>
  <si>
    <t>12. 孩子是否有尿床現象？</t>
    <phoneticPr fontId="1" type="noConversion"/>
  </si>
  <si>
    <t>13. 孩子是否有說夢話現象？</t>
    <phoneticPr fontId="1" type="noConversion"/>
  </si>
  <si>
    <t>14. 孩子睡眠過程中是否不安寧，常有肢體動作？</t>
    <phoneticPr fontId="1" type="noConversion"/>
  </si>
  <si>
    <t>15. 孩子是否有夢遊（睡眠過程中行走）現象？</t>
    <phoneticPr fontId="1" type="noConversion"/>
  </si>
  <si>
    <t>16. 孩子是否有半夜轉移到他人（父母、兄弟姐妹等）床上的現象？</t>
    <phoneticPr fontId="1" type="noConversion"/>
  </si>
  <si>
    <t>17. 孩子睡眠中是否有磨牙現象？</t>
    <phoneticPr fontId="1" type="noConversion"/>
  </si>
  <si>
    <t>18. 孩子睡眠中是否有打鼾很響的現象？</t>
    <phoneticPr fontId="1" type="noConversion"/>
  </si>
  <si>
    <t>19. 孩子睡眠中是否有呼吸暫停現象？</t>
    <phoneticPr fontId="1" type="noConversion"/>
  </si>
  <si>
    <t>20. 孩子睡眠中是否有憋氣或氣急等呼吸困難現象？</t>
    <phoneticPr fontId="1" type="noConversion"/>
  </si>
  <si>
    <t>21. 孩子不在家睡是否會有問題？（例如到親戚家或去旅行）</t>
    <phoneticPr fontId="1" type="noConversion"/>
  </si>
  <si>
    <t>22. 孩子是否有半夜醒來伴無法安慰的哭吵、出汗的現象？</t>
    <phoneticPr fontId="1" type="noConversion"/>
  </si>
  <si>
    <t>23. 孩子是否有被噩夢驚醒的現象？</t>
    <phoneticPr fontId="1" type="noConversion"/>
  </si>
  <si>
    <t>24. 孩子是否會夜間醒來一次？</t>
    <phoneticPr fontId="1" type="noConversion"/>
  </si>
  <si>
    <t>25. 孩子是否會夜間醒來一次以上？</t>
    <phoneticPr fontId="1" type="noConversion"/>
  </si>
  <si>
    <t>26. 孩子早晨可否自己醒來？</t>
    <phoneticPr fontId="1" type="noConversion"/>
  </si>
  <si>
    <t>27. 孩子是否醒來後情緒不佳？</t>
    <phoneticPr fontId="1" type="noConversion"/>
  </si>
  <si>
    <t>28. 孩子早晨是否由他人喚醒？</t>
    <phoneticPr fontId="1" type="noConversion"/>
  </si>
  <si>
    <t>29. 早上是否很難把孩子叫起床？</t>
    <phoneticPr fontId="1" type="noConversion"/>
  </si>
  <si>
    <t>30. 孩子早晨起床後是否需長時間才能清醒？</t>
    <phoneticPr fontId="1" type="noConversion"/>
  </si>
  <si>
    <t>31. 孩子是否看起來疲乏？</t>
    <phoneticPr fontId="1" type="noConversion"/>
  </si>
  <si>
    <t>32. 在過去的一星期中，孩子在以下情形時是否非常渴睡或入睡？看電視</t>
    <phoneticPr fontId="1" type="noConversion"/>
  </si>
  <si>
    <t>33. 坐車</t>
    <phoneticPr fontId="1" type="noConversion"/>
  </si>
  <si>
    <t>10 (Rev)</t>
    <phoneticPr fontId="1" type="noConversion"/>
  </si>
  <si>
    <t>11 (Rev)</t>
    <phoneticPr fontId="1" type="noConversion"/>
  </si>
  <si>
    <t>26 (Rev)</t>
    <phoneticPr fontId="1" type="noConversion"/>
  </si>
  <si>
    <t>mum</t>
    <phoneticPr fontId="1" type="noConversion"/>
  </si>
  <si>
    <t>dad</t>
    <phoneticPr fontId="1" type="noConversion"/>
  </si>
  <si>
    <t>dad</t>
    <phoneticPr fontId="1" type="noConversion"/>
  </si>
  <si>
    <t>mum</t>
    <phoneticPr fontId="1" type="noConversion"/>
  </si>
  <si>
    <t>mum</t>
    <phoneticPr fontId="1" type="noConversion"/>
  </si>
  <si>
    <t>child is unwilling</t>
    <phoneticPr fontId="1" type="noConversion"/>
  </si>
  <si>
    <t>YC</t>
    <phoneticPr fontId="1" type="noConversion"/>
  </si>
  <si>
    <t>dad</t>
    <phoneticPr fontId="1" type="noConversion"/>
  </si>
  <si>
    <t>A</t>
    <phoneticPr fontId="1" type="noConversion"/>
  </si>
  <si>
    <t>brother of 5</t>
    <phoneticPr fontId="1" type="noConversion"/>
  </si>
  <si>
    <t>brother of 1</t>
    <phoneticPr fontId="1" type="noConversion"/>
  </si>
  <si>
    <t>YC</t>
    <phoneticPr fontId="1" type="noConversion"/>
  </si>
  <si>
    <t>N/A</t>
    <phoneticPr fontId="1" type="noConversion"/>
  </si>
  <si>
    <t>child cannot use</t>
    <phoneticPr fontId="1" type="noConversion"/>
  </si>
  <si>
    <t>YC</t>
    <phoneticPr fontId="1" type="noConversion"/>
  </si>
  <si>
    <t>mum</t>
    <phoneticPr fontId="1" type="noConversion"/>
  </si>
  <si>
    <t>YC</t>
    <phoneticPr fontId="1" type="noConversion"/>
  </si>
  <si>
    <t>both</t>
    <phoneticPr fontId="1" type="noConversion"/>
  </si>
  <si>
    <t>dad</t>
    <phoneticPr fontId="1" type="noConversion"/>
  </si>
  <si>
    <t>T</t>
    <phoneticPr fontId="1" type="noConversion"/>
  </si>
  <si>
    <t>both</t>
    <phoneticPr fontId="1" type="noConversion"/>
  </si>
  <si>
    <t>PT</t>
    <phoneticPr fontId="1" type="noConversion"/>
  </si>
  <si>
    <t>School_1</t>
    <phoneticPr fontId="1" type="noConversion"/>
  </si>
  <si>
    <t>School_2</t>
    <phoneticPr fontId="1" type="noConversion"/>
  </si>
  <si>
    <t>School_3</t>
    <phoneticPr fontId="1" type="noConversion"/>
  </si>
  <si>
    <t>Doing the same school activities as peers</t>
    <phoneticPr fontId="1" type="noConversion"/>
  </si>
  <si>
    <t>Missing school/daycare because of not feeling well</t>
  </si>
  <si>
    <t>Missing school/daycare to go to the doctor or</t>
  </si>
  <si>
    <t xml:space="preserve">     hospital</t>
  </si>
  <si>
    <t>different school items</t>
    <phoneticPr fontId="1" type="noConversion"/>
  </si>
  <si>
    <t>N/A</t>
    <phoneticPr fontId="1" type="noConversion"/>
  </si>
  <si>
    <t>N/A</t>
    <phoneticPr fontId="1" type="noConversion"/>
  </si>
  <si>
    <t>K1</t>
    <phoneticPr fontId="1" type="noConversion"/>
  </si>
  <si>
    <t>K1</t>
    <phoneticPr fontId="1" type="noConversion"/>
  </si>
  <si>
    <t>A</t>
    <phoneticPr fontId="1" type="noConversion"/>
  </si>
  <si>
    <t>mum</t>
    <phoneticPr fontId="1" type="noConversion"/>
  </si>
  <si>
    <t>&lt;5</t>
    <phoneticPr fontId="1" type="noConversion"/>
  </si>
  <si>
    <t>T</t>
    <phoneticPr fontId="1" type="noConversion"/>
  </si>
  <si>
    <t>mum</t>
    <phoneticPr fontId="1" type="noConversion"/>
  </si>
  <si>
    <t>&lt;5</t>
    <phoneticPr fontId="1" type="noConversion"/>
  </si>
  <si>
    <t>T</t>
    <phoneticPr fontId="1" type="noConversion"/>
  </si>
  <si>
    <t>mum</t>
    <phoneticPr fontId="1" type="noConversion"/>
  </si>
  <si>
    <t>&lt;5</t>
    <phoneticPr fontId="1" type="noConversion"/>
  </si>
  <si>
    <t>A</t>
    <phoneticPr fontId="1" type="noConversion"/>
  </si>
  <si>
    <t>C_SCORE_Social</t>
    <phoneticPr fontId="1" type="noConversion"/>
  </si>
  <si>
    <t>sum/5</t>
    <phoneticPr fontId="1" type="noConversion"/>
  </si>
  <si>
    <t>C_SCORE_Emo</t>
    <phoneticPr fontId="1" type="noConversion"/>
  </si>
  <si>
    <t>C_SCORE_School</t>
    <phoneticPr fontId="1" type="noConversion"/>
  </si>
  <si>
    <t>M_SCORE_Emo</t>
    <phoneticPr fontId="1" type="noConversion"/>
  </si>
  <si>
    <t>F_SCORE_Emo</t>
    <phoneticPr fontId="1" type="noConversion"/>
  </si>
  <si>
    <t>M_SCORE_Social</t>
    <phoneticPr fontId="1" type="noConversion"/>
  </si>
  <si>
    <t>F_SCORE_Social</t>
    <phoneticPr fontId="1" type="noConversion"/>
  </si>
  <si>
    <t>F_SCORE_School</t>
    <phoneticPr fontId="1" type="noConversion"/>
  </si>
  <si>
    <t>M_SCORE_School</t>
    <phoneticPr fontId="1" type="noConversion"/>
  </si>
  <si>
    <t>K2</t>
    <phoneticPr fontId="1" type="noConversion"/>
  </si>
  <si>
    <t>N/A</t>
    <phoneticPr fontId="1" type="noConversion"/>
  </si>
  <si>
    <t>K2</t>
    <phoneticPr fontId="1" type="noConversion"/>
  </si>
  <si>
    <t>T</t>
    <phoneticPr fontId="1" type="noConversion"/>
  </si>
  <si>
    <t>mum</t>
    <phoneticPr fontId="1" type="noConversion"/>
  </si>
  <si>
    <t>T</t>
    <phoneticPr fontId="1" type="noConversion"/>
  </si>
  <si>
    <t>mum</t>
    <phoneticPr fontId="1" type="noConversion"/>
  </si>
  <si>
    <t>&lt;5</t>
    <phoneticPr fontId="1" type="noConversion"/>
  </si>
  <si>
    <t>&lt;5</t>
    <phoneticPr fontId="1" type="noConversion"/>
  </si>
  <si>
    <t>A</t>
    <phoneticPr fontId="1" type="noConversion"/>
  </si>
  <si>
    <t>mum</t>
    <phoneticPr fontId="1" type="noConversion"/>
  </si>
  <si>
    <t>A</t>
    <phoneticPr fontId="1" type="noConversion"/>
  </si>
  <si>
    <t>mum</t>
    <phoneticPr fontId="1" type="noConversion"/>
  </si>
  <si>
    <t>not yet filled in</t>
    <phoneticPr fontId="1" type="noConversion"/>
  </si>
  <si>
    <t>1. 孩子晚上是否在固定時間上床睡覺？（bed resist)</t>
  </si>
  <si>
    <t>3. 孩子是否獨自在自己床上睡覺？(bed resist)</t>
  </si>
  <si>
    <t>4. 孩子是否在他人床上入睡？(bed resist)</t>
  </si>
  <si>
    <t>5. 孩子入睡時是否需要陪伴？(bed resist)</t>
  </si>
  <si>
    <t>6. 到了就寢時間，孩子是否有如哭鬧、拒絕待在床上等不良行為？(bed resist)</t>
  </si>
  <si>
    <t>8. 孩子是否害怕一個人睡覺？(bed resist)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</si>
</sst>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;[Red]\(0.000\)"/>
  </numFmts>
  <fonts count="24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sz val="10"/>
      <color theme="1"/>
      <name val="Calibri"/>
      <family val="1"/>
      <charset val="136"/>
      <scheme val="minor"/>
    </font>
    <font>
      <sz val="10"/>
      <color theme="1"/>
      <name val="Calibri"/>
      <family val="2"/>
      <charset val="136"/>
      <scheme val="minor"/>
    </font>
    <font>
      <sz val="10"/>
      <color theme="1"/>
      <name val="SimSun-Identity-H"/>
      <family val="2"/>
    </font>
    <font>
      <sz val="10"/>
      <color theme="0"/>
      <name val="Calibri"/>
      <family val="1"/>
      <charset val="136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b/>
      <sz val="12"/>
      <color rgb="FFC00000"/>
      <name val="Calibri"/>
      <family val="1"/>
      <charset val="136"/>
      <scheme val="minor"/>
    </font>
    <font>
      <b/>
      <sz val="12"/>
      <color theme="7" tint="-0.249977111117893"/>
      <name val="Calibri"/>
      <family val="1"/>
      <charset val="136"/>
      <scheme val="minor"/>
    </font>
    <font>
      <b/>
      <sz val="10"/>
      <color rgb="FFFF0000"/>
      <name val="Calibri"/>
      <family val="1"/>
      <charset val="136"/>
      <scheme val="minor"/>
    </font>
    <font>
      <sz val="11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  <font>
      <i/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slantDashDot">
        <color auto="1"/>
      </left>
      <right/>
      <top/>
      <bottom style="medium">
        <color auto="1"/>
      </bottom>
      <diagonal/>
    </border>
    <border>
      <left style="slantDashDot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">
        <color auto="1"/>
      </bottom>
      <diagonal/>
    </border>
    <border>
      <left style="mediumDashDot">
        <color auto="1"/>
      </left>
      <right/>
      <top/>
      <bottom style="medium">
        <color auto="1"/>
      </bottom>
      <diagonal/>
    </border>
    <border>
      <left style="mediumDashDot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Dot">
        <color auto="1"/>
      </left>
      <right style="thick">
        <color auto="1"/>
      </right>
      <top/>
      <bottom/>
      <diagonal/>
    </border>
    <border>
      <left style="mediumDashDot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DashDot">
        <color auto="1"/>
      </right>
      <top/>
      <bottom/>
      <diagonal/>
    </border>
    <border>
      <left style="thin">
        <color auto="1"/>
      </left>
      <right style="mediumDashDot">
        <color auto="1"/>
      </right>
      <top/>
      <bottom style="medium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mediumDashed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medium">
        <color auto="1"/>
      </bottom>
      <diagonal/>
    </border>
    <border>
      <left/>
      <right style="dashDot">
        <color auto="1"/>
      </right>
      <top style="medium">
        <color auto="1"/>
      </top>
      <bottom style="thin">
        <color auto="1"/>
      </bottom>
      <diagonal/>
    </border>
    <border>
      <left/>
      <right style="slantDashDot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3" fillId="4" borderId="11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4" borderId="8" xfId="0" applyFill="1" applyBorder="1" applyAlignment="1">
      <alignment wrapText="1"/>
    </xf>
    <xf numFmtId="0" fontId="3" fillId="5" borderId="9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0" fillId="0" borderId="14" xfId="0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3" fillId="4" borderId="17" xfId="0" applyFont="1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4" borderId="19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3" fillId="0" borderId="0" xfId="0" applyFont="1" applyBorder="1">
      <alignment vertical="center"/>
    </xf>
    <xf numFmtId="0" fontId="0" fillId="0" borderId="23" xfId="0" applyBorder="1">
      <alignment vertical="center"/>
    </xf>
    <xf numFmtId="0" fontId="3" fillId="0" borderId="20" xfId="0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6" borderId="17" xfId="0" applyFont="1" applyFill="1" applyBorder="1" applyAlignment="1">
      <alignment vertical="center" wrapText="1"/>
    </xf>
    <xf numFmtId="0" fontId="0" fillId="6" borderId="16" xfId="0" applyFill="1" applyBorder="1" applyAlignment="1">
      <alignment wrapText="1"/>
    </xf>
    <xf numFmtId="0" fontId="3" fillId="6" borderId="25" xfId="0" applyFont="1" applyFill="1" applyBorder="1" applyAlignment="1">
      <alignment vertical="center" wrapText="1"/>
    </xf>
    <xf numFmtId="0" fontId="0" fillId="6" borderId="24" xfId="0" applyFill="1" applyBorder="1" applyAlignment="1">
      <alignment wrapText="1"/>
    </xf>
    <xf numFmtId="0" fontId="0" fillId="0" borderId="24" xfId="0" applyBorder="1">
      <alignment vertical="center"/>
    </xf>
    <xf numFmtId="0" fontId="0" fillId="7" borderId="27" xfId="0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4" fillId="8" borderId="13" xfId="0" applyFont="1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29" xfId="0" applyFill="1" applyBorder="1" applyAlignment="1">
      <alignment vertical="center" wrapText="1"/>
    </xf>
    <xf numFmtId="0" fontId="0" fillId="10" borderId="4" xfId="0" applyFill="1" applyBorder="1" applyAlignment="1">
      <alignment vertical="center" wrapText="1"/>
    </xf>
    <xf numFmtId="0" fontId="2" fillId="3" borderId="31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9" fillId="8" borderId="33" xfId="0" applyFont="1" applyFill="1" applyBorder="1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0" fontId="10" fillId="11" borderId="35" xfId="0" applyFont="1" applyFill="1" applyBorder="1" applyAlignment="1">
      <alignment vertical="center" wrapText="1"/>
    </xf>
    <xf numFmtId="0" fontId="11" fillId="0" borderId="35" xfId="0" applyFont="1" applyFill="1" applyBorder="1" applyAlignment="1">
      <alignment vertical="center" wrapText="1"/>
    </xf>
    <xf numFmtId="0" fontId="10" fillId="11" borderId="36" xfId="0" applyFont="1" applyFill="1" applyBorder="1" applyAlignment="1">
      <alignment vertical="center" wrapText="1"/>
    </xf>
    <xf numFmtId="0" fontId="12" fillId="12" borderId="0" xfId="0" applyFont="1" applyFill="1" applyBorder="1" applyAlignment="1">
      <alignment vertical="center" wrapText="1"/>
    </xf>
    <xf numFmtId="0" fontId="13" fillId="12" borderId="0" xfId="0" applyFont="1" applyFill="1" applyBorder="1" applyAlignment="1">
      <alignment wrapText="1"/>
    </xf>
    <xf numFmtId="0" fontId="15" fillId="12" borderId="0" xfId="0" applyFont="1" applyFill="1" applyBorder="1" applyAlignment="1">
      <alignment vertical="center" wrapText="1"/>
    </xf>
    <xf numFmtId="0" fontId="13" fillId="12" borderId="1" xfId="0" applyFont="1" applyFill="1" applyBorder="1" applyAlignment="1">
      <alignment wrapText="1"/>
    </xf>
    <xf numFmtId="0" fontId="0" fillId="0" borderId="30" xfId="0" applyBorder="1">
      <alignment vertical="center"/>
    </xf>
    <xf numFmtId="0" fontId="12" fillId="0" borderId="30" xfId="0" applyFont="1" applyFill="1" applyBorder="1" applyAlignment="1">
      <alignment vertical="center" wrapText="1"/>
    </xf>
    <xf numFmtId="0" fontId="13" fillId="0" borderId="30" xfId="0" applyFont="1" applyFill="1" applyBorder="1" applyAlignment="1">
      <alignment wrapText="1"/>
    </xf>
    <xf numFmtId="0" fontId="6" fillId="0" borderId="30" xfId="0" applyFont="1" applyFill="1" applyBorder="1" applyAlignment="1">
      <alignment wrapText="1"/>
    </xf>
    <xf numFmtId="0" fontId="14" fillId="12" borderId="30" xfId="0" applyFont="1" applyFill="1" applyBorder="1" applyAlignment="1">
      <alignment vertical="center" wrapText="1"/>
    </xf>
    <xf numFmtId="0" fontId="15" fillId="12" borderId="30" xfId="0" applyFont="1" applyFill="1" applyBorder="1" applyAlignment="1">
      <alignment vertical="center" wrapText="1"/>
    </xf>
    <xf numFmtId="0" fontId="12" fillId="12" borderId="30" xfId="0" applyFont="1" applyFill="1" applyBorder="1" applyAlignment="1">
      <alignment vertical="center" wrapText="1"/>
    </xf>
    <xf numFmtId="0" fontId="15" fillId="12" borderId="31" xfId="0" applyFont="1" applyFill="1" applyBorder="1" applyAlignment="1">
      <alignment vertical="center" wrapText="1"/>
    </xf>
    <xf numFmtId="0" fontId="0" fillId="14" borderId="0" xfId="0" applyFill="1" applyBorder="1">
      <alignment vertical="center"/>
    </xf>
    <xf numFmtId="0" fontId="0" fillId="14" borderId="22" xfId="0" applyFill="1" applyBorder="1">
      <alignment vertical="center"/>
    </xf>
    <xf numFmtId="0" fontId="0" fillId="14" borderId="0" xfId="0" applyFill="1">
      <alignment vertical="center"/>
    </xf>
    <xf numFmtId="164" fontId="0" fillId="0" borderId="10" xfId="0" applyNumberFormat="1" applyBorder="1">
      <alignment vertical="center"/>
    </xf>
    <xf numFmtId="0" fontId="0" fillId="0" borderId="0" xfId="0" applyFill="1" applyBorder="1">
      <alignment vertical="center"/>
    </xf>
    <xf numFmtId="0" fontId="6" fillId="13" borderId="30" xfId="0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0" fillId="0" borderId="0" xfId="0" applyAlignment="1">
      <alignment vertical="center"/>
    </xf>
    <xf numFmtId="0" fontId="0" fillId="15" borderId="0" xfId="0" applyFill="1">
      <alignment vertical="center"/>
    </xf>
    <xf numFmtId="0" fontId="0" fillId="15" borderId="3" xfId="0" applyFill="1" applyBorder="1">
      <alignment vertical="center"/>
    </xf>
    <xf numFmtId="0" fontId="0" fillId="15" borderId="16" xfId="0" applyFill="1" applyBorder="1">
      <alignment vertical="center"/>
    </xf>
    <xf numFmtId="0" fontId="0" fillId="15" borderId="19" xfId="0" applyFill="1" applyBorder="1">
      <alignment vertical="center"/>
    </xf>
    <xf numFmtId="0" fontId="0" fillId="15" borderId="14" xfId="0" applyFill="1" applyBorder="1">
      <alignment vertical="center"/>
    </xf>
    <xf numFmtId="0" fontId="0" fillId="15" borderId="10" xfId="0" applyFill="1" applyBorder="1">
      <alignment vertical="center"/>
    </xf>
    <xf numFmtId="0" fontId="0" fillId="16" borderId="0" xfId="0" applyFill="1">
      <alignment vertical="center"/>
    </xf>
    <xf numFmtId="0" fontId="0" fillId="16" borderId="3" xfId="0" applyFill="1" applyBorder="1">
      <alignment vertical="center"/>
    </xf>
    <xf numFmtId="0" fontId="0" fillId="16" borderId="16" xfId="0" applyFill="1" applyBorder="1">
      <alignment vertical="center"/>
    </xf>
    <xf numFmtId="0" fontId="0" fillId="16" borderId="24" xfId="0" applyFill="1" applyBorder="1">
      <alignment vertical="center"/>
    </xf>
    <xf numFmtId="0" fontId="0" fillId="0" borderId="38" xfId="0" applyBorder="1" applyAlignment="1">
      <alignment horizontal="center" vertical="center" wrapText="1"/>
    </xf>
    <xf numFmtId="0" fontId="6" fillId="0" borderId="39" xfId="0" applyFont="1" applyBorder="1" applyAlignment="1">
      <alignment vertical="center" wrapText="1"/>
    </xf>
    <xf numFmtId="0" fontId="0" fillId="0" borderId="37" xfId="0" applyBorder="1">
      <alignment vertical="center"/>
    </xf>
    <xf numFmtId="0" fontId="0" fillId="17" borderId="0" xfId="0" applyFill="1">
      <alignment vertical="center"/>
    </xf>
    <xf numFmtId="0" fontId="0" fillId="17" borderId="3" xfId="0" applyFill="1" applyBorder="1">
      <alignment vertical="center"/>
    </xf>
    <xf numFmtId="0" fontId="0" fillId="17" borderId="16" xfId="0" applyFill="1" applyBorder="1">
      <alignment vertical="center"/>
    </xf>
    <xf numFmtId="0" fontId="0" fillId="17" borderId="19" xfId="0" applyFill="1" applyBorder="1">
      <alignment vertical="center"/>
    </xf>
    <xf numFmtId="0" fontId="0" fillId="17" borderId="14" xfId="0" applyFill="1" applyBorder="1">
      <alignment vertical="center"/>
    </xf>
    <xf numFmtId="0" fontId="0" fillId="17" borderId="8" xfId="0" applyFill="1" applyBorder="1">
      <alignment vertical="center"/>
    </xf>
    <xf numFmtId="0" fontId="0" fillId="17" borderId="2" xfId="0" applyFill="1" applyBorder="1">
      <alignment vertical="center"/>
    </xf>
    <xf numFmtId="0" fontId="0" fillId="17" borderId="12" xfId="0" applyFill="1" applyBorder="1">
      <alignment vertical="center"/>
    </xf>
    <xf numFmtId="164" fontId="0" fillId="17" borderId="10" xfId="0" applyNumberFormat="1" applyFill="1" applyBorder="1">
      <alignment vertical="center"/>
    </xf>
    <xf numFmtId="0" fontId="20" fillId="12" borderId="0" xfId="0" applyFont="1" applyFill="1" applyBorder="1" applyAlignment="1">
      <alignment wrapText="1"/>
    </xf>
    <xf numFmtId="0" fontId="0" fillId="18" borderId="0" xfId="0" applyFill="1">
      <alignment vertical="center"/>
    </xf>
    <xf numFmtId="0" fontId="0" fillId="16" borderId="26" xfId="0" applyFill="1" applyBorder="1">
      <alignment vertical="center"/>
    </xf>
    <xf numFmtId="0" fontId="0" fillId="5" borderId="4" xfId="0" applyFill="1" applyBorder="1" applyAlignment="1">
      <alignment vertical="center" wrapText="1"/>
    </xf>
    <xf numFmtId="0" fontId="0" fillId="5" borderId="0" xfId="0" applyFill="1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  <xf numFmtId="0" fontId="0" fillId="19" borderId="0" xfId="0" applyFill="1">
      <alignment vertical="center"/>
    </xf>
    <xf numFmtId="0" fontId="0" fillId="19" borderId="3" xfId="0" applyFill="1" applyBorder="1">
      <alignment vertical="center"/>
    </xf>
    <xf numFmtId="0" fontId="0" fillId="19" borderId="16" xfId="0" applyFill="1" applyBorder="1">
      <alignment vertical="center"/>
    </xf>
    <xf numFmtId="0" fontId="0" fillId="19" borderId="19" xfId="0" applyFill="1" applyBorder="1">
      <alignment vertical="center"/>
    </xf>
    <xf numFmtId="0" fontId="0" fillId="19" borderId="14" xfId="0" applyFill="1" applyBorder="1">
      <alignment vertical="center"/>
    </xf>
    <xf numFmtId="0" fontId="0" fillId="19" borderId="10" xfId="0" applyFill="1" applyBorder="1">
      <alignment vertical="center"/>
    </xf>
    <xf numFmtId="0" fontId="0" fillId="19" borderId="0" xfId="0" applyFill="1" applyBorder="1">
      <alignment vertical="center"/>
    </xf>
    <xf numFmtId="0" fontId="0" fillId="19" borderId="1" xfId="0" applyFill="1" applyBorder="1">
      <alignment vertical="center"/>
    </xf>
    <xf numFmtId="0" fontId="0" fillId="20" borderId="10" xfId="0" applyFill="1" applyBorder="1">
      <alignment vertical="center"/>
    </xf>
    <xf numFmtId="0" fontId="0" fillId="0" borderId="10" xfId="0" applyFill="1" applyBorder="1">
      <alignment vertical="center"/>
    </xf>
    <xf numFmtId="0" fontId="0" fillId="14" borderId="28" xfId="0" applyFill="1" applyBorder="1">
      <alignment vertical="center"/>
    </xf>
    <xf numFmtId="0" fontId="23" fillId="0" borderId="0" xfId="0" applyFont="1" applyFill="1" applyAlignment="1">
      <alignment horizontal="left" vertical="center"/>
    </xf>
    <xf numFmtId="0" fontId="23" fillId="0" borderId="37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/>
    </xf>
    <xf numFmtId="0" fontId="23" fillId="0" borderId="28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5" fillId="0" borderId="32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7" fillId="0" borderId="32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I4" workbookViewId="0">
      <selection activeCell="V17" sqref="V17:X17"/>
    </sheetView>
  </sheetViews>
  <sheetFormatPr defaultColWidth="8.85546875" defaultRowHeight="15"/>
  <sheetData>
    <row r="1" spans="1:27" s="33" customFormat="1">
      <c r="A1" s="33" t="s">
        <v>206</v>
      </c>
      <c r="B1" s="33" t="s">
        <v>207</v>
      </c>
      <c r="C1" s="33" t="s">
        <v>208</v>
      </c>
      <c r="D1" s="33" t="s">
        <v>209</v>
      </c>
      <c r="E1" s="33" t="s">
        <v>210</v>
      </c>
      <c r="F1" s="33" t="s">
        <v>211</v>
      </c>
      <c r="G1" s="33" t="s">
        <v>212</v>
      </c>
      <c r="H1" s="33" t="s">
        <v>213</v>
      </c>
      <c r="J1" s="33" t="s">
        <v>214</v>
      </c>
      <c r="K1" s="33" t="s">
        <v>215</v>
      </c>
      <c r="L1" s="33" t="s">
        <v>216</v>
      </c>
      <c r="M1" s="33" t="s">
        <v>217</v>
      </c>
      <c r="N1" s="33" t="s">
        <v>218</v>
      </c>
      <c r="P1" s="33" t="s">
        <v>219</v>
      </c>
      <c r="Q1" s="33" t="s">
        <v>220</v>
      </c>
      <c r="R1" s="33" t="s">
        <v>221</v>
      </c>
      <c r="S1" s="33" t="s">
        <v>222</v>
      </c>
      <c r="T1" s="33" t="s">
        <v>223</v>
      </c>
      <c r="V1" s="33" t="s">
        <v>224</v>
      </c>
      <c r="W1" s="33" t="s">
        <v>225</v>
      </c>
      <c r="X1" s="33" t="s">
        <v>226</v>
      </c>
      <c r="Y1" s="33" t="s">
        <v>227</v>
      </c>
      <c r="Z1" s="33" t="s">
        <v>228</v>
      </c>
    </row>
    <row r="2" spans="1:27" s="82" customFormat="1" ht="31.5" customHeight="1">
      <c r="A2" s="82">
        <v>4</v>
      </c>
      <c r="B2" s="82">
        <v>4</v>
      </c>
      <c r="C2" s="82">
        <v>3</v>
      </c>
      <c r="D2" s="82">
        <v>3</v>
      </c>
      <c r="E2" s="82">
        <v>2</v>
      </c>
      <c r="F2" s="82">
        <v>3</v>
      </c>
      <c r="G2" s="82">
        <v>2</v>
      </c>
      <c r="H2" s="82">
        <v>2</v>
      </c>
      <c r="J2" s="82">
        <v>2</v>
      </c>
      <c r="K2" s="82">
        <v>1</v>
      </c>
      <c r="L2" s="82">
        <v>1</v>
      </c>
      <c r="M2" s="82">
        <v>1</v>
      </c>
      <c r="N2" s="82">
        <v>2</v>
      </c>
      <c r="P2" s="82">
        <v>1</v>
      </c>
      <c r="Q2" s="82">
        <v>1</v>
      </c>
      <c r="R2" s="82">
        <v>1</v>
      </c>
      <c r="S2" s="82">
        <v>2</v>
      </c>
      <c r="T2" s="82">
        <v>2</v>
      </c>
      <c r="V2" s="82">
        <v>1</v>
      </c>
      <c r="W2" s="82">
        <v>2</v>
      </c>
      <c r="X2" s="82">
        <v>2</v>
      </c>
      <c r="Y2" s="82">
        <v>1</v>
      </c>
      <c r="Z2" s="82">
        <v>1</v>
      </c>
    </row>
    <row r="3" spans="1:27">
      <c r="A3">
        <f>IF(A2=0,100,IF(A2=1,75,IF(A2=2,50,(IF(A2=3,25,(IF(A2=4,0,NIL)))))))</f>
        <v>0</v>
      </c>
      <c r="B3">
        <f>IF(B2=0,100,IF(B2=1,75,IF(B2=2,50,(IF(B2=3,25,(IF(B2=4,0,NIL)))))))</f>
        <v>0</v>
      </c>
      <c r="C3">
        <f>IF(C2=0,100,IF(C2=1,75,IF(C2=2,50,(IF(C2=3,25,(IF(C2=4,0,NIL)))))))</f>
        <v>25</v>
      </c>
      <c r="D3">
        <f>IF(D2=0,100,IF(D2=1,75,IF(D2=2,50,(IF(D2=3,25,(IF(D2=4,0,NIL)))))))</f>
        <v>25</v>
      </c>
      <c r="E3">
        <f>IF(E2=0,100,IF(E2=1,75,IF(E2=2,50,(IF(E2=3,25,(IF(E2=4,0,NIL)))))))</f>
        <v>50</v>
      </c>
      <c r="F3">
        <f>IF(F2=0,100,IF(F2=1,75,IF(F2=2,50,(IF(F2=3,25,(IF(F2=4,0,NIL)))))))</f>
        <v>25</v>
      </c>
      <c r="G3">
        <f>IF(G2=0,100,IF(G2=1,75,IF(G2=2,50,(IF(G2=3,25,(IF(G2=4,0,NIL)))))))</f>
        <v>50</v>
      </c>
      <c r="H3">
        <f>IF(H2=0,100,IF(H2=1,75,IF(H2=2,50,(IF(H2=3,25,(IF(H2=4,0,NIL)))))))</f>
        <v>50</v>
      </c>
      <c r="J3">
        <f>IF(J2=0,100,IF(J2=1,75,IF(J2=2,50,(IF(J2=3,25,(IF(J2=4,0,NIL)))))))</f>
        <v>50</v>
      </c>
      <c r="K3">
        <f>IF(K2=0,100,IF(K2=1,75,IF(K2=2,50,(IF(K2=3,25,(IF(K2=4,0,NIL)))))))</f>
        <v>75</v>
      </c>
      <c r="L3">
        <f>IF(L2=0,100,IF(L2=1,75,IF(L2=2,50,(IF(L2=3,25,(IF(L2=4,0,NIL)))))))</f>
        <v>75</v>
      </c>
      <c r="M3">
        <f>IF(M2=0,100,IF(M2=1,75,IF(M2=2,50,(IF(M2=3,25,(IF(M2=4,0,NIL)))))))</f>
        <v>75</v>
      </c>
      <c r="N3">
        <f>IF(N2=0,100,IF(N2=1,75,IF(N2=2,50,(IF(N2=3,25,(IF(N2=4,0,NIL)))))))</f>
        <v>50</v>
      </c>
      <c r="P3">
        <f>IF(P2=0,100,IF(P2=1,75,IF(P2=2,50,(IF(P2=3,25,(IF(P2=4,0,NIL)))))))</f>
        <v>75</v>
      </c>
      <c r="Q3">
        <f>IF(Q2=0,100,IF(Q2=1,75,IF(Q2=2,50,(IF(Q2=3,25,(IF(Q2=4,0,NIL)))))))</f>
        <v>75</v>
      </c>
      <c r="R3">
        <f>IF(R2=0,100,IF(R2=1,75,IF(R2=2,50,(IF(R2=3,25,(IF(R2=4,0,NIL)))))))</f>
        <v>75</v>
      </c>
      <c r="S3">
        <f>IF(S2=0,100,IF(S2=1,75,IF(S2=2,50,(IF(S2=3,25,(IF(S2=4,0,NIL)))))))</f>
        <v>50</v>
      </c>
      <c r="T3">
        <f>IF(T2=0,100,IF(T2=1,75,IF(T2=2,50,(IF(T2=3,25,(IF(T2=4,0,NIL)))))))</f>
        <v>50</v>
      </c>
      <c r="V3">
        <f>IF(V2=0,100,IF(V2=1,75,IF(V2=2,50,(IF(V2=3,25,(IF(V2=4,0,NIL)))))))</f>
        <v>75</v>
      </c>
      <c r="W3">
        <f>IF(W2=0,100,IF(W2=1,75,IF(W2=2,50,(IF(W2=3,25,(IF(W2=4,0,NIL)))))))</f>
        <v>50</v>
      </c>
      <c r="X3">
        <f>IF(X2=0,100,IF(X2=1,75,IF(X2=2,50,(IF(X2=3,25,(IF(X2=4,0,NIL)))))))</f>
        <v>50</v>
      </c>
      <c r="Y3">
        <f>IF(Y2=0,100,IF(Y2=1,75,IF(Y2=2,50,(IF(Y2=3,25,(IF(Y2=4,0,NIL)))))))</f>
        <v>75</v>
      </c>
      <c r="Z3">
        <f>IF(Z2=0,100,IF(Z2=1,75,IF(Z2=2,50,(IF(Z2=3,25,(IF(Z2=4,0,NIL)))))))</f>
        <v>75</v>
      </c>
    </row>
    <row r="5" spans="1:27" ht="15.75" thickBot="1"/>
    <row r="6" spans="1:27">
      <c r="A6" s="39" t="s">
        <v>255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5"/>
    </row>
    <row r="7" spans="1:2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36"/>
    </row>
    <row r="8" spans="1:27">
      <c r="A8" s="37" t="s">
        <v>206</v>
      </c>
      <c r="B8" s="37" t="s">
        <v>207</v>
      </c>
      <c r="C8" s="37" t="s">
        <v>208</v>
      </c>
      <c r="D8" s="37" t="s">
        <v>209</v>
      </c>
      <c r="E8" s="37" t="s">
        <v>210</v>
      </c>
      <c r="F8" s="37" t="s">
        <v>211</v>
      </c>
      <c r="G8" s="37" t="s">
        <v>212</v>
      </c>
      <c r="H8" s="37" t="s">
        <v>213</v>
      </c>
      <c r="I8" s="37"/>
      <c r="J8" s="37" t="s">
        <v>214</v>
      </c>
      <c r="K8" s="37" t="s">
        <v>215</v>
      </c>
      <c r="L8" s="37" t="s">
        <v>216</v>
      </c>
      <c r="M8" s="37" t="s">
        <v>217</v>
      </c>
      <c r="N8" s="37" t="s">
        <v>218</v>
      </c>
      <c r="O8" s="37"/>
      <c r="P8" s="37" t="s">
        <v>219</v>
      </c>
      <c r="Q8" s="37" t="s">
        <v>220</v>
      </c>
      <c r="R8" s="37" t="s">
        <v>221</v>
      </c>
      <c r="S8" s="37" t="s">
        <v>222</v>
      </c>
      <c r="T8" s="37" t="s">
        <v>223</v>
      </c>
      <c r="U8" s="37"/>
      <c r="V8" s="37" t="s">
        <v>224</v>
      </c>
      <c r="W8" s="37" t="s">
        <v>225</v>
      </c>
      <c r="X8" s="37" t="s">
        <v>226</v>
      </c>
      <c r="Y8" s="37" t="s">
        <v>227</v>
      </c>
      <c r="Z8" s="37" t="s">
        <v>228</v>
      </c>
      <c r="AA8" s="36"/>
    </row>
    <row r="9" spans="1:27" s="82" customFormat="1">
      <c r="A9" s="80">
        <v>2</v>
      </c>
      <c r="B9" s="80">
        <v>4</v>
      </c>
      <c r="C9" s="80">
        <v>2</v>
      </c>
      <c r="D9" s="80">
        <v>0</v>
      </c>
      <c r="E9" s="80">
        <v>0</v>
      </c>
      <c r="F9" s="80">
        <v>0</v>
      </c>
      <c r="G9" s="80">
        <v>2</v>
      </c>
      <c r="H9" s="80">
        <v>3</v>
      </c>
      <c r="I9" s="80"/>
      <c r="J9" s="80">
        <v>2</v>
      </c>
      <c r="K9" s="80">
        <v>2</v>
      </c>
      <c r="L9" s="80">
        <v>2</v>
      </c>
      <c r="M9" s="80">
        <v>0</v>
      </c>
      <c r="N9" s="80">
        <v>0</v>
      </c>
      <c r="O9" s="80"/>
      <c r="P9" s="80">
        <v>0</v>
      </c>
      <c r="Q9" s="80">
        <v>0</v>
      </c>
      <c r="R9" s="80">
        <v>2</v>
      </c>
      <c r="S9" s="80">
        <v>0</v>
      </c>
      <c r="T9" s="80">
        <v>0</v>
      </c>
      <c r="U9" s="80"/>
      <c r="V9" s="80">
        <v>2</v>
      </c>
      <c r="W9" s="80">
        <v>2</v>
      </c>
      <c r="X9" s="80">
        <v>2</v>
      </c>
      <c r="Y9" s="80"/>
      <c r="Z9" s="80"/>
      <c r="AA9" s="81"/>
    </row>
    <row r="10" spans="1:27">
      <c r="A10" s="11">
        <f>IF(A9=0,100,IF(A9=1,75,IF(A9=2,50,(IF(A9=3,25,(IF(A9=4,0,NIL)))))))</f>
        <v>50</v>
      </c>
      <c r="B10" s="11">
        <f>IF(B9=0,100,IF(B9=1,75,IF(B9=2,50,(IF(B9=3,25,(IF(B9=4,0,NIL)))))))</f>
        <v>0</v>
      </c>
      <c r="C10" s="11">
        <f>IF(C9=0,100,IF(C9=1,75,IF(C9=2,50,(IF(C9=3,25,(IF(C9=4,0,NIL)))))))</f>
        <v>50</v>
      </c>
      <c r="D10" s="11">
        <f>IF(D9=0,100,IF(D9=1,75,IF(D9=2,50,(IF(D9=3,25,(IF(D9=4,0,NIL)))))))</f>
        <v>100</v>
      </c>
      <c r="E10" s="11">
        <f>IF(E9=0,100,IF(E9=1,75,IF(E9=2,50,(IF(E9=3,25,(IF(E9=4,0,NIL)))))))</f>
        <v>100</v>
      </c>
      <c r="F10" s="11">
        <f>IF(F9=0,100,IF(F9=1,75,IF(F9=2,50,(IF(F9=3,25,(IF(F9=4,0,NIL)))))))</f>
        <v>100</v>
      </c>
      <c r="G10" s="11">
        <f>IF(G9=0,100,IF(G9=1,75,IF(G9=2,50,(IF(G9=3,25,(IF(G9=4,0,NIL)))))))</f>
        <v>50</v>
      </c>
      <c r="H10" s="11">
        <f>IF(H9=0,100,IF(H9=1,75,IF(H9=2,50,(IF(H9=3,25,(IF(H9=4,0,NIL)))))))</f>
        <v>25</v>
      </c>
      <c r="I10" s="11"/>
      <c r="J10" s="11">
        <f>IF(J9=0,100,IF(J9=1,75,IF(J9=2,50,(IF(J9=3,25,(IF(J9=4,0,NIL)))))))</f>
        <v>50</v>
      </c>
      <c r="K10" s="11">
        <f>IF(K9=0,100,IF(K9=1,75,IF(K9=2,50,(IF(K9=3,25,(IF(K9=4,0,NIL)))))))</f>
        <v>50</v>
      </c>
      <c r="L10" s="11">
        <f>IF(L9=0,100,IF(L9=1,75,IF(L9=2,50,(IF(L9=3,25,(IF(L9=4,0,NIL)))))))</f>
        <v>50</v>
      </c>
      <c r="M10" s="11">
        <f>IF(M9=0,100,IF(M9=1,75,IF(M9=2,50,(IF(M9=3,25,(IF(M9=4,0,NIL)))))))</f>
        <v>100</v>
      </c>
      <c r="N10" s="11">
        <f>IF(N9=0,100,IF(N9=1,75,IF(N9=2,50,(IF(N9=3,25,(IF(N9=4,0,NIL)))))))</f>
        <v>100</v>
      </c>
      <c r="O10" s="11"/>
      <c r="P10" s="11">
        <f>IF(P9=0,100,IF(P9=1,75,IF(P9=2,50,(IF(P9=3,25,(IF(P9=4,0,NIL)))))))</f>
        <v>100</v>
      </c>
      <c r="Q10" s="11">
        <f>IF(Q9=0,100,IF(Q9=1,75,IF(Q9=2,50,(IF(Q9=3,25,(IF(Q9=4,0,NIL)))))))</f>
        <v>100</v>
      </c>
      <c r="R10" s="11">
        <f>IF(R9=0,100,IF(R9=1,75,IF(R9=2,50,(IF(R9=3,25,(IF(R9=4,0,NIL)))))))</f>
        <v>50</v>
      </c>
      <c r="S10" s="11">
        <f>IF(S9=0,100,IF(S9=1,75,IF(S9=2,50,(IF(S9=3,25,(IF(S9=4,0,NIL)))))))</f>
        <v>100</v>
      </c>
      <c r="T10" s="11">
        <f>IF(T9=0,100,IF(T9=1,75,IF(T9=2,50,(IF(T9=3,25,(IF(T9=4,0,NIL)))))))</f>
        <v>100</v>
      </c>
      <c r="U10" s="11"/>
      <c r="V10" s="11">
        <f>IF(V9=0,100,IF(V9=1,75,IF(V9=2,50,(IF(V9=3,25,(IF(V9=4,0,NIL)))))))</f>
        <v>50</v>
      </c>
      <c r="W10" s="11">
        <f>IF(W9=0,100,IF(W9=1,75,IF(W9=2,50,(IF(W9=3,25,(IF(W9=4,0,NIL)))))))</f>
        <v>50</v>
      </c>
      <c r="X10" s="11">
        <f>IF(X9=0,100,IF(X9=1,75,IF(X9=2,50,(IF(X9=3,25,(IF(X9=4,0,NIL)))))))</f>
        <v>50</v>
      </c>
      <c r="Y10" s="11">
        <f>IF(Y9=0,100,IF(Y9=1,75,IF(Y9=2,50,(IF(Y9=3,25,(IF(Y9=4,0,NIL)))))))</f>
        <v>100</v>
      </c>
      <c r="Z10" s="11">
        <f>IF(Z9=0,100,IF(Z9=1,75,IF(Z9=2,50,(IF(Z9=3,25,(IF(Z9=4,0,NIL)))))))</f>
        <v>100</v>
      </c>
      <c r="AA10" s="36"/>
    </row>
    <row r="11" spans="1:27" ht="15.75" thickBo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38"/>
    </row>
    <row r="12" spans="1:27" ht="15.75" thickBot="1"/>
    <row r="13" spans="1:27">
      <c r="A13" s="39" t="s">
        <v>254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5"/>
    </row>
    <row r="14" spans="1:2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36"/>
    </row>
    <row r="15" spans="1:27">
      <c r="A15" s="37" t="s">
        <v>206</v>
      </c>
      <c r="B15" s="37" t="s">
        <v>207</v>
      </c>
      <c r="C15" s="37" t="s">
        <v>208</v>
      </c>
      <c r="D15" s="37" t="s">
        <v>209</v>
      </c>
      <c r="E15" s="37" t="s">
        <v>210</v>
      </c>
      <c r="F15" s="37" t="s">
        <v>211</v>
      </c>
      <c r="G15" s="37" t="s">
        <v>212</v>
      </c>
      <c r="H15" s="37" t="s">
        <v>213</v>
      </c>
      <c r="I15" s="37"/>
      <c r="J15" s="37" t="s">
        <v>214</v>
      </c>
      <c r="K15" s="37" t="s">
        <v>215</v>
      </c>
      <c r="L15" s="37" t="s">
        <v>216</v>
      </c>
      <c r="M15" s="37" t="s">
        <v>217</v>
      </c>
      <c r="N15" s="37" t="s">
        <v>218</v>
      </c>
      <c r="O15" s="37"/>
      <c r="P15" s="37" t="s">
        <v>219</v>
      </c>
      <c r="Q15" s="37" t="s">
        <v>220</v>
      </c>
      <c r="R15" s="37" t="s">
        <v>221</v>
      </c>
      <c r="S15" s="37" t="s">
        <v>222</v>
      </c>
      <c r="T15" s="37" t="s">
        <v>223</v>
      </c>
      <c r="U15" s="37"/>
      <c r="V15" s="37" t="s">
        <v>224</v>
      </c>
      <c r="W15" s="37" t="s">
        <v>225</v>
      </c>
      <c r="X15" s="37" t="s">
        <v>226</v>
      </c>
      <c r="Y15" s="37" t="s">
        <v>227</v>
      </c>
      <c r="Z15" s="37" t="s">
        <v>228</v>
      </c>
      <c r="AA15" s="36"/>
    </row>
    <row r="16" spans="1:27" s="82" customFormat="1">
      <c r="A16" s="80">
        <v>1</v>
      </c>
      <c r="B16" s="80">
        <v>2</v>
      </c>
      <c r="C16" s="80">
        <v>2</v>
      </c>
      <c r="D16" s="80">
        <v>0</v>
      </c>
      <c r="E16" s="80">
        <v>0</v>
      </c>
      <c r="F16" s="80">
        <v>0</v>
      </c>
      <c r="G16" s="80">
        <v>1</v>
      </c>
      <c r="H16" s="80">
        <v>2</v>
      </c>
      <c r="I16" s="80"/>
      <c r="J16" s="80">
        <v>1</v>
      </c>
      <c r="K16" s="80">
        <v>0</v>
      </c>
      <c r="L16" s="80">
        <v>1</v>
      </c>
      <c r="M16" s="80">
        <v>0</v>
      </c>
      <c r="N16" s="80">
        <v>0</v>
      </c>
      <c r="O16" s="80"/>
      <c r="P16" s="80">
        <v>2</v>
      </c>
      <c r="Q16" s="80">
        <v>0</v>
      </c>
      <c r="R16" s="80">
        <v>2</v>
      </c>
      <c r="S16" s="80">
        <v>2</v>
      </c>
      <c r="T16" s="80">
        <v>0</v>
      </c>
      <c r="U16" s="80"/>
      <c r="V16" s="80">
        <v>0</v>
      </c>
      <c r="W16" s="80">
        <v>0</v>
      </c>
      <c r="X16" s="80">
        <v>0</v>
      </c>
      <c r="Y16" s="80"/>
      <c r="Z16" s="80"/>
      <c r="AA16" s="81"/>
    </row>
    <row r="17" spans="1:27">
      <c r="A17" s="11">
        <f>IF(A16=0,100,IF(A16=1,75,IF(A16=2,50,(IF(A16=3,25,(IF(A16=4,0,NIL)))))))</f>
        <v>75</v>
      </c>
      <c r="B17" s="11">
        <f>IF(B16=0,100,IF(B16=1,75,IF(B16=2,50,(IF(B16=3,25,(IF(B16=4,0,NIL)))))))</f>
        <v>50</v>
      </c>
      <c r="C17" s="11">
        <f>IF(C16=0,100,IF(C16=1,75,IF(C16=2,50,(IF(C16=3,25,(IF(C16=4,0,NIL)))))))</f>
        <v>50</v>
      </c>
      <c r="D17" s="11">
        <f>IF(D16=0,100,IF(D16=1,75,IF(D16=2,50,(IF(D16=3,25,(IF(D16=4,0,NIL)))))))</f>
        <v>100</v>
      </c>
      <c r="E17" s="11">
        <f>IF(E16=0,100,IF(E16=1,75,IF(E16=2,50,(IF(E16=3,25,(IF(E16=4,0,NIL)))))))</f>
        <v>100</v>
      </c>
      <c r="F17" s="11">
        <f>IF(F16=0,100,IF(F16=1,75,IF(F16=2,50,(IF(F16=3,25,(IF(F16=4,0,NIL)))))))</f>
        <v>100</v>
      </c>
      <c r="G17" s="11">
        <f>IF(G16=0,100,IF(G16=1,75,IF(G16=2,50,(IF(G16=3,25,(IF(G16=4,0,NIL)))))))</f>
        <v>75</v>
      </c>
      <c r="H17" s="11">
        <f>IF(H16=0,100,IF(H16=1,75,IF(H16=2,50,(IF(H16=3,25,(IF(H16=4,0,NIL)))))))</f>
        <v>50</v>
      </c>
      <c r="I17" s="11"/>
      <c r="J17" s="11">
        <f>IF(J16=0,100,IF(J16=1,75,IF(J16=2,50,(IF(J16=3,25,(IF(J16=4,0,NIL)))))))</f>
        <v>75</v>
      </c>
      <c r="K17" s="11">
        <f>IF(K16=0,100,IF(K16=1,75,IF(K16=2,50,(IF(K16=3,25,(IF(K16=4,0,NIL)))))))</f>
        <v>100</v>
      </c>
      <c r="L17" s="11">
        <f>IF(L16=0,100,IF(L16=1,75,IF(L16=2,50,(IF(L16=3,25,(IF(L16=4,0,NIL)))))))</f>
        <v>75</v>
      </c>
      <c r="M17" s="11">
        <f>IF(M16=0,100,IF(M16=1,75,IF(M16=2,50,(IF(M16=3,25,(IF(M16=4,0,NIL)))))))</f>
        <v>100</v>
      </c>
      <c r="N17" s="11">
        <f>IF(N16=0,100,IF(N16=1,75,IF(N16=2,50,(IF(N16=3,25,(IF(N16=4,0,NIL)))))))</f>
        <v>100</v>
      </c>
      <c r="O17" s="11"/>
      <c r="P17" s="11">
        <f>IF(P16=0,100,IF(P16=1,75,IF(P16=2,50,(IF(P16=3,25,(IF(P16=4,0,NIL)))))))</f>
        <v>50</v>
      </c>
      <c r="Q17" s="11">
        <f>IF(Q16=0,100,IF(Q16=1,75,IF(Q16=2,50,(IF(Q16=3,25,(IF(Q16=4,0,NIL)))))))</f>
        <v>100</v>
      </c>
      <c r="R17" s="11">
        <f>IF(R16=0,100,IF(R16=1,75,IF(R16=2,50,(IF(R16=3,25,(IF(R16=4,0,NIL)))))))</f>
        <v>50</v>
      </c>
      <c r="S17" s="11">
        <f>IF(S16=0,100,IF(S16=1,75,IF(S16=2,50,(IF(S16=3,25,(IF(S16=4,0,NIL)))))))</f>
        <v>50</v>
      </c>
      <c r="T17" s="11">
        <f>IF(T16=0,100,IF(T16=1,75,IF(T16=2,50,(IF(T16=3,25,(IF(T16=4,0,NIL)))))))</f>
        <v>100</v>
      </c>
      <c r="U17" s="11"/>
      <c r="V17" s="11">
        <f>IF(V16=0,100,IF(V16=1,75,IF(V16=2,50,(IF(V16=3,25,(IF(V16=4,0,NIL)))))))</f>
        <v>100</v>
      </c>
      <c r="W17" s="11">
        <f>IF(W16=0,100,IF(W16=1,75,IF(W16=2,50,(IF(W16=3,25,(IF(W16=4,0,NIL)))))))</f>
        <v>100</v>
      </c>
      <c r="X17" s="11">
        <f>IF(X16=0,100,IF(X16=1,75,IF(X16=2,50,(IF(X16=3,25,(IF(X16=4,0,NIL)))))))</f>
        <v>100</v>
      </c>
      <c r="Y17" s="11">
        <f>IF(Y16=0,100,IF(Y16=1,75,IF(Y16=2,50,(IF(Y16=3,25,(IF(Y16=4,0,NIL)))))))</f>
        <v>100</v>
      </c>
      <c r="Z17" s="11">
        <f>IF(Z16=0,100,IF(Z16=1,75,IF(Z16=2,50,(IF(Z16=3,25,(IF(Z16=4,0,NIL)))))))</f>
        <v>100</v>
      </c>
      <c r="AA17" s="36"/>
    </row>
    <row r="18" spans="1:27" ht="15.75" thickBo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38"/>
    </row>
    <row r="21" spans="1:27" ht="16.5">
      <c r="A21" s="115" t="s">
        <v>610</v>
      </c>
      <c r="B21" s="115" t="s">
        <v>611</v>
      </c>
      <c r="C21" s="115" t="s">
        <v>614</v>
      </c>
      <c r="D21" s="115"/>
      <c r="E21" s="115"/>
      <c r="F21" s="115"/>
      <c r="G21" s="115"/>
      <c r="H21" s="115"/>
    </row>
    <row r="22" spans="1:27" ht="17.25">
      <c r="A22" s="115"/>
      <c r="B22" s="115" t="s">
        <v>612</v>
      </c>
      <c r="C22" s="116" t="s">
        <v>615</v>
      </c>
      <c r="D22" s="115"/>
      <c r="E22" s="115"/>
      <c r="F22" s="115"/>
      <c r="G22" s="115"/>
      <c r="H22" s="115"/>
    </row>
    <row r="23" spans="1:27" ht="17.25">
      <c r="A23" s="115"/>
      <c r="B23" s="115" t="s">
        <v>613</v>
      </c>
      <c r="C23" s="116" t="s">
        <v>616</v>
      </c>
      <c r="D23" s="115"/>
      <c r="E23" s="115"/>
      <c r="F23" s="115"/>
      <c r="G23" s="115"/>
      <c r="H23" s="115"/>
    </row>
    <row r="24" spans="1:27" ht="17.25">
      <c r="A24" s="115"/>
      <c r="B24" s="115"/>
      <c r="C24" s="116" t="s">
        <v>617</v>
      </c>
      <c r="D24" s="115"/>
      <c r="E24" s="115"/>
      <c r="F24" s="115"/>
      <c r="G24" s="115"/>
      <c r="H24" s="11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0"/>
  <sheetViews>
    <sheetView tabSelected="1" workbookViewId="0">
      <pane xSplit="3" topLeftCell="CP1" activePane="topRight" state="frozen"/>
      <selection pane="topRight" activeCell="DD17" sqref="DD17"/>
    </sheetView>
  </sheetViews>
  <sheetFormatPr defaultColWidth="8.85546875" defaultRowHeight="15"/>
  <cols>
    <col min="1" max="1" width="15.7109375" customWidth="1"/>
    <col min="2" max="3" width="10.28515625" customWidth="1"/>
    <col min="4" max="4" width="8.85546875" style="4"/>
    <col min="12" max="12" width="9.140625" style="12" customWidth="1"/>
    <col min="13" max="13" width="11.28515625" style="12" customWidth="1"/>
    <col min="19" max="19" width="8.85546875" style="2"/>
    <col min="20" max="20" width="8.85546875" style="114"/>
    <col min="26" max="26" width="8.85546875" style="2"/>
    <col min="27" max="27" width="8.85546875" style="114"/>
    <col min="33" max="33" width="8.85546875" style="4"/>
    <col min="34" max="34" width="8.85546875" style="114"/>
    <col min="35" max="35" width="10.28515625" style="12" customWidth="1"/>
    <col min="36" max="36" width="10.28515625" style="13" customWidth="1"/>
    <col min="37" max="37" width="10.85546875" style="23" customWidth="1"/>
    <col min="38" max="38" width="10.85546875" style="14" customWidth="1"/>
    <col min="47" max="47" width="8.85546875" style="12"/>
    <col min="48" max="48" width="11.42578125" style="12" customWidth="1"/>
    <col min="54" max="54" width="8.85546875" style="2"/>
    <col min="55" max="55" width="8.85546875" style="114"/>
    <col min="61" max="61" width="8.85546875" style="2"/>
    <col min="62" max="62" width="8.85546875" style="114"/>
    <col min="68" max="68" width="8.85546875" style="4"/>
    <col min="69" max="69" width="8.85546875" style="114"/>
    <col min="70" max="70" width="10.28515625" style="12" customWidth="1"/>
    <col min="71" max="71" width="11" style="13" customWidth="1"/>
    <col min="72" max="72" width="11.42578125" style="23" customWidth="1"/>
    <col min="73" max="73" width="11.42578125" style="14" customWidth="1"/>
    <col min="82" max="82" width="8.85546875" style="12"/>
    <col min="83" max="83" width="10.7109375" style="12" customWidth="1"/>
    <col min="89" max="89" width="8.85546875" style="2"/>
    <col min="90" max="90" width="8.85546875" style="114"/>
    <col min="96" max="96" width="8.85546875" style="2"/>
    <col min="97" max="97" width="8.85546875" style="114"/>
    <col min="103" max="103" width="8.85546875" style="4"/>
    <col min="104" max="104" width="8.85546875" style="114"/>
    <col min="105" max="105" width="8.85546875" style="12" customWidth="1"/>
    <col min="106" max="106" width="10.28515625" style="13" customWidth="1"/>
    <col min="107" max="107" width="10.7109375" style="23" customWidth="1"/>
    <col min="108" max="108" width="10.42578125" style="14" customWidth="1"/>
  </cols>
  <sheetData>
    <row r="1" spans="1:108" s="5" customFormat="1" ht="45" customHeight="1" thickBot="1">
      <c r="A1" s="5" t="s">
        <v>156</v>
      </c>
      <c r="B1" s="5" t="s">
        <v>0</v>
      </c>
      <c r="C1" s="5" t="s">
        <v>5</v>
      </c>
      <c r="D1" s="6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7</v>
      </c>
      <c r="J1" s="7" t="s">
        <v>8</v>
      </c>
      <c r="K1" s="7" t="s">
        <v>9</v>
      </c>
      <c r="L1" s="19" t="s">
        <v>167</v>
      </c>
      <c r="M1" s="16" t="s">
        <v>168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8" t="s">
        <v>15</v>
      </c>
      <c r="T1" s="113" t="s">
        <v>635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8" t="s">
        <v>21</v>
      </c>
      <c r="AA1" s="113" t="s">
        <v>633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6" t="s">
        <v>27</v>
      </c>
      <c r="AH1" s="113" t="s">
        <v>636</v>
      </c>
      <c r="AI1" s="19" t="s">
        <v>160</v>
      </c>
      <c r="AJ1" s="15" t="s">
        <v>161</v>
      </c>
      <c r="AK1" s="22" t="s">
        <v>162</v>
      </c>
      <c r="AL1" s="20" t="s">
        <v>157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19" t="s">
        <v>170</v>
      </c>
      <c r="AV1" s="16" t="s">
        <v>171</v>
      </c>
      <c r="AW1" s="7" t="s">
        <v>36</v>
      </c>
      <c r="AX1" s="7" t="s">
        <v>37</v>
      </c>
      <c r="AY1" s="7" t="s">
        <v>38</v>
      </c>
      <c r="AZ1" s="7" t="s">
        <v>39</v>
      </c>
      <c r="BA1" s="7" t="s">
        <v>40</v>
      </c>
      <c r="BB1" s="8" t="s">
        <v>41</v>
      </c>
      <c r="BC1" s="113" t="s">
        <v>637</v>
      </c>
      <c r="BD1" s="7" t="s">
        <v>42</v>
      </c>
      <c r="BE1" s="7" t="s">
        <v>43</v>
      </c>
      <c r="BF1" s="7" t="s">
        <v>44</v>
      </c>
      <c r="BG1" s="7" t="s">
        <v>45</v>
      </c>
      <c r="BH1" s="7" t="s">
        <v>46</v>
      </c>
      <c r="BI1" s="8" t="s">
        <v>47</v>
      </c>
      <c r="BJ1" s="113" t="s">
        <v>639</v>
      </c>
      <c r="BK1" s="7" t="s">
        <v>48</v>
      </c>
      <c r="BL1" s="7" t="s">
        <v>49</v>
      </c>
      <c r="BM1" s="7" t="s">
        <v>50</v>
      </c>
      <c r="BN1" s="7" t="s">
        <v>51</v>
      </c>
      <c r="BO1" s="7" t="s">
        <v>52</v>
      </c>
      <c r="BP1" s="6" t="s">
        <v>53</v>
      </c>
      <c r="BQ1" s="113" t="s">
        <v>642</v>
      </c>
      <c r="BR1" s="19" t="s">
        <v>172</v>
      </c>
      <c r="BS1" s="15" t="s">
        <v>173</v>
      </c>
      <c r="BT1" s="22" t="s">
        <v>174</v>
      </c>
      <c r="BU1" s="20" t="s">
        <v>158</v>
      </c>
      <c r="BV1" s="7" t="s">
        <v>54</v>
      </c>
      <c r="BW1" s="7" t="s">
        <v>55</v>
      </c>
      <c r="BX1" s="7" t="s">
        <v>56</v>
      </c>
      <c r="BY1" s="7" t="s">
        <v>57</v>
      </c>
      <c r="BZ1" s="7" t="s">
        <v>58</v>
      </c>
      <c r="CA1" s="7" t="s">
        <v>59</v>
      </c>
      <c r="CB1" s="7" t="s">
        <v>60</v>
      </c>
      <c r="CC1" s="7" t="s">
        <v>61</v>
      </c>
      <c r="CD1" s="19" t="s">
        <v>175</v>
      </c>
      <c r="CE1" s="16" t="s">
        <v>176</v>
      </c>
      <c r="CF1" s="7" t="s">
        <v>62</v>
      </c>
      <c r="CG1" s="7" t="s">
        <v>63</v>
      </c>
      <c r="CH1" s="7" t="s">
        <v>64</v>
      </c>
      <c r="CI1" s="7" t="s">
        <v>65</v>
      </c>
      <c r="CJ1" s="7" t="s">
        <v>66</v>
      </c>
      <c r="CK1" s="8" t="s">
        <v>67</v>
      </c>
      <c r="CL1" s="113" t="s">
        <v>638</v>
      </c>
      <c r="CM1" s="7" t="s">
        <v>68</v>
      </c>
      <c r="CN1" s="7" t="s">
        <v>69</v>
      </c>
      <c r="CO1" s="7" t="s">
        <v>70</v>
      </c>
      <c r="CP1" s="7" t="s">
        <v>71</v>
      </c>
      <c r="CQ1" s="7" t="s">
        <v>72</v>
      </c>
      <c r="CR1" s="8" t="s">
        <v>73</v>
      </c>
      <c r="CS1" s="113" t="s">
        <v>640</v>
      </c>
      <c r="CT1" s="7" t="s">
        <v>74</v>
      </c>
      <c r="CU1" s="7" t="s">
        <v>75</v>
      </c>
      <c r="CV1" s="7" t="s">
        <v>76</v>
      </c>
      <c r="CW1" s="7" t="s">
        <v>77</v>
      </c>
      <c r="CX1" s="7" t="s">
        <v>78</v>
      </c>
      <c r="CY1" s="6" t="s">
        <v>79</v>
      </c>
      <c r="CZ1" s="113" t="s">
        <v>641</v>
      </c>
      <c r="DA1" s="19" t="s">
        <v>165</v>
      </c>
      <c r="DB1" s="15" t="s">
        <v>177</v>
      </c>
      <c r="DC1" s="22" t="s">
        <v>166</v>
      </c>
      <c r="DD1" s="20" t="s">
        <v>159</v>
      </c>
    </row>
    <row r="2" spans="1:108" ht="43.5" customHeight="1">
      <c r="A2" s="10" t="s">
        <v>155</v>
      </c>
      <c r="D2" s="3" t="s">
        <v>189</v>
      </c>
      <c r="L2" s="17"/>
      <c r="M2" s="18" t="s">
        <v>543</v>
      </c>
      <c r="T2" s="114" t="s">
        <v>634</v>
      </c>
      <c r="AA2" s="114" t="s">
        <v>634</v>
      </c>
      <c r="AH2" s="114" t="s">
        <v>634</v>
      </c>
      <c r="AJ2" s="24" t="s">
        <v>544</v>
      </c>
      <c r="AL2" s="21" t="s">
        <v>545</v>
      </c>
      <c r="AU2" s="17"/>
      <c r="AV2" s="18" t="s">
        <v>169</v>
      </c>
      <c r="BC2" s="114" t="s">
        <v>634</v>
      </c>
      <c r="BJ2" s="114" t="s">
        <v>634</v>
      </c>
      <c r="BQ2" s="114" t="s">
        <v>634</v>
      </c>
      <c r="BS2" s="24" t="s">
        <v>163</v>
      </c>
      <c r="BU2" s="21" t="s">
        <v>164</v>
      </c>
      <c r="CD2" s="17"/>
      <c r="CE2" s="18" t="s">
        <v>169</v>
      </c>
      <c r="CL2" s="114" t="s">
        <v>634</v>
      </c>
      <c r="CS2" s="114" t="s">
        <v>634</v>
      </c>
      <c r="CZ2" s="114" t="s">
        <v>634</v>
      </c>
      <c r="DB2" s="24" t="s">
        <v>544</v>
      </c>
      <c r="DD2" s="21" t="s">
        <v>164</v>
      </c>
    </row>
    <row r="3" spans="1:108">
      <c r="B3">
        <v>1</v>
      </c>
      <c r="C3">
        <v>8</v>
      </c>
      <c r="D3">
        <v>50</v>
      </c>
      <c r="E3">
        <v>50</v>
      </c>
      <c r="F3">
        <v>25</v>
      </c>
      <c r="G3">
        <v>50</v>
      </c>
      <c r="H3">
        <v>50</v>
      </c>
      <c r="I3">
        <v>100</v>
      </c>
      <c r="J3">
        <v>50</v>
      </c>
      <c r="K3">
        <v>50</v>
      </c>
      <c r="L3" s="12">
        <f>SUM(D3:K3)</f>
        <v>425</v>
      </c>
      <c r="M3" s="12">
        <v>53.125</v>
      </c>
      <c r="N3">
        <v>100</v>
      </c>
      <c r="O3">
        <v>75</v>
      </c>
      <c r="P3">
        <v>25</v>
      </c>
      <c r="Q3">
        <v>50</v>
      </c>
      <c r="R3">
        <v>25</v>
      </c>
      <c r="S3" s="2">
        <f>SUM(N3:R3)</f>
        <v>275</v>
      </c>
      <c r="T3" s="114">
        <f>S3/5</f>
        <v>55</v>
      </c>
      <c r="U3">
        <v>25</v>
      </c>
      <c r="V3">
        <v>100</v>
      </c>
      <c r="W3">
        <v>100</v>
      </c>
      <c r="X3">
        <v>0</v>
      </c>
      <c r="Y3">
        <v>25</v>
      </c>
      <c r="Z3" s="2">
        <f>SUM(U3:Y3)</f>
        <v>250</v>
      </c>
      <c r="AA3" s="114">
        <f>Z3/5</f>
        <v>50</v>
      </c>
      <c r="AB3">
        <v>100</v>
      </c>
      <c r="AC3">
        <v>50</v>
      </c>
      <c r="AD3">
        <v>100</v>
      </c>
      <c r="AE3">
        <v>50</v>
      </c>
      <c r="AF3">
        <v>50</v>
      </c>
      <c r="AG3" s="4">
        <f>SUM(AB3:AF3)</f>
        <v>350</v>
      </c>
      <c r="AH3" s="114">
        <f>AG3/5</f>
        <v>70</v>
      </c>
      <c r="AI3" s="12">
        <f>SUM(S3, Z3, AG3)</f>
        <v>875</v>
      </c>
      <c r="AJ3" s="13">
        <v>58.332999999999998</v>
      </c>
      <c r="AK3" s="23">
        <f>SUM(L3, S3, Z3, AG3)</f>
        <v>1300</v>
      </c>
      <c r="AL3" s="83">
        <v>56.521999999999998</v>
      </c>
      <c r="AU3" s="12">
        <f>SUM(AM3:AT3)</f>
        <v>0</v>
      </c>
      <c r="BB3" s="2">
        <f>SUM(AW3:BA3)</f>
        <v>0</v>
      </c>
      <c r="BC3" s="114">
        <f>BB3/5</f>
        <v>0</v>
      </c>
      <c r="BI3" s="2">
        <f>SUM(BD3:BH3)</f>
        <v>0</v>
      </c>
      <c r="BJ3" s="114">
        <f>BI3/5</f>
        <v>0</v>
      </c>
      <c r="BP3" s="4">
        <f>SUM(BK3:BO3)</f>
        <v>0</v>
      </c>
      <c r="BQ3" s="114">
        <f>BP3/5</f>
        <v>0</v>
      </c>
      <c r="BR3" s="12">
        <f>SUM(BB3, BI3, BP3)</f>
        <v>0</v>
      </c>
      <c r="BT3" s="23">
        <f>SUM(AU3, BB3, BI3, BP3)</f>
        <v>0</v>
      </c>
      <c r="BV3">
        <v>25</v>
      </c>
      <c r="BW3">
        <v>0</v>
      </c>
      <c r="BX3">
        <v>0</v>
      </c>
      <c r="BY3">
        <v>50</v>
      </c>
      <c r="BZ3">
        <v>75</v>
      </c>
      <c r="CA3">
        <v>50</v>
      </c>
      <c r="CB3">
        <v>75</v>
      </c>
      <c r="CC3">
        <v>25</v>
      </c>
      <c r="CD3" s="12">
        <f>SUM(BV3:CC3)</f>
        <v>300</v>
      </c>
      <c r="CE3" s="12">
        <v>37.5</v>
      </c>
      <c r="CF3">
        <v>100</v>
      </c>
      <c r="CG3">
        <v>100</v>
      </c>
      <c r="CH3">
        <v>100</v>
      </c>
      <c r="CI3">
        <v>100</v>
      </c>
      <c r="CJ3">
        <v>75</v>
      </c>
      <c r="CK3" s="2">
        <f>SUM(CF3:CJ3)</f>
        <v>475</v>
      </c>
      <c r="CL3" s="114">
        <f>CK3/5</f>
        <v>95</v>
      </c>
      <c r="CM3">
        <v>0</v>
      </c>
      <c r="CN3">
        <v>75</v>
      </c>
      <c r="CO3">
        <v>50</v>
      </c>
      <c r="CP3">
        <v>25</v>
      </c>
      <c r="CQ3">
        <v>25</v>
      </c>
      <c r="CR3" s="2">
        <f>SUM(CM3:CQ3)</f>
        <v>175</v>
      </c>
      <c r="CS3" s="114">
        <f>CR3/5</f>
        <v>35</v>
      </c>
      <c r="CT3">
        <v>50</v>
      </c>
      <c r="CU3">
        <v>75</v>
      </c>
      <c r="CV3">
        <v>75</v>
      </c>
      <c r="CW3">
        <v>50</v>
      </c>
      <c r="CX3">
        <v>50</v>
      </c>
      <c r="CY3" s="4">
        <f>SUM(CT3:CX3)</f>
        <v>300</v>
      </c>
      <c r="CZ3" s="114">
        <f>CY3/5</f>
        <v>60</v>
      </c>
      <c r="DA3" s="12">
        <f>SUM(CK3, CR3, CY3)</f>
        <v>950</v>
      </c>
      <c r="DB3" s="13">
        <v>63.332999999999998</v>
      </c>
      <c r="DC3" s="23">
        <f>SUM(CD3, CK3, CR3, CY3)</f>
        <v>1250</v>
      </c>
      <c r="DD3" s="14">
        <v>54.347999999999999</v>
      </c>
    </row>
    <row r="4" spans="1:108">
      <c r="B4">
        <v>2</v>
      </c>
      <c r="C4">
        <v>8</v>
      </c>
      <c r="D4" s="4">
        <v>50</v>
      </c>
      <c r="E4">
        <v>50</v>
      </c>
      <c r="F4">
        <v>50</v>
      </c>
      <c r="G4">
        <v>50</v>
      </c>
      <c r="H4">
        <v>25</v>
      </c>
      <c r="I4">
        <v>50</v>
      </c>
      <c r="J4">
        <v>50</v>
      </c>
      <c r="K4">
        <v>50</v>
      </c>
      <c r="L4" s="12">
        <f t="shared" ref="L4:L26" si="0">SUM(D4:K4)</f>
        <v>375</v>
      </c>
      <c r="M4" s="12">
        <v>46.875</v>
      </c>
      <c r="N4">
        <v>75</v>
      </c>
      <c r="O4">
        <v>50</v>
      </c>
      <c r="P4">
        <v>50</v>
      </c>
      <c r="Q4">
        <v>50</v>
      </c>
      <c r="R4">
        <v>50</v>
      </c>
      <c r="S4" s="2">
        <f t="shared" ref="S4:S26" si="1">SUM(N4:R4)</f>
        <v>275</v>
      </c>
      <c r="T4" s="114">
        <f>S4/5</f>
        <v>55</v>
      </c>
      <c r="U4">
        <v>50</v>
      </c>
      <c r="V4">
        <v>50</v>
      </c>
      <c r="W4">
        <v>50</v>
      </c>
      <c r="X4">
        <v>50</v>
      </c>
      <c r="Y4">
        <v>50</v>
      </c>
      <c r="Z4" s="2">
        <f t="shared" ref="Z4:Z26" si="2">SUM(U4:Y4)</f>
        <v>250</v>
      </c>
      <c r="AA4" s="114">
        <f t="shared" ref="AA4:AA23" si="3">Z4/5</f>
        <v>50</v>
      </c>
      <c r="AB4">
        <v>50</v>
      </c>
      <c r="AC4">
        <v>50</v>
      </c>
      <c r="AD4">
        <v>50</v>
      </c>
      <c r="AE4">
        <v>50</v>
      </c>
      <c r="AF4">
        <v>75</v>
      </c>
      <c r="AG4" s="4">
        <f t="shared" ref="AG4:AG26" si="4">SUM(AB4:AF4)</f>
        <v>275</v>
      </c>
      <c r="AH4" s="114">
        <f t="shared" ref="AH4:AH22" si="5">AG4/5</f>
        <v>55</v>
      </c>
      <c r="AI4" s="12">
        <f t="shared" ref="AI4:AI26" si="6">SUM(S4, Z4, AG4)</f>
        <v>800</v>
      </c>
      <c r="AJ4" s="13">
        <v>53.332999999999998</v>
      </c>
      <c r="AK4" s="23">
        <f t="shared" ref="AK4:AK26" si="7">SUM(L4, S4, Z4, AG4)</f>
        <v>1175</v>
      </c>
      <c r="AL4" s="83">
        <v>51.087000000000003</v>
      </c>
      <c r="AM4">
        <v>25</v>
      </c>
      <c r="AN4">
        <v>50</v>
      </c>
      <c r="AO4">
        <v>50</v>
      </c>
      <c r="AP4">
        <v>50</v>
      </c>
      <c r="AQ4">
        <v>0</v>
      </c>
      <c r="AR4">
        <v>50</v>
      </c>
      <c r="AS4">
        <v>50</v>
      </c>
      <c r="AT4">
        <v>25</v>
      </c>
      <c r="AU4" s="12">
        <f t="shared" ref="AU4:AU26" si="8">SUM(AM4:AT4)</f>
        <v>300</v>
      </c>
      <c r="AV4" s="12">
        <v>37.5</v>
      </c>
      <c r="AW4">
        <v>50</v>
      </c>
      <c r="AX4">
        <v>50</v>
      </c>
      <c r="AY4">
        <v>50</v>
      </c>
      <c r="AZ4">
        <v>0</v>
      </c>
      <c r="BA4">
        <v>50</v>
      </c>
      <c r="BB4" s="2">
        <f t="shared" ref="BB4:BB30" si="9">SUM(AW4:BA4)</f>
        <v>200</v>
      </c>
      <c r="BC4" s="114">
        <f t="shared" ref="BC4:BC30" si="10">BB4/5</f>
        <v>40</v>
      </c>
      <c r="BD4">
        <v>50</v>
      </c>
      <c r="BE4">
        <v>0</v>
      </c>
      <c r="BF4">
        <v>50</v>
      </c>
      <c r="BG4">
        <v>25</v>
      </c>
      <c r="BH4">
        <v>50</v>
      </c>
      <c r="BI4" s="2">
        <f t="shared" ref="BI4:BI30" si="11">SUM(BD4:BH4)</f>
        <v>175</v>
      </c>
      <c r="BJ4" s="114">
        <f t="shared" ref="BJ4:BJ30" si="12">BI4/5</f>
        <v>35</v>
      </c>
      <c r="BK4">
        <v>50</v>
      </c>
      <c r="BL4">
        <v>50</v>
      </c>
      <c r="BM4">
        <v>50</v>
      </c>
      <c r="BN4">
        <v>50</v>
      </c>
      <c r="BO4">
        <v>50</v>
      </c>
      <c r="BP4" s="4">
        <f t="shared" ref="BP4:BP30" si="13">SUM(BK4:BO4)</f>
        <v>250</v>
      </c>
      <c r="BQ4" s="114">
        <f t="shared" ref="BQ4:BQ30" si="14">BP4/5</f>
        <v>50</v>
      </c>
      <c r="BR4" s="12">
        <f t="shared" ref="BR4:BR30" si="15">SUM(BB4, BI4, BP4)</f>
        <v>625</v>
      </c>
      <c r="BS4" s="13">
        <v>41.667000000000002</v>
      </c>
      <c r="BT4" s="23">
        <f t="shared" ref="BT4:BT30" si="16">SUM(AU4, BB4, BI4, BP4)</f>
        <v>925</v>
      </c>
      <c r="BU4" s="14">
        <v>40.216999999999999</v>
      </c>
      <c r="BV4">
        <v>25</v>
      </c>
      <c r="BW4">
        <v>50</v>
      </c>
      <c r="BX4">
        <v>0</v>
      </c>
      <c r="BY4">
        <v>50</v>
      </c>
      <c r="BZ4">
        <v>25</v>
      </c>
      <c r="CA4">
        <v>50</v>
      </c>
      <c r="CB4">
        <v>75</v>
      </c>
      <c r="CC4">
        <v>50</v>
      </c>
      <c r="CD4" s="12">
        <f t="shared" ref="CD4:CD24" si="17">SUM(BV4:CC4)</f>
        <v>325</v>
      </c>
      <c r="CE4" s="12">
        <v>40.625</v>
      </c>
      <c r="CF4">
        <v>50</v>
      </c>
      <c r="CG4">
        <v>50</v>
      </c>
      <c r="CH4">
        <v>50</v>
      </c>
      <c r="CI4">
        <v>100</v>
      </c>
      <c r="CJ4">
        <v>50</v>
      </c>
      <c r="CK4" s="2">
        <f t="shared" ref="CK4:CK24" si="18">SUM(CF4:CJ4)</f>
        <v>300</v>
      </c>
      <c r="CL4" s="114">
        <f t="shared" ref="CL4:CL24" si="19">CK4/5</f>
        <v>60</v>
      </c>
      <c r="CM4">
        <v>50</v>
      </c>
      <c r="CN4">
        <v>50</v>
      </c>
      <c r="CO4">
        <v>50</v>
      </c>
      <c r="CP4">
        <v>50</v>
      </c>
      <c r="CQ4">
        <v>25</v>
      </c>
      <c r="CR4" s="2">
        <f t="shared" ref="CR4:CR25" si="20">SUM(CM4:CQ4)</f>
        <v>225</v>
      </c>
      <c r="CS4" s="114">
        <f t="shared" ref="CS4:CS25" si="21">CR4/5</f>
        <v>45</v>
      </c>
      <c r="CT4">
        <v>50</v>
      </c>
      <c r="CU4">
        <v>100</v>
      </c>
      <c r="CV4">
        <v>50</v>
      </c>
      <c r="CW4">
        <v>50</v>
      </c>
      <c r="CX4">
        <v>50</v>
      </c>
      <c r="CY4" s="4">
        <f t="shared" ref="CY4:CY25" si="22">SUM(CT4:CX4)</f>
        <v>300</v>
      </c>
      <c r="CZ4" s="114">
        <f t="shared" ref="CZ4:CZ25" si="23">CY4/5</f>
        <v>60</v>
      </c>
      <c r="DA4" s="12">
        <f t="shared" ref="DA4:DA25" si="24">SUM(CK4, CR4, CY4)</f>
        <v>825</v>
      </c>
      <c r="DB4" s="13">
        <v>55</v>
      </c>
      <c r="DC4" s="23">
        <f t="shared" ref="DC4:DC25" si="25">SUM(CD4, CK4, CR4, CY4)</f>
        <v>1150</v>
      </c>
      <c r="DD4" s="14">
        <v>50</v>
      </c>
    </row>
    <row r="5" spans="1:108">
      <c r="B5">
        <v>3</v>
      </c>
      <c r="C5">
        <v>8</v>
      </c>
      <c r="D5" s="4">
        <v>50</v>
      </c>
      <c r="E5">
        <v>25</v>
      </c>
      <c r="F5">
        <v>25</v>
      </c>
      <c r="G5">
        <v>25</v>
      </c>
      <c r="H5">
        <v>75</v>
      </c>
      <c r="I5">
        <v>50</v>
      </c>
      <c r="J5">
        <v>50</v>
      </c>
      <c r="K5">
        <v>50</v>
      </c>
      <c r="L5" s="12">
        <f t="shared" si="0"/>
        <v>350</v>
      </c>
      <c r="M5" s="12">
        <v>43.75</v>
      </c>
      <c r="N5">
        <v>25</v>
      </c>
      <c r="O5">
        <v>75</v>
      </c>
      <c r="P5">
        <v>50</v>
      </c>
      <c r="Q5">
        <v>100</v>
      </c>
      <c r="R5">
        <v>100</v>
      </c>
      <c r="S5" s="2">
        <f t="shared" si="1"/>
        <v>350</v>
      </c>
      <c r="T5" s="114">
        <f t="shared" ref="T5:T20" si="26">S5/5</f>
        <v>70</v>
      </c>
      <c r="U5">
        <v>50</v>
      </c>
      <c r="V5">
        <v>100</v>
      </c>
      <c r="W5">
        <v>100</v>
      </c>
      <c r="X5">
        <v>25</v>
      </c>
      <c r="Y5">
        <v>75</v>
      </c>
      <c r="Z5" s="2">
        <f t="shared" si="2"/>
        <v>350</v>
      </c>
      <c r="AA5" s="114">
        <f t="shared" si="3"/>
        <v>70</v>
      </c>
      <c r="AB5">
        <v>100</v>
      </c>
      <c r="AC5">
        <v>100</v>
      </c>
      <c r="AD5">
        <v>100</v>
      </c>
      <c r="AE5">
        <v>50</v>
      </c>
      <c r="AF5">
        <v>100</v>
      </c>
      <c r="AG5" s="4">
        <f t="shared" si="4"/>
        <v>450</v>
      </c>
      <c r="AH5" s="114">
        <f t="shared" si="5"/>
        <v>90</v>
      </c>
      <c r="AI5" s="12">
        <f t="shared" si="6"/>
        <v>1150</v>
      </c>
      <c r="AJ5" s="13">
        <v>76.667000000000002</v>
      </c>
      <c r="AK5" s="23">
        <f t="shared" si="7"/>
        <v>1500</v>
      </c>
      <c r="AL5" s="83">
        <v>65.216999999999999</v>
      </c>
      <c r="AU5" s="12">
        <f t="shared" si="8"/>
        <v>0</v>
      </c>
      <c r="BB5" s="2">
        <f t="shared" si="9"/>
        <v>0</v>
      </c>
      <c r="BC5" s="114">
        <f t="shared" si="10"/>
        <v>0</v>
      </c>
      <c r="BI5" s="2">
        <f t="shared" si="11"/>
        <v>0</v>
      </c>
      <c r="BJ5" s="114">
        <f t="shared" si="12"/>
        <v>0</v>
      </c>
      <c r="BP5" s="4">
        <f t="shared" si="13"/>
        <v>0</v>
      </c>
      <c r="BQ5" s="114">
        <f t="shared" si="14"/>
        <v>0</v>
      </c>
      <c r="BR5" s="12">
        <f t="shared" si="15"/>
        <v>0</v>
      </c>
      <c r="BT5" s="23">
        <f t="shared" si="16"/>
        <v>0</v>
      </c>
      <c r="BV5">
        <v>25</v>
      </c>
      <c r="BW5">
        <v>0</v>
      </c>
      <c r="BX5">
        <v>0</v>
      </c>
      <c r="BY5">
        <v>25</v>
      </c>
      <c r="BZ5">
        <v>100</v>
      </c>
      <c r="CA5">
        <v>50</v>
      </c>
      <c r="CB5">
        <v>75</v>
      </c>
      <c r="CC5">
        <v>25</v>
      </c>
      <c r="CD5" s="12">
        <f t="shared" si="17"/>
        <v>300</v>
      </c>
      <c r="CE5" s="12">
        <v>37.5</v>
      </c>
      <c r="CF5">
        <v>75</v>
      </c>
      <c r="CG5">
        <v>75</v>
      </c>
      <c r="CH5">
        <v>50</v>
      </c>
      <c r="CI5">
        <v>50</v>
      </c>
      <c r="CJ5">
        <v>50</v>
      </c>
      <c r="CK5" s="2">
        <f t="shared" si="18"/>
        <v>300</v>
      </c>
      <c r="CL5" s="114">
        <f t="shared" si="19"/>
        <v>60</v>
      </c>
      <c r="CM5">
        <v>75</v>
      </c>
      <c r="CN5">
        <v>100</v>
      </c>
      <c r="CO5">
        <v>75</v>
      </c>
      <c r="CP5">
        <v>0</v>
      </c>
      <c r="CQ5">
        <v>0</v>
      </c>
      <c r="CR5" s="2">
        <f t="shared" si="20"/>
        <v>250</v>
      </c>
      <c r="CS5" s="114">
        <f t="shared" si="21"/>
        <v>50</v>
      </c>
      <c r="CT5">
        <v>75</v>
      </c>
      <c r="CU5">
        <v>100</v>
      </c>
      <c r="CV5">
        <v>100</v>
      </c>
      <c r="CW5">
        <v>100</v>
      </c>
      <c r="CX5">
        <v>75</v>
      </c>
      <c r="CY5" s="4">
        <f t="shared" si="22"/>
        <v>450</v>
      </c>
      <c r="CZ5" s="114">
        <f t="shared" si="23"/>
        <v>90</v>
      </c>
      <c r="DA5" s="12">
        <f t="shared" si="24"/>
        <v>1000</v>
      </c>
      <c r="DB5" s="13">
        <v>66.667000000000002</v>
      </c>
      <c r="DC5" s="23">
        <f t="shared" si="25"/>
        <v>1300</v>
      </c>
      <c r="DD5" s="14">
        <v>56.521999999999998</v>
      </c>
    </row>
    <row r="6" spans="1:108">
      <c r="B6">
        <v>4</v>
      </c>
      <c r="C6">
        <v>9</v>
      </c>
      <c r="D6" s="4">
        <v>100</v>
      </c>
      <c r="E6">
        <v>50</v>
      </c>
      <c r="F6">
        <v>50</v>
      </c>
      <c r="G6">
        <v>100</v>
      </c>
      <c r="H6">
        <v>50</v>
      </c>
      <c r="I6">
        <v>100</v>
      </c>
      <c r="J6">
        <v>50</v>
      </c>
      <c r="K6">
        <v>100</v>
      </c>
      <c r="L6" s="12">
        <f t="shared" si="0"/>
        <v>600</v>
      </c>
      <c r="M6" s="12">
        <v>75</v>
      </c>
      <c r="N6">
        <v>100</v>
      </c>
      <c r="O6">
        <v>100</v>
      </c>
      <c r="P6">
        <v>100</v>
      </c>
      <c r="Q6">
        <v>100</v>
      </c>
      <c r="R6">
        <v>100</v>
      </c>
      <c r="S6" s="2">
        <f t="shared" si="1"/>
        <v>500</v>
      </c>
      <c r="T6" s="114">
        <f t="shared" si="26"/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 s="2">
        <f t="shared" si="2"/>
        <v>500</v>
      </c>
      <c r="AA6" s="114">
        <f t="shared" si="3"/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 s="4">
        <f t="shared" si="4"/>
        <v>500</v>
      </c>
      <c r="AH6" s="114">
        <f t="shared" si="5"/>
        <v>100</v>
      </c>
      <c r="AI6" s="12">
        <f t="shared" si="6"/>
        <v>1500</v>
      </c>
      <c r="AJ6" s="13">
        <v>100</v>
      </c>
      <c r="AK6" s="23">
        <f t="shared" si="7"/>
        <v>2100</v>
      </c>
      <c r="AL6" s="83">
        <v>91.304000000000002</v>
      </c>
      <c r="AM6">
        <v>50</v>
      </c>
      <c r="AN6">
        <v>0</v>
      </c>
      <c r="AO6">
        <v>25</v>
      </c>
      <c r="AP6">
        <v>25</v>
      </c>
      <c r="AQ6">
        <v>50</v>
      </c>
      <c r="AR6">
        <v>100</v>
      </c>
      <c r="AS6">
        <v>50</v>
      </c>
      <c r="AT6">
        <v>25</v>
      </c>
      <c r="AU6" s="12">
        <f t="shared" si="8"/>
        <v>325</v>
      </c>
      <c r="AV6" s="12">
        <v>40.625</v>
      </c>
      <c r="AW6">
        <v>75</v>
      </c>
      <c r="AX6">
        <v>100</v>
      </c>
      <c r="AY6">
        <v>100</v>
      </c>
      <c r="AZ6">
        <v>100</v>
      </c>
      <c r="BA6">
        <v>100</v>
      </c>
      <c r="BB6" s="2">
        <f t="shared" si="9"/>
        <v>475</v>
      </c>
      <c r="BC6" s="114">
        <f t="shared" si="10"/>
        <v>95</v>
      </c>
      <c r="BD6">
        <v>75</v>
      </c>
      <c r="BE6">
        <v>100</v>
      </c>
      <c r="BF6">
        <v>100</v>
      </c>
      <c r="BG6">
        <v>25</v>
      </c>
      <c r="BH6">
        <v>25</v>
      </c>
      <c r="BI6" s="2">
        <f t="shared" si="11"/>
        <v>325</v>
      </c>
      <c r="BJ6" s="114">
        <f t="shared" si="12"/>
        <v>65</v>
      </c>
      <c r="BK6">
        <v>75</v>
      </c>
      <c r="BL6">
        <v>100</v>
      </c>
      <c r="BM6">
        <v>100</v>
      </c>
      <c r="BN6">
        <v>50</v>
      </c>
      <c r="BO6">
        <v>50</v>
      </c>
      <c r="BP6" s="4">
        <f t="shared" si="13"/>
        <v>375</v>
      </c>
      <c r="BQ6" s="114">
        <f t="shared" si="14"/>
        <v>75</v>
      </c>
      <c r="BR6" s="12">
        <f t="shared" si="15"/>
        <v>1175</v>
      </c>
      <c r="BS6" s="13">
        <v>78.332999999999998</v>
      </c>
      <c r="BT6" s="23">
        <f t="shared" si="16"/>
        <v>1500</v>
      </c>
      <c r="BU6" s="14">
        <v>65.216999999999999</v>
      </c>
      <c r="BV6">
        <v>0</v>
      </c>
      <c r="BW6">
        <v>50</v>
      </c>
      <c r="BX6">
        <v>25</v>
      </c>
      <c r="BY6">
        <v>50</v>
      </c>
      <c r="BZ6">
        <v>75</v>
      </c>
      <c r="CA6">
        <v>75</v>
      </c>
      <c r="CB6">
        <v>100</v>
      </c>
      <c r="CC6">
        <v>50</v>
      </c>
      <c r="CD6" s="12">
        <f t="shared" si="17"/>
        <v>425</v>
      </c>
      <c r="CE6" s="12">
        <v>53.125</v>
      </c>
      <c r="CF6">
        <v>50</v>
      </c>
      <c r="CG6">
        <v>50</v>
      </c>
      <c r="CH6">
        <v>50</v>
      </c>
      <c r="CI6">
        <v>100</v>
      </c>
      <c r="CJ6">
        <v>100</v>
      </c>
      <c r="CK6" s="2">
        <f t="shared" si="18"/>
        <v>350</v>
      </c>
      <c r="CL6" s="114">
        <f t="shared" si="19"/>
        <v>70</v>
      </c>
      <c r="CM6">
        <v>25</v>
      </c>
      <c r="CN6">
        <v>75</v>
      </c>
      <c r="CO6">
        <v>75</v>
      </c>
      <c r="CP6">
        <v>25</v>
      </c>
      <c r="CQ6">
        <v>50</v>
      </c>
      <c r="CR6" s="2">
        <f t="shared" si="20"/>
        <v>250</v>
      </c>
      <c r="CS6" s="114">
        <f t="shared" si="21"/>
        <v>50</v>
      </c>
      <c r="CT6">
        <v>0</v>
      </c>
      <c r="CU6">
        <v>100</v>
      </c>
      <c r="CV6">
        <v>0</v>
      </c>
      <c r="CW6">
        <v>100</v>
      </c>
      <c r="CX6">
        <v>50</v>
      </c>
      <c r="CY6" s="4">
        <f t="shared" si="22"/>
        <v>250</v>
      </c>
      <c r="CZ6" s="114">
        <f t="shared" si="23"/>
        <v>50</v>
      </c>
      <c r="DA6" s="12">
        <f t="shared" si="24"/>
        <v>850</v>
      </c>
      <c r="DB6" s="13">
        <v>56.667000000000002</v>
      </c>
      <c r="DC6" s="23">
        <f t="shared" si="25"/>
        <v>1275</v>
      </c>
      <c r="DD6" s="14">
        <v>55.435000000000002</v>
      </c>
    </row>
    <row r="7" spans="1:108">
      <c r="A7" s="88" t="s">
        <v>594</v>
      </c>
      <c r="B7">
        <v>5</v>
      </c>
      <c r="C7">
        <v>7</v>
      </c>
      <c r="D7" s="89"/>
      <c r="E7" s="88"/>
      <c r="F7" s="88"/>
      <c r="G7" s="88"/>
      <c r="H7" s="88"/>
      <c r="I7" s="88"/>
      <c r="J7" s="88"/>
      <c r="K7" s="88"/>
      <c r="L7" s="12">
        <f t="shared" si="0"/>
        <v>0</v>
      </c>
      <c r="N7" s="88"/>
      <c r="O7" s="88"/>
      <c r="P7" s="88"/>
      <c r="Q7" s="88"/>
      <c r="R7" s="88"/>
      <c r="S7" s="2">
        <f t="shared" si="1"/>
        <v>0</v>
      </c>
      <c r="T7" s="114">
        <f t="shared" si="26"/>
        <v>0</v>
      </c>
      <c r="U7" s="88"/>
      <c r="V7" s="88"/>
      <c r="W7" s="88"/>
      <c r="X7" s="88"/>
      <c r="Y7" s="88"/>
      <c r="Z7" s="2">
        <f t="shared" si="2"/>
        <v>0</v>
      </c>
      <c r="AA7" s="114">
        <f t="shared" si="3"/>
        <v>0</v>
      </c>
      <c r="AB7" s="88"/>
      <c r="AC7" s="88"/>
      <c r="AD7" s="88"/>
      <c r="AE7" s="88"/>
      <c r="AF7" s="88"/>
      <c r="AG7" s="4">
        <f t="shared" si="4"/>
        <v>0</v>
      </c>
      <c r="AH7" s="114">
        <f t="shared" si="5"/>
        <v>0</v>
      </c>
      <c r="AI7" s="12">
        <f t="shared" si="6"/>
        <v>0</v>
      </c>
      <c r="AK7" s="23">
        <f t="shared" si="7"/>
        <v>0</v>
      </c>
      <c r="AL7" s="83"/>
      <c r="BC7" s="114">
        <f t="shared" si="10"/>
        <v>0</v>
      </c>
      <c r="BJ7" s="114">
        <f t="shared" si="12"/>
        <v>0</v>
      </c>
      <c r="BQ7" s="114">
        <f t="shared" si="14"/>
        <v>0</v>
      </c>
      <c r="BR7" s="12">
        <f t="shared" si="15"/>
        <v>0</v>
      </c>
      <c r="BT7" s="23">
        <f t="shared" si="16"/>
        <v>0</v>
      </c>
      <c r="BV7">
        <v>75</v>
      </c>
      <c r="BW7">
        <v>50</v>
      </c>
      <c r="BX7">
        <v>75</v>
      </c>
      <c r="BY7">
        <v>50</v>
      </c>
      <c r="BZ7">
        <v>75</v>
      </c>
      <c r="CA7">
        <v>75</v>
      </c>
      <c r="CB7">
        <v>100</v>
      </c>
      <c r="CC7">
        <v>50</v>
      </c>
      <c r="CD7" s="12">
        <f t="shared" si="17"/>
        <v>550</v>
      </c>
      <c r="CE7" s="12">
        <v>68.75</v>
      </c>
      <c r="CF7">
        <v>50</v>
      </c>
      <c r="CG7">
        <v>50</v>
      </c>
      <c r="CH7">
        <v>50</v>
      </c>
      <c r="CI7">
        <v>75</v>
      </c>
      <c r="CJ7">
        <v>50</v>
      </c>
      <c r="CK7" s="2">
        <f t="shared" si="18"/>
        <v>275</v>
      </c>
      <c r="CL7" s="114">
        <f t="shared" si="19"/>
        <v>55</v>
      </c>
      <c r="CM7">
        <v>75</v>
      </c>
      <c r="CN7">
        <v>50</v>
      </c>
      <c r="CO7">
        <v>100</v>
      </c>
      <c r="CP7">
        <v>50</v>
      </c>
      <c r="CQ7">
        <v>50</v>
      </c>
      <c r="CR7" s="2">
        <f t="shared" si="20"/>
        <v>325</v>
      </c>
      <c r="CS7" s="114">
        <f t="shared" si="21"/>
        <v>65</v>
      </c>
      <c r="CT7">
        <v>50</v>
      </c>
      <c r="CU7">
        <v>100</v>
      </c>
      <c r="CV7">
        <v>75</v>
      </c>
      <c r="CW7">
        <v>50</v>
      </c>
      <c r="CX7">
        <v>50</v>
      </c>
      <c r="CY7" s="4">
        <f t="shared" si="22"/>
        <v>325</v>
      </c>
      <c r="CZ7" s="114">
        <f t="shared" si="23"/>
        <v>65</v>
      </c>
      <c r="DA7" s="12">
        <f t="shared" si="24"/>
        <v>925</v>
      </c>
      <c r="DB7" s="13">
        <v>61.667000000000002</v>
      </c>
      <c r="DC7" s="23">
        <f t="shared" si="25"/>
        <v>1475</v>
      </c>
      <c r="DD7" s="14">
        <v>64.13</v>
      </c>
    </row>
    <row r="8" spans="1:108">
      <c r="A8" t="s">
        <v>598</v>
      </c>
      <c r="B8">
        <v>6</v>
      </c>
      <c r="C8">
        <v>13</v>
      </c>
      <c r="D8" s="4">
        <v>50</v>
      </c>
      <c r="E8">
        <v>50</v>
      </c>
      <c r="F8">
        <v>50</v>
      </c>
      <c r="G8">
        <v>25</v>
      </c>
      <c r="H8">
        <v>25</v>
      </c>
      <c r="I8">
        <v>75</v>
      </c>
      <c r="J8">
        <v>100</v>
      </c>
      <c r="K8">
        <v>100</v>
      </c>
      <c r="L8" s="12">
        <f t="shared" si="0"/>
        <v>475</v>
      </c>
      <c r="M8" s="12">
        <v>59.375</v>
      </c>
      <c r="N8">
        <v>75</v>
      </c>
      <c r="O8">
        <v>75</v>
      </c>
      <c r="P8">
        <v>50</v>
      </c>
      <c r="Q8">
        <v>100</v>
      </c>
      <c r="R8">
        <v>75</v>
      </c>
      <c r="S8" s="2">
        <f t="shared" si="1"/>
        <v>375</v>
      </c>
      <c r="T8" s="114">
        <f t="shared" si="26"/>
        <v>75</v>
      </c>
      <c r="U8">
        <v>100</v>
      </c>
      <c r="V8">
        <v>100</v>
      </c>
      <c r="W8">
        <v>100</v>
      </c>
      <c r="X8">
        <v>100</v>
      </c>
      <c r="Y8">
        <v>100</v>
      </c>
      <c r="Z8" s="2">
        <f t="shared" si="2"/>
        <v>500</v>
      </c>
      <c r="AA8" s="114">
        <f t="shared" si="3"/>
        <v>100</v>
      </c>
      <c r="AB8">
        <v>75</v>
      </c>
      <c r="AC8">
        <v>75</v>
      </c>
      <c r="AD8">
        <v>50</v>
      </c>
      <c r="AE8">
        <v>50</v>
      </c>
      <c r="AF8">
        <v>75</v>
      </c>
      <c r="AG8" s="4">
        <f t="shared" si="4"/>
        <v>325</v>
      </c>
      <c r="AH8" s="114">
        <f t="shared" si="5"/>
        <v>65</v>
      </c>
      <c r="AI8" s="12">
        <f t="shared" si="6"/>
        <v>1200</v>
      </c>
      <c r="AJ8" s="13">
        <v>80</v>
      </c>
      <c r="AK8" s="23">
        <f t="shared" si="7"/>
        <v>1675</v>
      </c>
      <c r="AL8" s="83">
        <v>72.825999999999993</v>
      </c>
      <c r="AU8" s="12">
        <f t="shared" si="8"/>
        <v>0</v>
      </c>
      <c r="BB8" s="2">
        <f t="shared" si="9"/>
        <v>0</v>
      </c>
      <c r="BC8" s="114">
        <f t="shared" si="10"/>
        <v>0</v>
      </c>
      <c r="BI8" s="2">
        <f t="shared" si="11"/>
        <v>0</v>
      </c>
      <c r="BJ8" s="114">
        <f t="shared" si="12"/>
        <v>0</v>
      </c>
      <c r="BP8" s="4">
        <f t="shared" si="13"/>
        <v>0</v>
      </c>
      <c r="BQ8" s="114">
        <f t="shared" si="14"/>
        <v>0</v>
      </c>
      <c r="BR8" s="12">
        <f t="shared" si="15"/>
        <v>0</v>
      </c>
      <c r="BT8" s="23">
        <f t="shared" si="16"/>
        <v>0</v>
      </c>
      <c r="BV8">
        <v>100</v>
      </c>
      <c r="BW8">
        <v>100</v>
      </c>
      <c r="BX8">
        <v>50</v>
      </c>
      <c r="BY8">
        <v>50</v>
      </c>
      <c r="BZ8">
        <v>100</v>
      </c>
      <c r="CA8">
        <v>100</v>
      </c>
      <c r="CB8">
        <v>100</v>
      </c>
      <c r="CC8">
        <v>50</v>
      </c>
      <c r="CD8" s="12">
        <f t="shared" si="17"/>
        <v>650</v>
      </c>
      <c r="CE8" s="12">
        <v>81.25</v>
      </c>
      <c r="CF8" s="84">
        <v>100</v>
      </c>
      <c r="CG8" s="84">
        <v>100</v>
      </c>
      <c r="CH8" s="84">
        <v>100</v>
      </c>
      <c r="CI8" s="84">
        <v>100</v>
      </c>
      <c r="CJ8" s="84">
        <v>100</v>
      </c>
      <c r="CK8" s="2">
        <f t="shared" si="18"/>
        <v>500</v>
      </c>
      <c r="CL8" s="114">
        <f t="shared" si="19"/>
        <v>100</v>
      </c>
      <c r="CM8">
        <v>50</v>
      </c>
      <c r="CN8">
        <v>50</v>
      </c>
      <c r="CO8">
        <v>50</v>
      </c>
      <c r="CP8">
        <v>25</v>
      </c>
      <c r="CQ8">
        <v>0</v>
      </c>
      <c r="CR8" s="2">
        <f t="shared" si="20"/>
        <v>175</v>
      </c>
      <c r="CS8" s="114">
        <f t="shared" si="21"/>
        <v>35</v>
      </c>
      <c r="CT8">
        <v>50</v>
      </c>
      <c r="CU8">
        <v>50</v>
      </c>
      <c r="CV8">
        <v>50</v>
      </c>
      <c r="CW8">
        <v>50</v>
      </c>
      <c r="CX8">
        <v>50</v>
      </c>
      <c r="CY8" s="4">
        <f t="shared" si="22"/>
        <v>250</v>
      </c>
      <c r="CZ8" s="114">
        <f t="shared" si="23"/>
        <v>50</v>
      </c>
      <c r="DA8" s="12">
        <f t="shared" si="24"/>
        <v>925</v>
      </c>
      <c r="DB8" s="13">
        <v>61.667000000000002</v>
      </c>
      <c r="DC8" s="23">
        <f t="shared" si="25"/>
        <v>1575</v>
      </c>
      <c r="DD8" s="14">
        <v>68.477999999999994</v>
      </c>
    </row>
    <row r="9" spans="1:108">
      <c r="B9">
        <v>7</v>
      </c>
      <c r="C9">
        <v>5</v>
      </c>
      <c r="D9" s="4">
        <v>50</v>
      </c>
      <c r="E9">
        <v>100</v>
      </c>
      <c r="F9">
        <v>100</v>
      </c>
      <c r="G9">
        <v>0</v>
      </c>
      <c r="H9">
        <v>100</v>
      </c>
      <c r="I9">
        <v>100</v>
      </c>
      <c r="J9">
        <v>50</v>
      </c>
      <c r="K9">
        <v>50</v>
      </c>
      <c r="L9" s="12">
        <f t="shared" si="0"/>
        <v>550</v>
      </c>
      <c r="M9" s="12">
        <v>68.75</v>
      </c>
      <c r="N9">
        <v>0</v>
      </c>
      <c r="O9">
        <v>100</v>
      </c>
      <c r="P9">
        <v>100</v>
      </c>
      <c r="Q9">
        <v>100</v>
      </c>
      <c r="R9">
        <v>100</v>
      </c>
      <c r="S9" s="2">
        <f t="shared" si="1"/>
        <v>400</v>
      </c>
      <c r="T9" s="114">
        <f t="shared" si="26"/>
        <v>80</v>
      </c>
      <c r="U9">
        <v>100</v>
      </c>
      <c r="V9">
        <v>50</v>
      </c>
      <c r="W9">
        <v>100</v>
      </c>
      <c r="X9">
        <v>100</v>
      </c>
      <c r="Y9">
        <v>100</v>
      </c>
      <c r="Z9" s="2">
        <f t="shared" si="2"/>
        <v>450</v>
      </c>
      <c r="AA9" s="114">
        <f t="shared" si="3"/>
        <v>90</v>
      </c>
      <c r="AB9">
        <v>100</v>
      </c>
      <c r="AC9">
        <v>100</v>
      </c>
      <c r="AD9">
        <v>100</v>
      </c>
      <c r="AE9">
        <v>100</v>
      </c>
      <c r="AF9">
        <v>100</v>
      </c>
      <c r="AG9" s="4">
        <f t="shared" si="4"/>
        <v>500</v>
      </c>
      <c r="AH9" s="114">
        <f t="shared" si="5"/>
        <v>100</v>
      </c>
      <c r="AI9" s="12">
        <f t="shared" si="6"/>
        <v>1350</v>
      </c>
      <c r="AJ9" s="13">
        <v>90</v>
      </c>
      <c r="AK9" s="23">
        <f t="shared" si="7"/>
        <v>1900</v>
      </c>
      <c r="AL9" s="83">
        <v>82.608999999999995</v>
      </c>
      <c r="AU9" s="12">
        <f t="shared" si="8"/>
        <v>0</v>
      </c>
      <c r="BB9" s="2">
        <f t="shared" si="9"/>
        <v>0</v>
      </c>
      <c r="BC9" s="114">
        <f t="shared" si="10"/>
        <v>0</v>
      </c>
      <c r="BI9" s="2">
        <f t="shared" si="11"/>
        <v>0</v>
      </c>
      <c r="BJ9" s="114">
        <f t="shared" si="12"/>
        <v>0</v>
      </c>
      <c r="BP9" s="4">
        <f t="shared" si="13"/>
        <v>0</v>
      </c>
      <c r="BQ9" s="114">
        <f t="shared" si="14"/>
        <v>0</v>
      </c>
      <c r="BR9" s="12">
        <f t="shared" si="15"/>
        <v>0</v>
      </c>
      <c r="BT9" s="23">
        <f t="shared" si="16"/>
        <v>0</v>
      </c>
      <c r="BV9">
        <v>75</v>
      </c>
      <c r="BW9">
        <v>50</v>
      </c>
      <c r="BX9">
        <v>50</v>
      </c>
      <c r="BY9">
        <v>50</v>
      </c>
      <c r="BZ9">
        <v>75</v>
      </c>
      <c r="CA9">
        <v>75</v>
      </c>
      <c r="CB9">
        <v>75</v>
      </c>
      <c r="CC9">
        <v>75</v>
      </c>
      <c r="CD9" s="12">
        <f t="shared" si="17"/>
        <v>525</v>
      </c>
      <c r="CE9" s="12">
        <v>65.625</v>
      </c>
      <c r="CF9">
        <v>75</v>
      </c>
      <c r="CG9">
        <v>75</v>
      </c>
      <c r="CH9">
        <v>75</v>
      </c>
      <c r="CI9">
        <v>100</v>
      </c>
      <c r="CJ9">
        <v>50</v>
      </c>
      <c r="CK9" s="2">
        <f t="shared" si="18"/>
        <v>375</v>
      </c>
      <c r="CL9" s="114">
        <f t="shared" si="19"/>
        <v>75</v>
      </c>
      <c r="CM9">
        <v>100</v>
      </c>
      <c r="CN9">
        <v>100</v>
      </c>
      <c r="CO9">
        <v>100</v>
      </c>
      <c r="CP9">
        <v>100</v>
      </c>
      <c r="CQ9">
        <v>75</v>
      </c>
      <c r="CR9" s="2">
        <f t="shared" si="20"/>
        <v>475</v>
      </c>
      <c r="CS9" s="114">
        <f t="shared" si="21"/>
        <v>95</v>
      </c>
      <c r="CT9">
        <v>100</v>
      </c>
      <c r="CU9">
        <v>100</v>
      </c>
      <c r="CV9">
        <v>75</v>
      </c>
      <c r="CW9">
        <v>100</v>
      </c>
      <c r="CX9">
        <v>75</v>
      </c>
      <c r="CY9" s="4">
        <f t="shared" si="22"/>
        <v>450</v>
      </c>
      <c r="CZ9" s="114">
        <f t="shared" si="23"/>
        <v>90</v>
      </c>
      <c r="DA9" s="12">
        <f t="shared" si="24"/>
        <v>1300</v>
      </c>
      <c r="DB9" s="13">
        <v>86.667000000000002</v>
      </c>
      <c r="DC9" s="23">
        <f t="shared" si="25"/>
        <v>1825</v>
      </c>
      <c r="DD9" s="14">
        <v>79.347999999999999</v>
      </c>
    </row>
    <row r="10" spans="1:108">
      <c r="A10" t="s">
        <v>602</v>
      </c>
      <c r="B10">
        <v>8</v>
      </c>
      <c r="C10">
        <v>5</v>
      </c>
      <c r="D10" s="102">
        <v>50</v>
      </c>
      <c r="E10" s="101">
        <v>0</v>
      </c>
      <c r="F10" s="101">
        <v>0</v>
      </c>
      <c r="G10" s="101">
        <v>0</v>
      </c>
      <c r="H10" s="101">
        <v>100</v>
      </c>
      <c r="I10" s="101">
        <v>100</v>
      </c>
      <c r="J10" s="101">
        <v>50</v>
      </c>
      <c r="K10" s="101">
        <v>0</v>
      </c>
      <c r="L10" s="106">
        <f t="shared" si="0"/>
        <v>300</v>
      </c>
      <c r="M10" s="106">
        <v>37.5</v>
      </c>
      <c r="N10" s="101">
        <v>0</v>
      </c>
      <c r="O10" s="101">
        <v>100</v>
      </c>
      <c r="P10" s="101">
        <v>50</v>
      </c>
      <c r="Q10" s="101">
        <v>100</v>
      </c>
      <c r="R10" s="101">
        <v>100</v>
      </c>
      <c r="S10" s="107">
        <f t="shared" si="1"/>
        <v>350</v>
      </c>
      <c r="T10" s="114">
        <f t="shared" si="26"/>
        <v>70</v>
      </c>
      <c r="U10" s="101">
        <v>100</v>
      </c>
      <c r="V10" s="101">
        <v>100</v>
      </c>
      <c r="W10" s="101">
        <v>50</v>
      </c>
      <c r="X10" s="101">
        <v>50</v>
      </c>
      <c r="Y10" s="101">
        <v>50</v>
      </c>
      <c r="Z10" s="107">
        <f t="shared" si="2"/>
        <v>350</v>
      </c>
      <c r="AA10" s="114">
        <f t="shared" si="3"/>
        <v>70</v>
      </c>
      <c r="AB10" s="101">
        <v>100</v>
      </c>
      <c r="AC10" s="101">
        <v>50</v>
      </c>
      <c r="AD10" s="101">
        <v>0</v>
      </c>
      <c r="AE10" s="101">
        <v>50</v>
      </c>
      <c r="AF10" s="101">
        <v>50</v>
      </c>
      <c r="AG10" s="102">
        <f t="shared" si="4"/>
        <v>250</v>
      </c>
      <c r="AH10" s="114">
        <f t="shared" si="5"/>
        <v>50</v>
      </c>
      <c r="AI10" s="106">
        <f t="shared" si="6"/>
        <v>950</v>
      </c>
      <c r="AJ10" s="108">
        <v>63.332999999999998</v>
      </c>
      <c r="AK10" s="105">
        <f t="shared" si="7"/>
        <v>1250</v>
      </c>
      <c r="AL10" s="109">
        <v>54.347999999999999</v>
      </c>
      <c r="AM10">
        <v>25</v>
      </c>
      <c r="AN10">
        <v>0</v>
      </c>
      <c r="AO10">
        <v>0</v>
      </c>
      <c r="AP10">
        <v>0</v>
      </c>
      <c r="AQ10">
        <v>25</v>
      </c>
      <c r="AR10">
        <v>50</v>
      </c>
      <c r="AS10">
        <v>25</v>
      </c>
      <c r="AT10">
        <v>0</v>
      </c>
      <c r="AU10" s="12">
        <f t="shared" si="8"/>
        <v>125</v>
      </c>
      <c r="AV10" s="12">
        <v>15.625</v>
      </c>
      <c r="AW10">
        <v>25</v>
      </c>
      <c r="AX10">
        <v>25</v>
      </c>
      <c r="AY10">
        <v>50</v>
      </c>
      <c r="AZ10">
        <v>75</v>
      </c>
      <c r="BA10">
        <v>0</v>
      </c>
      <c r="BB10" s="2">
        <f t="shared" si="9"/>
        <v>175</v>
      </c>
      <c r="BC10" s="114">
        <f t="shared" si="10"/>
        <v>35</v>
      </c>
      <c r="BD10">
        <v>25</v>
      </c>
      <c r="BE10">
        <v>50</v>
      </c>
      <c r="BF10">
        <v>75</v>
      </c>
      <c r="BG10">
        <v>25</v>
      </c>
      <c r="BH10">
        <v>50</v>
      </c>
      <c r="BI10" s="2">
        <f t="shared" si="11"/>
        <v>225</v>
      </c>
      <c r="BJ10" s="114">
        <f t="shared" si="12"/>
        <v>45</v>
      </c>
      <c r="BK10">
        <v>25</v>
      </c>
      <c r="BL10">
        <v>25</v>
      </c>
      <c r="BM10">
        <v>25</v>
      </c>
      <c r="BN10">
        <v>25</v>
      </c>
      <c r="BO10">
        <v>25</v>
      </c>
      <c r="BP10" s="4">
        <f t="shared" si="13"/>
        <v>125</v>
      </c>
      <c r="BQ10" s="114">
        <f t="shared" si="14"/>
        <v>25</v>
      </c>
      <c r="BR10" s="12">
        <f t="shared" si="15"/>
        <v>525</v>
      </c>
      <c r="BS10" s="13">
        <v>35</v>
      </c>
      <c r="BT10" s="23">
        <f t="shared" si="16"/>
        <v>650</v>
      </c>
      <c r="BU10" s="14">
        <v>28.260999999999999</v>
      </c>
      <c r="BV10">
        <v>50</v>
      </c>
      <c r="BW10">
        <v>25</v>
      </c>
      <c r="BX10">
        <v>25</v>
      </c>
      <c r="BY10">
        <v>25</v>
      </c>
      <c r="BZ10">
        <v>25</v>
      </c>
      <c r="CA10">
        <v>75</v>
      </c>
      <c r="CB10">
        <v>50</v>
      </c>
      <c r="CC10">
        <v>50</v>
      </c>
      <c r="CD10" s="12">
        <f t="shared" si="17"/>
        <v>325</v>
      </c>
      <c r="CE10" s="12">
        <v>40.625</v>
      </c>
      <c r="CF10">
        <v>50</v>
      </c>
      <c r="CG10">
        <v>75</v>
      </c>
      <c r="CH10">
        <v>50</v>
      </c>
      <c r="CI10">
        <v>100</v>
      </c>
      <c r="CJ10">
        <v>50</v>
      </c>
      <c r="CK10" s="2">
        <f t="shared" si="18"/>
        <v>325</v>
      </c>
      <c r="CL10" s="114">
        <f t="shared" si="19"/>
        <v>65</v>
      </c>
      <c r="CM10">
        <v>50</v>
      </c>
      <c r="CN10">
        <v>50</v>
      </c>
      <c r="CO10">
        <v>50</v>
      </c>
      <c r="CP10">
        <v>25</v>
      </c>
      <c r="CQ10">
        <v>25</v>
      </c>
      <c r="CR10" s="2">
        <f t="shared" si="20"/>
        <v>200</v>
      </c>
      <c r="CS10" s="114">
        <f t="shared" si="21"/>
        <v>40</v>
      </c>
      <c r="CT10">
        <v>25</v>
      </c>
      <c r="CU10">
        <v>75</v>
      </c>
      <c r="CV10">
        <v>50</v>
      </c>
      <c r="CW10">
        <v>50</v>
      </c>
      <c r="CX10">
        <v>50</v>
      </c>
      <c r="CY10" s="4">
        <f t="shared" si="22"/>
        <v>250</v>
      </c>
      <c r="CZ10" s="114">
        <f t="shared" si="23"/>
        <v>50</v>
      </c>
      <c r="DA10" s="12">
        <f t="shared" si="24"/>
        <v>775</v>
      </c>
      <c r="DB10" s="13">
        <v>51.667000000000002</v>
      </c>
      <c r="DC10" s="23">
        <f t="shared" si="25"/>
        <v>1100</v>
      </c>
      <c r="DD10" s="14">
        <v>47.826000000000001</v>
      </c>
    </row>
    <row r="11" spans="1:108">
      <c r="B11">
        <v>9</v>
      </c>
      <c r="C11">
        <v>7</v>
      </c>
      <c r="D11" s="4">
        <v>100</v>
      </c>
      <c r="E11">
        <v>50</v>
      </c>
      <c r="F11">
        <v>100</v>
      </c>
      <c r="G11">
        <v>50</v>
      </c>
      <c r="H11">
        <v>100</v>
      </c>
      <c r="I11">
        <v>100</v>
      </c>
      <c r="J11">
        <v>50</v>
      </c>
      <c r="K11">
        <v>100</v>
      </c>
      <c r="L11" s="12">
        <f t="shared" si="0"/>
        <v>650</v>
      </c>
      <c r="M11" s="12">
        <v>81.25</v>
      </c>
      <c r="N11">
        <v>100</v>
      </c>
      <c r="O11">
        <v>50</v>
      </c>
      <c r="P11">
        <v>100</v>
      </c>
      <c r="Q11">
        <v>100</v>
      </c>
      <c r="R11">
        <v>100</v>
      </c>
      <c r="S11" s="2">
        <f t="shared" si="1"/>
        <v>450</v>
      </c>
      <c r="T11" s="114">
        <f t="shared" si="26"/>
        <v>90</v>
      </c>
      <c r="U11">
        <v>100</v>
      </c>
      <c r="V11">
        <v>100</v>
      </c>
      <c r="W11">
        <v>100</v>
      </c>
      <c r="X11">
        <v>100</v>
      </c>
      <c r="Y11">
        <v>50</v>
      </c>
      <c r="Z11" s="2">
        <f t="shared" si="2"/>
        <v>450</v>
      </c>
      <c r="AA11" s="114">
        <f t="shared" si="3"/>
        <v>90</v>
      </c>
      <c r="AB11">
        <v>50</v>
      </c>
      <c r="AC11">
        <v>100</v>
      </c>
      <c r="AD11">
        <v>100</v>
      </c>
      <c r="AE11">
        <v>100</v>
      </c>
      <c r="AF11">
        <v>50</v>
      </c>
      <c r="AG11" s="4">
        <f t="shared" si="4"/>
        <v>400</v>
      </c>
      <c r="AH11" s="114">
        <f t="shared" si="5"/>
        <v>80</v>
      </c>
      <c r="AI11" s="12">
        <f t="shared" si="6"/>
        <v>1300</v>
      </c>
      <c r="AJ11" s="13">
        <v>86.667000000000002</v>
      </c>
      <c r="AK11" s="23">
        <f t="shared" si="7"/>
        <v>1950</v>
      </c>
      <c r="AL11" s="83">
        <v>84.783000000000001</v>
      </c>
      <c r="AU11" s="12">
        <f t="shared" si="8"/>
        <v>0</v>
      </c>
      <c r="BB11" s="2">
        <f t="shared" si="9"/>
        <v>0</v>
      </c>
      <c r="BC11" s="114">
        <f t="shared" si="10"/>
        <v>0</v>
      </c>
      <c r="BI11" s="2">
        <f t="shared" si="11"/>
        <v>0</v>
      </c>
      <c r="BJ11" s="114">
        <f t="shared" si="12"/>
        <v>0</v>
      </c>
      <c r="BP11" s="4">
        <f t="shared" si="13"/>
        <v>0</v>
      </c>
      <c r="BQ11" s="114">
        <f t="shared" si="14"/>
        <v>0</v>
      </c>
      <c r="BR11" s="12">
        <f t="shared" si="15"/>
        <v>0</v>
      </c>
      <c r="BT11" s="23">
        <f t="shared" si="16"/>
        <v>0</v>
      </c>
      <c r="BV11">
        <v>75</v>
      </c>
      <c r="BW11">
        <v>0</v>
      </c>
      <c r="BX11">
        <v>50</v>
      </c>
      <c r="BY11">
        <v>50</v>
      </c>
      <c r="BZ11">
        <v>75</v>
      </c>
      <c r="CA11">
        <v>100</v>
      </c>
      <c r="CB11">
        <v>100</v>
      </c>
      <c r="CC11">
        <v>75</v>
      </c>
      <c r="CD11" s="12">
        <f t="shared" si="17"/>
        <v>525</v>
      </c>
      <c r="CE11" s="12">
        <v>65.625</v>
      </c>
      <c r="CF11">
        <v>100</v>
      </c>
      <c r="CG11">
        <v>100</v>
      </c>
      <c r="CH11">
        <v>100</v>
      </c>
      <c r="CI11">
        <v>100</v>
      </c>
      <c r="CJ11">
        <v>100</v>
      </c>
      <c r="CK11" s="2">
        <f t="shared" si="18"/>
        <v>500</v>
      </c>
      <c r="CL11" s="114">
        <f t="shared" si="19"/>
        <v>100</v>
      </c>
      <c r="CM11">
        <v>100</v>
      </c>
      <c r="CN11">
        <v>100</v>
      </c>
      <c r="CO11">
        <v>100</v>
      </c>
      <c r="CP11">
        <v>75</v>
      </c>
      <c r="CQ11">
        <v>50</v>
      </c>
      <c r="CR11" s="2">
        <f t="shared" si="20"/>
        <v>425</v>
      </c>
      <c r="CS11" s="114">
        <f t="shared" si="21"/>
        <v>85</v>
      </c>
      <c r="CT11">
        <v>50</v>
      </c>
      <c r="CU11">
        <v>50</v>
      </c>
      <c r="CV11">
        <v>100</v>
      </c>
      <c r="CW11">
        <v>75</v>
      </c>
      <c r="CX11">
        <v>75</v>
      </c>
      <c r="CY11" s="4">
        <f t="shared" si="22"/>
        <v>350</v>
      </c>
      <c r="CZ11" s="114">
        <f t="shared" si="23"/>
        <v>70</v>
      </c>
      <c r="DA11" s="12">
        <f t="shared" si="24"/>
        <v>1275</v>
      </c>
      <c r="DB11" s="13">
        <v>85</v>
      </c>
      <c r="DC11" s="23">
        <f t="shared" si="25"/>
        <v>1800</v>
      </c>
      <c r="DD11" s="14">
        <v>78.260999999999996</v>
      </c>
    </row>
    <row r="12" spans="1:108">
      <c r="A12" t="s">
        <v>618</v>
      </c>
      <c r="B12" s="118">
        <v>10</v>
      </c>
      <c r="C12" s="118">
        <v>4</v>
      </c>
      <c r="D12" s="134" t="s">
        <v>619</v>
      </c>
      <c r="E12" s="135"/>
      <c r="F12" s="135"/>
      <c r="G12" s="135"/>
      <c r="H12" s="135"/>
      <c r="I12" s="135"/>
      <c r="J12" s="135"/>
      <c r="K12" s="136"/>
      <c r="L12" s="12">
        <f t="shared" si="0"/>
        <v>0</v>
      </c>
      <c r="N12" s="137" t="s">
        <v>619</v>
      </c>
      <c r="O12" s="138"/>
      <c r="P12" s="138"/>
      <c r="Q12" s="138"/>
      <c r="R12" s="139"/>
      <c r="S12" s="2">
        <f t="shared" si="1"/>
        <v>0</v>
      </c>
      <c r="T12" s="114">
        <f t="shared" si="26"/>
        <v>0</v>
      </c>
      <c r="U12" s="134" t="s">
        <v>619</v>
      </c>
      <c r="V12" s="138"/>
      <c r="W12" s="138"/>
      <c r="X12" s="138"/>
      <c r="Y12" s="139"/>
      <c r="Z12" s="2">
        <f t="shared" si="2"/>
        <v>0</v>
      </c>
      <c r="AA12" s="114">
        <f t="shared" si="3"/>
        <v>0</v>
      </c>
      <c r="AB12" s="134" t="s">
        <v>620</v>
      </c>
      <c r="AC12" s="138"/>
      <c r="AD12" s="138"/>
      <c r="AE12" s="138"/>
      <c r="AF12" s="139"/>
      <c r="AG12" s="4">
        <f t="shared" si="4"/>
        <v>0</v>
      </c>
      <c r="AH12" s="114">
        <f t="shared" si="5"/>
        <v>0</v>
      </c>
      <c r="AI12" s="12">
        <f t="shared" si="6"/>
        <v>0</v>
      </c>
      <c r="AK12" s="23">
        <f t="shared" si="7"/>
        <v>0</v>
      </c>
      <c r="AL12" s="83"/>
      <c r="AM12">
        <v>75</v>
      </c>
      <c r="AN12">
        <v>50</v>
      </c>
      <c r="AO12">
        <v>75</v>
      </c>
      <c r="AP12">
        <v>75</v>
      </c>
      <c r="AQ12">
        <v>100</v>
      </c>
      <c r="AR12">
        <v>100</v>
      </c>
      <c r="AS12">
        <v>100</v>
      </c>
      <c r="AT12">
        <v>100</v>
      </c>
      <c r="AU12" s="12">
        <f t="shared" si="8"/>
        <v>675</v>
      </c>
      <c r="AV12" s="12">
        <v>84.375</v>
      </c>
      <c r="AW12">
        <v>75</v>
      </c>
      <c r="AX12">
        <v>75</v>
      </c>
      <c r="AY12">
        <v>75</v>
      </c>
      <c r="AZ12">
        <v>100</v>
      </c>
      <c r="BA12">
        <v>100</v>
      </c>
      <c r="BB12" s="2">
        <f t="shared" si="9"/>
        <v>425</v>
      </c>
      <c r="BC12" s="114">
        <f t="shared" si="10"/>
        <v>85</v>
      </c>
      <c r="BD12">
        <v>100</v>
      </c>
      <c r="BE12">
        <v>100</v>
      </c>
      <c r="BF12">
        <v>100</v>
      </c>
      <c r="BG12">
        <v>75</v>
      </c>
      <c r="BH12">
        <v>75</v>
      </c>
      <c r="BI12" s="2">
        <f t="shared" si="11"/>
        <v>450</v>
      </c>
      <c r="BJ12" s="114">
        <f t="shared" si="12"/>
        <v>90</v>
      </c>
      <c r="BK12" s="111">
        <v>100</v>
      </c>
      <c r="BL12" s="111">
        <v>50</v>
      </c>
      <c r="BM12" s="111">
        <v>50</v>
      </c>
      <c r="BP12" s="4">
        <f t="shared" si="13"/>
        <v>200</v>
      </c>
      <c r="BQ12" s="114">
        <f>BP12/3</f>
        <v>66.666666666666671</v>
      </c>
      <c r="BR12" s="12">
        <f t="shared" si="15"/>
        <v>1075</v>
      </c>
      <c r="BS12" s="13">
        <v>82.691999999999993</v>
      </c>
      <c r="BT12" s="23">
        <f t="shared" si="16"/>
        <v>1750</v>
      </c>
      <c r="BU12" s="14">
        <v>83.332999999999998</v>
      </c>
      <c r="BV12">
        <v>50</v>
      </c>
      <c r="BW12">
        <v>50</v>
      </c>
      <c r="BX12">
        <v>75</v>
      </c>
      <c r="BY12">
        <v>50</v>
      </c>
      <c r="BZ12">
        <v>75</v>
      </c>
      <c r="CA12">
        <v>100</v>
      </c>
      <c r="CB12">
        <v>100</v>
      </c>
      <c r="CC12">
        <v>75</v>
      </c>
      <c r="CD12" s="12">
        <f t="shared" si="17"/>
        <v>575</v>
      </c>
      <c r="CE12" s="12">
        <v>71.875</v>
      </c>
      <c r="CF12">
        <v>75</v>
      </c>
      <c r="CG12">
        <v>75</v>
      </c>
      <c r="CH12">
        <v>75</v>
      </c>
      <c r="CI12">
        <v>100</v>
      </c>
      <c r="CJ12">
        <v>75</v>
      </c>
      <c r="CK12" s="2">
        <f t="shared" si="18"/>
        <v>400</v>
      </c>
      <c r="CL12" s="114">
        <f t="shared" si="19"/>
        <v>80</v>
      </c>
      <c r="CM12">
        <v>100</v>
      </c>
      <c r="CN12">
        <v>100</v>
      </c>
      <c r="CO12">
        <v>100</v>
      </c>
      <c r="CP12">
        <v>75</v>
      </c>
      <c r="CQ12">
        <v>75</v>
      </c>
      <c r="CR12" s="2">
        <f t="shared" si="20"/>
        <v>450</v>
      </c>
      <c r="CS12" s="114">
        <f t="shared" si="21"/>
        <v>90</v>
      </c>
      <c r="CT12" s="111">
        <v>75</v>
      </c>
      <c r="CU12" s="111">
        <v>25</v>
      </c>
      <c r="CV12" s="111">
        <v>75</v>
      </c>
      <c r="CY12" s="4">
        <f t="shared" si="22"/>
        <v>175</v>
      </c>
      <c r="CZ12" s="114">
        <f t="shared" si="23"/>
        <v>35</v>
      </c>
      <c r="DA12" s="12">
        <f t="shared" si="24"/>
        <v>1025</v>
      </c>
      <c r="DB12" s="13">
        <v>78.846000000000004</v>
      </c>
      <c r="DC12" s="23">
        <f t="shared" si="25"/>
        <v>1600</v>
      </c>
      <c r="DD12" s="14">
        <v>76.19</v>
      </c>
    </row>
    <row r="13" spans="1:108">
      <c r="B13" s="118">
        <v>11</v>
      </c>
      <c r="C13" s="118" t="s">
        <v>631</v>
      </c>
      <c r="D13" s="134" t="s">
        <v>601</v>
      </c>
      <c r="E13" s="135"/>
      <c r="F13" s="135"/>
      <c r="G13" s="135"/>
      <c r="H13" s="135"/>
      <c r="I13" s="135"/>
      <c r="J13" s="135"/>
      <c r="K13" s="136"/>
      <c r="L13" s="12">
        <f t="shared" si="0"/>
        <v>0</v>
      </c>
      <c r="S13" s="2">
        <f t="shared" si="1"/>
        <v>0</v>
      </c>
      <c r="T13" s="114">
        <f t="shared" si="26"/>
        <v>0</v>
      </c>
      <c r="Z13" s="2">
        <f t="shared" si="2"/>
        <v>0</v>
      </c>
      <c r="AA13" s="114">
        <f t="shared" si="3"/>
        <v>0</v>
      </c>
      <c r="AG13" s="4">
        <f t="shared" si="4"/>
        <v>0</v>
      </c>
      <c r="AH13" s="114">
        <f t="shared" si="5"/>
        <v>0</v>
      </c>
      <c r="AI13" s="12">
        <f t="shared" si="6"/>
        <v>0</v>
      </c>
      <c r="AK13" s="23">
        <f t="shared" si="7"/>
        <v>0</v>
      </c>
      <c r="AL13" s="83"/>
      <c r="AM13">
        <v>100</v>
      </c>
      <c r="AN13">
        <v>100</v>
      </c>
      <c r="AO13">
        <v>100</v>
      </c>
      <c r="AP13">
        <v>75</v>
      </c>
      <c r="AQ13">
        <v>100</v>
      </c>
      <c r="AR13">
        <v>100</v>
      </c>
      <c r="AS13">
        <v>75</v>
      </c>
      <c r="AT13">
        <v>75</v>
      </c>
      <c r="AU13" s="12">
        <f t="shared" si="8"/>
        <v>725</v>
      </c>
      <c r="AV13" s="12">
        <v>90.625</v>
      </c>
      <c r="AW13">
        <v>25</v>
      </c>
      <c r="AX13">
        <v>100</v>
      </c>
      <c r="AY13">
        <v>0</v>
      </c>
      <c r="AZ13">
        <v>100</v>
      </c>
      <c r="BA13">
        <v>0</v>
      </c>
      <c r="BB13" s="2">
        <f t="shared" si="9"/>
        <v>225</v>
      </c>
      <c r="BC13" s="114">
        <f t="shared" si="10"/>
        <v>45</v>
      </c>
      <c r="BD13">
        <v>100</v>
      </c>
      <c r="BE13">
        <v>100</v>
      </c>
      <c r="BF13">
        <v>100</v>
      </c>
      <c r="BG13">
        <v>100</v>
      </c>
      <c r="BH13">
        <v>100</v>
      </c>
      <c r="BI13" s="2">
        <f t="shared" si="11"/>
        <v>500</v>
      </c>
      <c r="BJ13" s="114">
        <f t="shared" si="12"/>
        <v>100</v>
      </c>
      <c r="BK13" s="111"/>
      <c r="BL13" s="111"/>
      <c r="BM13" s="111"/>
      <c r="BP13" s="4">
        <f t="shared" si="13"/>
        <v>0</v>
      </c>
      <c r="BQ13" s="114">
        <f t="shared" si="14"/>
        <v>0</v>
      </c>
      <c r="BR13" s="12">
        <f t="shared" si="15"/>
        <v>725</v>
      </c>
      <c r="BS13" s="13">
        <v>72.5</v>
      </c>
      <c r="BT13" s="23">
        <f t="shared" si="16"/>
        <v>1450</v>
      </c>
      <c r="BU13" s="14">
        <v>80.555999999999997</v>
      </c>
      <c r="CD13" s="12">
        <f t="shared" si="17"/>
        <v>0</v>
      </c>
      <c r="CK13" s="2">
        <f t="shared" si="18"/>
        <v>0</v>
      </c>
      <c r="CL13" s="114">
        <f t="shared" si="19"/>
        <v>0</v>
      </c>
      <c r="CR13" s="2">
        <f t="shared" si="20"/>
        <v>0</v>
      </c>
      <c r="CS13" s="114">
        <f t="shared" si="21"/>
        <v>0</v>
      </c>
      <c r="CY13" s="4">
        <f t="shared" si="22"/>
        <v>0</v>
      </c>
      <c r="CZ13" s="114">
        <f t="shared" si="23"/>
        <v>0</v>
      </c>
      <c r="DA13" s="12">
        <f t="shared" si="24"/>
        <v>0</v>
      </c>
      <c r="DC13" s="23">
        <f t="shared" si="25"/>
        <v>0</v>
      </c>
    </row>
    <row r="14" spans="1:108">
      <c r="B14" t="s">
        <v>621</v>
      </c>
      <c r="C14">
        <v>18</v>
      </c>
      <c r="D14" s="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75</v>
      </c>
      <c r="K14">
        <v>50</v>
      </c>
      <c r="L14" s="12">
        <f t="shared" si="0"/>
        <v>125</v>
      </c>
      <c r="M14" s="12">
        <v>15.625</v>
      </c>
      <c r="N14">
        <v>75</v>
      </c>
      <c r="O14">
        <v>75</v>
      </c>
      <c r="P14">
        <v>75</v>
      </c>
      <c r="Q14">
        <v>100</v>
      </c>
      <c r="R14">
        <v>75</v>
      </c>
      <c r="S14" s="2">
        <f t="shared" si="1"/>
        <v>400</v>
      </c>
      <c r="T14" s="114">
        <f t="shared" si="26"/>
        <v>80</v>
      </c>
      <c r="U14">
        <v>75</v>
      </c>
      <c r="V14">
        <v>75</v>
      </c>
      <c r="W14">
        <v>75</v>
      </c>
      <c r="X14">
        <v>50</v>
      </c>
      <c r="Y14">
        <v>75</v>
      </c>
      <c r="Z14" s="2">
        <f t="shared" si="2"/>
        <v>350</v>
      </c>
      <c r="AA14" s="114">
        <f t="shared" si="3"/>
        <v>70</v>
      </c>
      <c r="AB14">
        <v>75</v>
      </c>
      <c r="AC14">
        <v>75</v>
      </c>
      <c r="AD14">
        <v>75</v>
      </c>
      <c r="AE14">
        <v>75</v>
      </c>
      <c r="AF14">
        <v>75</v>
      </c>
      <c r="AG14" s="4">
        <f t="shared" si="4"/>
        <v>375</v>
      </c>
      <c r="AH14" s="114">
        <f t="shared" si="5"/>
        <v>75</v>
      </c>
      <c r="AI14" s="12">
        <f t="shared" si="6"/>
        <v>1125</v>
      </c>
      <c r="AJ14" s="13">
        <v>75</v>
      </c>
      <c r="AK14" s="23">
        <f t="shared" si="7"/>
        <v>1250</v>
      </c>
      <c r="AL14" s="83">
        <v>54.347999999999999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75</v>
      </c>
      <c r="AU14" s="12">
        <f t="shared" si="8"/>
        <v>75</v>
      </c>
      <c r="AV14" s="12">
        <v>9.375</v>
      </c>
      <c r="AW14">
        <v>0</v>
      </c>
      <c r="AX14">
        <v>0</v>
      </c>
      <c r="AY14">
        <v>50</v>
      </c>
      <c r="AZ14">
        <v>0</v>
      </c>
      <c r="BA14">
        <v>75</v>
      </c>
      <c r="BB14" s="2">
        <f t="shared" si="9"/>
        <v>125</v>
      </c>
      <c r="BC14" s="114">
        <f t="shared" si="10"/>
        <v>25</v>
      </c>
      <c r="BD14">
        <v>0</v>
      </c>
      <c r="BE14">
        <v>0</v>
      </c>
      <c r="BF14">
        <v>75</v>
      </c>
      <c r="BG14">
        <v>0</v>
      </c>
      <c r="BH14">
        <v>0</v>
      </c>
      <c r="BI14" s="2">
        <f t="shared" si="11"/>
        <v>75</v>
      </c>
      <c r="BJ14" s="114">
        <f t="shared" si="12"/>
        <v>15</v>
      </c>
      <c r="BK14">
        <v>50</v>
      </c>
      <c r="BL14">
        <v>25</v>
      </c>
      <c r="BM14">
        <v>50</v>
      </c>
      <c r="BN14">
        <v>100</v>
      </c>
      <c r="BO14">
        <v>75</v>
      </c>
      <c r="BP14" s="4">
        <f t="shared" si="13"/>
        <v>300</v>
      </c>
      <c r="BQ14" s="114">
        <f t="shared" si="14"/>
        <v>60</v>
      </c>
      <c r="BR14" s="12">
        <f t="shared" si="15"/>
        <v>500</v>
      </c>
      <c r="BS14" s="13">
        <v>33.332999999999998</v>
      </c>
      <c r="BT14" s="23">
        <f t="shared" si="16"/>
        <v>575</v>
      </c>
      <c r="BU14" s="14">
        <v>25</v>
      </c>
      <c r="CD14" s="12">
        <f t="shared" si="17"/>
        <v>0</v>
      </c>
      <c r="CK14" s="2">
        <f t="shared" si="18"/>
        <v>0</v>
      </c>
      <c r="CL14" s="114">
        <f t="shared" si="19"/>
        <v>0</v>
      </c>
      <c r="CR14" s="2">
        <f t="shared" si="20"/>
        <v>0</v>
      </c>
      <c r="CS14" s="114">
        <f t="shared" si="21"/>
        <v>0</v>
      </c>
      <c r="CY14" s="4">
        <f t="shared" si="22"/>
        <v>0</v>
      </c>
      <c r="CZ14" s="114">
        <f t="shared" si="23"/>
        <v>0</v>
      </c>
      <c r="DA14" s="12">
        <f t="shared" si="24"/>
        <v>0</v>
      </c>
      <c r="DC14" s="23">
        <f t="shared" si="25"/>
        <v>0</v>
      </c>
    </row>
    <row r="15" spans="1:108">
      <c r="B15" s="118" t="s">
        <v>643</v>
      </c>
      <c r="C15" s="118">
        <v>4</v>
      </c>
      <c r="D15" s="134" t="s">
        <v>644</v>
      </c>
      <c r="E15" s="135"/>
      <c r="F15" s="135"/>
      <c r="G15" s="135"/>
      <c r="H15" s="135"/>
      <c r="I15" s="135"/>
      <c r="J15" s="135"/>
      <c r="K15" s="136"/>
      <c r="L15" s="12">
        <f t="shared" si="0"/>
        <v>0</v>
      </c>
      <c r="N15" s="137" t="s">
        <v>644</v>
      </c>
      <c r="O15" s="138"/>
      <c r="P15" s="138"/>
      <c r="Q15" s="138"/>
      <c r="R15" s="139"/>
      <c r="S15" s="2">
        <f t="shared" si="1"/>
        <v>0</v>
      </c>
      <c r="T15" s="114">
        <f t="shared" si="26"/>
        <v>0</v>
      </c>
      <c r="U15" s="138" t="s">
        <v>644</v>
      </c>
      <c r="V15" s="138"/>
      <c r="W15" s="138"/>
      <c r="X15" s="138"/>
      <c r="Y15" s="139"/>
      <c r="Z15" s="2">
        <f t="shared" si="2"/>
        <v>0</v>
      </c>
      <c r="AA15" s="114">
        <f t="shared" si="3"/>
        <v>0</v>
      </c>
      <c r="AB15" s="138" t="s">
        <v>644</v>
      </c>
      <c r="AC15" s="138"/>
      <c r="AD15" s="138"/>
      <c r="AE15" s="138"/>
      <c r="AF15" s="139"/>
      <c r="AG15" s="4">
        <f t="shared" si="4"/>
        <v>0</v>
      </c>
      <c r="AH15" s="114">
        <f t="shared" si="5"/>
        <v>0</v>
      </c>
      <c r="AI15" s="12">
        <f t="shared" si="6"/>
        <v>0</v>
      </c>
      <c r="AK15" s="23">
        <f t="shared" si="7"/>
        <v>0</v>
      </c>
      <c r="AL15" s="83"/>
      <c r="AM15">
        <v>0</v>
      </c>
      <c r="AN15">
        <v>0</v>
      </c>
      <c r="AO15">
        <v>0</v>
      </c>
      <c r="AP15">
        <v>0</v>
      </c>
      <c r="AQ15">
        <v>100</v>
      </c>
      <c r="AR15">
        <v>75</v>
      </c>
      <c r="AS15">
        <v>100</v>
      </c>
      <c r="AT15">
        <v>0</v>
      </c>
      <c r="AU15" s="12">
        <f t="shared" si="8"/>
        <v>275</v>
      </c>
      <c r="AV15" s="12">
        <v>34.375</v>
      </c>
      <c r="AW15">
        <v>100</v>
      </c>
      <c r="AX15">
        <v>100</v>
      </c>
      <c r="AY15">
        <v>50</v>
      </c>
      <c r="AZ15">
        <v>100</v>
      </c>
      <c r="BA15">
        <v>100</v>
      </c>
      <c r="BB15" s="2">
        <f t="shared" si="9"/>
        <v>450</v>
      </c>
      <c r="BC15" s="114">
        <f t="shared" si="10"/>
        <v>90</v>
      </c>
      <c r="BD15">
        <v>50</v>
      </c>
      <c r="BE15">
        <v>75</v>
      </c>
      <c r="BF15">
        <v>75</v>
      </c>
      <c r="BG15">
        <v>0</v>
      </c>
      <c r="BH15">
        <v>25</v>
      </c>
      <c r="BI15" s="2">
        <f t="shared" si="11"/>
        <v>225</v>
      </c>
      <c r="BJ15" s="114">
        <f t="shared" si="12"/>
        <v>45</v>
      </c>
      <c r="BK15">
        <v>100</v>
      </c>
      <c r="BL15">
        <v>75</v>
      </c>
      <c r="BM15">
        <v>50</v>
      </c>
      <c r="BP15" s="4">
        <f t="shared" si="13"/>
        <v>225</v>
      </c>
      <c r="BQ15" s="114">
        <f>BP15/3</f>
        <v>75</v>
      </c>
      <c r="BR15" s="12">
        <f t="shared" si="15"/>
        <v>900</v>
      </c>
      <c r="BS15" s="13">
        <v>69.230999999999995</v>
      </c>
      <c r="BT15" s="23">
        <f t="shared" si="16"/>
        <v>1175</v>
      </c>
      <c r="BU15" s="14">
        <v>55.951999999999998</v>
      </c>
      <c r="CD15" s="12">
        <f t="shared" si="17"/>
        <v>0</v>
      </c>
      <c r="CK15" s="2">
        <f t="shared" si="18"/>
        <v>0</v>
      </c>
      <c r="CL15" s="114">
        <f t="shared" si="19"/>
        <v>0</v>
      </c>
      <c r="CR15" s="2">
        <f t="shared" si="20"/>
        <v>0</v>
      </c>
      <c r="CS15" s="114">
        <f t="shared" si="21"/>
        <v>0</v>
      </c>
      <c r="CY15" s="4">
        <f t="shared" si="22"/>
        <v>0</v>
      </c>
      <c r="CZ15" s="114">
        <f t="shared" si="23"/>
        <v>0</v>
      </c>
      <c r="DA15" s="12">
        <f t="shared" si="24"/>
        <v>0</v>
      </c>
      <c r="DC15" s="23">
        <f t="shared" si="25"/>
        <v>0</v>
      </c>
    </row>
    <row r="16" spans="1:108">
      <c r="A16" t="s">
        <v>656</v>
      </c>
      <c r="B16" s="118">
        <v>12</v>
      </c>
      <c r="C16" s="118"/>
      <c r="D16" s="134" t="s">
        <v>644</v>
      </c>
      <c r="E16" s="135"/>
      <c r="F16" s="135"/>
      <c r="G16" s="135"/>
      <c r="H16" s="135"/>
      <c r="I16" s="135"/>
      <c r="J16" s="135"/>
      <c r="K16" s="136"/>
      <c r="L16" s="12">
        <f t="shared" si="0"/>
        <v>0</v>
      </c>
      <c r="S16" s="2">
        <f t="shared" si="1"/>
        <v>0</v>
      </c>
      <c r="T16" s="114">
        <f t="shared" si="26"/>
        <v>0</v>
      </c>
      <c r="Z16" s="2">
        <f t="shared" si="2"/>
        <v>0</v>
      </c>
      <c r="AA16" s="114">
        <f t="shared" si="3"/>
        <v>0</v>
      </c>
      <c r="AG16" s="4">
        <f t="shared" si="4"/>
        <v>0</v>
      </c>
      <c r="AH16" s="114">
        <f t="shared" si="5"/>
        <v>0</v>
      </c>
      <c r="AI16" s="12">
        <f t="shared" si="6"/>
        <v>0</v>
      </c>
      <c r="AK16" s="23">
        <f t="shared" si="7"/>
        <v>0</v>
      </c>
      <c r="AL16" s="83"/>
      <c r="AM16">
        <v>50</v>
      </c>
      <c r="AN16">
        <v>0</v>
      </c>
      <c r="AO16">
        <v>50</v>
      </c>
      <c r="AP16">
        <v>100</v>
      </c>
      <c r="AQ16">
        <v>100</v>
      </c>
      <c r="AR16">
        <v>100</v>
      </c>
      <c r="AS16">
        <v>50</v>
      </c>
      <c r="AT16">
        <v>25</v>
      </c>
      <c r="AU16" s="12">
        <f t="shared" si="8"/>
        <v>475</v>
      </c>
      <c r="AV16" s="12">
        <v>59.375</v>
      </c>
      <c r="AW16">
        <v>50</v>
      </c>
      <c r="AX16">
        <v>50</v>
      </c>
      <c r="AY16">
        <v>50</v>
      </c>
      <c r="AZ16">
        <v>100</v>
      </c>
      <c r="BA16">
        <v>100</v>
      </c>
      <c r="BB16" s="2">
        <f t="shared" si="9"/>
        <v>350</v>
      </c>
      <c r="BC16" s="114">
        <f t="shared" si="10"/>
        <v>70</v>
      </c>
      <c r="BD16">
        <v>100</v>
      </c>
      <c r="BE16">
        <v>100</v>
      </c>
      <c r="BF16">
        <v>50</v>
      </c>
      <c r="BG16">
        <v>100</v>
      </c>
      <c r="BH16">
        <v>100</v>
      </c>
      <c r="BI16" s="2">
        <f t="shared" si="11"/>
        <v>450</v>
      </c>
      <c r="BJ16" s="114">
        <f t="shared" si="12"/>
        <v>90</v>
      </c>
      <c r="BK16" s="117">
        <v>50</v>
      </c>
      <c r="BL16" s="117">
        <v>50</v>
      </c>
      <c r="BM16" s="117">
        <v>50</v>
      </c>
      <c r="BP16" s="4">
        <f t="shared" si="13"/>
        <v>150</v>
      </c>
      <c r="BQ16" s="114">
        <v>50</v>
      </c>
      <c r="BR16" s="12">
        <f t="shared" si="15"/>
        <v>950</v>
      </c>
      <c r="BS16" s="13">
        <v>73.076999999999998</v>
      </c>
      <c r="BT16" s="23">
        <f t="shared" si="16"/>
        <v>1425</v>
      </c>
      <c r="BU16" s="14">
        <v>67.856999999999999</v>
      </c>
      <c r="BV16">
        <v>75</v>
      </c>
      <c r="BW16">
        <v>50</v>
      </c>
      <c r="BX16">
        <v>50</v>
      </c>
      <c r="BY16">
        <v>100</v>
      </c>
      <c r="BZ16">
        <v>100</v>
      </c>
      <c r="CA16">
        <v>100</v>
      </c>
      <c r="CB16">
        <v>75</v>
      </c>
      <c r="CC16">
        <v>50</v>
      </c>
      <c r="CD16" s="12">
        <f t="shared" si="17"/>
        <v>600</v>
      </c>
      <c r="CE16" s="12">
        <f>CD16/8</f>
        <v>75</v>
      </c>
      <c r="CF16">
        <v>75</v>
      </c>
      <c r="CG16">
        <v>100</v>
      </c>
      <c r="CH16">
        <v>75</v>
      </c>
      <c r="CI16">
        <v>100</v>
      </c>
      <c r="CJ16">
        <v>100</v>
      </c>
      <c r="CK16" s="2">
        <f t="shared" si="18"/>
        <v>450</v>
      </c>
      <c r="CL16" s="114">
        <f t="shared" si="19"/>
        <v>90</v>
      </c>
      <c r="CM16" s="11">
        <v>50</v>
      </c>
      <c r="CN16">
        <v>100</v>
      </c>
      <c r="CO16">
        <v>50</v>
      </c>
      <c r="CP16">
        <v>50</v>
      </c>
      <c r="CQ16">
        <v>100</v>
      </c>
      <c r="CR16" s="2">
        <f t="shared" si="20"/>
        <v>350</v>
      </c>
      <c r="CS16" s="114">
        <f t="shared" si="21"/>
        <v>70</v>
      </c>
      <c r="CT16" s="117">
        <v>100</v>
      </c>
      <c r="CU16" s="117">
        <v>100</v>
      </c>
      <c r="CV16" s="117">
        <v>100</v>
      </c>
      <c r="CY16" s="4">
        <f t="shared" si="22"/>
        <v>300</v>
      </c>
      <c r="CZ16" s="114">
        <f t="shared" si="23"/>
        <v>60</v>
      </c>
      <c r="DA16" s="12">
        <f t="shared" si="24"/>
        <v>1100</v>
      </c>
      <c r="DB16" s="13">
        <f>DA16/13</f>
        <v>84.615384615384613</v>
      </c>
      <c r="DC16" s="23">
        <f t="shared" si="25"/>
        <v>1700</v>
      </c>
      <c r="DD16" s="14">
        <f>DC16/21</f>
        <v>80.952380952380949</v>
      </c>
    </row>
    <row r="17" spans="2:107">
      <c r="B17">
        <v>13</v>
      </c>
      <c r="C17">
        <v>14</v>
      </c>
      <c r="D17" s="4">
        <v>0</v>
      </c>
      <c r="E17">
        <v>0</v>
      </c>
      <c r="F17">
        <v>25</v>
      </c>
      <c r="G17">
        <v>25</v>
      </c>
      <c r="H17">
        <v>50</v>
      </c>
      <c r="I17">
        <v>25</v>
      </c>
      <c r="J17">
        <v>50</v>
      </c>
      <c r="K17">
        <v>50</v>
      </c>
      <c r="L17" s="12">
        <f t="shared" si="0"/>
        <v>225</v>
      </c>
      <c r="M17" s="12">
        <v>28.125</v>
      </c>
      <c r="N17">
        <v>50</v>
      </c>
      <c r="O17">
        <v>75</v>
      </c>
      <c r="P17">
        <v>75</v>
      </c>
      <c r="Q17">
        <v>75</v>
      </c>
      <c r="R17">
        <v>50</v>
      </c>
      <c r="S17" s="2">
        <f t="shared" si="1"/>
        <v>325</v>
      </c>
      <c r="T17" s="114">
        <f t="shared" si="26"/>
        <v>65</v>
      </c>
      <c r="U17">
        <v>75</v>
      </c>
      <c r="V17">
        <v>75</v>
      </c>
      <c r="W17">
        <v>75</v>
      </c>
      <c r="X17">
        <v>50</v>
      </c>
      <c r="Y17">
        <v>50</v>
      </c>
      <c r="Z17" s="2">
        <f t="shared" si="2"/>
        <v>325</v>
      </c>
      <c r="AA17" s="114">
        <f t="shared" si="3"/>
        <v>65</v>
      </c>
      <c r="AB17">
        <v>75</v>
      </c>
      <c r="AC17">
        <v>50</v>
      </c>
      <c r="AD17">
        <v>50</v>
      </c>
      <c r="AE17">
        <v>75</v>
      </c>
      <c r="AF17">
        <v>75</v>
      </c>
      <c r="AG17" s="4">
        <f t="shared" si="4"/>
        <v>325</v>
      </c>
      <c r="AH17" s="114">
        <f t="shared" si="5"/>
        <v>65</v>
      </c>
      <c r="AI17" s="12">
        <f t="shared" si="6"/>
        <v>975</v>
      </c>
      <c r="AJ17" s="13">
        <v>65</v>
      </c>
      <c r="AK17" s="23">
        <f t="shared" si="7"/>
        <v>1200</v>
      </c>
      <c r="AL17" s="83">
        <v>52.173999999999999</v>
      </c>
      <c r="AM17">
        <v>0</v>
      </c>
      <c r="AN17">
        <v>0</v>
      </c>
      <c r="AO17">
        <v>25</v>
      </c>
      <c r="AP17">
        <v>0</v>
      </c>
      <c r="AQ17">
        <v>75</v>
      </c>
      <c r="AR17">
        <v>25</v>
      </c>
      <c r="AS17">
        <v>50</v>
      </c>
      <c r="AT17">
        <v>50</v>
      </c>
      <c r="AU17" s="12">
        <f t="shared" si="8"/>
        <v>225</v>
      </c>
      <c r="AV17" s="12">
        <v>28.125</v>
      </c>
      <c r="AW17">
        <v>75</v>
      </c>
      <c r="AX17">
        <v>50</v>
      </c>
      <c r="AY17">
        <v>50</v>
      </c>
      <c r="AZ17">
        <v>75</v>
      </c>
      <c r="BA17">
        <v>75</v>
      </c>
      <c r="BB17" s="2">
        <f t="shared" si="9"/>
        <v>325</v>
      </c>
      <c r="BC17" s="114">
        <f t="shared" si="10"/>
        <v>65</v>
      </c>
      <c r="BD17">
        <v>100</v>
      </c>
      <c r="BE17">
        <v>75</v>
      </c>
      <c r="BF17">
        <v>75</v>
      </c>
      <c r="BG17">
        <v>25</v>
      </c>
      <c r="BH17">
        <v>50</v>
      </c>
      <c r="BI17" s="2">
        <f t="shared" si="11"/>
        <v>325</v>
      </c>
      <c r="BJ17" s="114">
        <f t="shared" si="12"/>
        <v>65</v>
      </c>
      <c r="BK17">
        <v>75</v>
      </c>
      <c r="BL17">
        <v>75</v>
      </c>
      <c r="BM17">
        <v>75</v>
      </c>
      <c r="BN17">
        <v>100</v>
      </c>
      <c r="BO17">
        <v>50</v>
      </c>
      <c r="BP17" s="4">
        <f t="shared" si="13"/>
        <v>375</v>
      </c>
      <c r="BQ17" s="114">
        <f t="shared" si="14"/>
        <v>75</v>
      </c>
      <c r="BR17" s="12">
        <f t="shared" si="15"/>
        <v>1025</v>
      </c>
      <c r="BS17" s="13">
        <v>68.332999999999998</v>
      </c>
      <c r="BT17" s="23">
        <f t="shared" si="16"/>
        <v>1250</v>
      </c>
      <c r="BU17" s="14">
        <v>54.347999999999999</v>
      </c>
      <c r="CD17" s="12">
        <f t="shared" si="17"/>
        <v>0</v>
      </c>
      <c r="CK17" s="2">
        <f t="shared" si="18"/>
        <v>0</v>
      </c>
      <c r="CL17" s="114">
        <f t="shared" si="19"/>
        <v>0</v>
      </c>
      <c r="CR17" s="2">
        <f t="shared" si="20"/>
        <v>0</v>
      </c>
      <c r="CS17" s="114">
        <f t="shared" si="21"/>
        <v>0</v>
      </c>
      <c r="CY17" s="4">
        <f t="shared" si="22"/>
        <v>0</v>
      </c>
      <c r="CZ17" s="114">
        <f t="shared" si="23"/>
        <v>0</v>
      </c>
      <c r="DA17" s="12">
        <f t="shared" si="24"/>
        <v>0</v>
      </c>
      <c r="DC17" s="23">
        <f t="shared" si="25"/>
        <v>0</v>
      </c>
    </row>
    <row r="18" spans="2:107">
      <c r="L18" s="12">
        <f t="shared" si="0"/>
        <v>0</v>
      </c>
      <c r="S18" s="2">
        <f t="shared" si="1"/>
        <v>0</v>
      </c>
      <c r="T18" s="114">
        <f t="shared" si="26"/>
        <v>0</v>
      </c>
      <c r="Z18" s="2">
        <f t="shared" si="2"/>
        <v>0</v>
      </c>
      <c r="AA18" s="114">
        <f t="shared" si="3"/>
        <v>0</v>
      </c>
      <c r="AG18" s="4">
        <f t="shared" si="4"/>
        <v>0</v>
      </c>
      <c r="AH18" s="114">
        <f t="shared" si="5"/>
        <v>0</v>
      </c>
      <c r="AI18" s="12">
        <f t="shared" si="6"/>
        <v>0</v>
      </c>
      <c r="AK18" s="23">
        <f t="shared" si="7"/>
        <v>0</v>
      </c>
      <c r="AL18" s="83"/>
      <c r="AU18" s="12">
        <f t="shared" si="8"/>
        <v>0</v>
      </c>
      <c r="BB18" s="2">
        <f t="shared" si="9"/>
        <v>0</v>
      </c>
      <c r="BC18" s="114">
        <f t="shared" si="10"/>
        <v>0</v>
      </c>
      <c r="BI18" s="2">
        <f t="shared" si="11"/>
        <v>0</v>
      </c>
      <c r="BJ18" s="114">
        <f t="shared" si="12"/>
        <v>0</v>
      </c>
      <c r="BP18" s="4">
        <f t="shared" si="13"/>
        <v>0</v>
      </c>
      <c r="BQ18" s="114">
        <f t="shared" si="14"/>
        <v>0</v>
      </c>
      <c r="BR18" s="12">
        <f t="shared" si="15"/>
        <v>0</v>
      </c>
      <c r="BT18" s="23">
        <f t="shared" si="16"/>
        <v>0</v>
      </c>
      <c r="CD18" s="12">
        <f t="shared" si="17"/>
        <v>0</v>
      </c>
      <c r="CK18" s="2">
        <f t="shared" si="18"/>
        <v>0</v>
      </c>
      <c r="CL18" s="114">
        <f t="shared" si="19"/>
        <v>0</v>
      </c>
      <c r="CR18" s="2">
        <f t="shared" si="20"/>
        <v>0</v>
      </c>
      <c r="CS18" s="114">
        <f t="shared" si="21"/>
        <v>0</v>
      </c>
      <c r="CY18" s="4">
        <f t="shared" si="22"/>
        <v>0</v>
      </c>
      <c r="CZ18" s="114">
        <f t="shared" si="23"/>
        <v>0</v>
      </c>
      <c r="DA18" s="12">
        <f t="shared" si="24"/>
        <v>0</v>
      </c>
      <c r="DC18" s="23">
        <f t="shared" si="25"/>
        <v>0</v>
      </c>
    </row>
    <row r="19" spans="2:107">
      <c r="L19" s="12">
        <f t="shared" si="0"/>
        <v>0</v>
      </c>
      <c r="S19" s="2">
        <f t="shared" si="1"/>
        <v>0</v>
      </c>
      <c r="T19" s="114">
        <f t="shared" si="26"/>
        <v>0</v>
      </c>
      <c r="Z19" s="2">
        <f t="shared" si="2"/>
        <v>0</v>
      </c>
      <c r="AA19" s="114">
        <f t="shared" si="3"/>
        <v>0</v>
      </c>
      <c r="AG19" s="4">
        <f t="shared" si="4"/>
        <v>0</v>
      </c>
      <c r="AH19" s="114">
        <f t="shared" si="5"/>
        <v>0</v>
      </c>
      <c r="AI19" s="12">
        <f t="shared" si="6"/>
        <v>0</v>
      </c>
      <c r="AK19" s="23">
        <f t="shared" si="7"/>
        <v>0</v>
      </c>
      <c r="AL19" s="83"/>
      <c r="AU19" s="12">
        <f t="shared" si="8"/>
        <v>0</v>
      </c>
      <c r="BB19" s="2">
        <f t="shared" si="9"/>
        <v>0</v>
      </c>
      <c r="BC19" s="114">
        <f t="shared" si="10"/>
        <v>0</v>
      </c>
      <c r="BI19" s="2">
        <f t="shared" si="11"/>
        <v>0</v>
      </c>
      <c r="BJ19" s="114">
        <f t="shared" si="12"/>
        <v>0</v>
      </c>
      <c r="BP19" s="4">
        <f t="shared" si="13"/>
        <v>0</v>
      </c>
      <c r="BQ19" s="114">
        <f t="shared" si="14"/>
        <v>0</v>
      </c>
      <c r="BR19" s="12">
        <f t="shared" si="15"/>
        <v>0</v>
      </c>
      <c r="BT19" s="23">
        <f t="shared" si="16"/>
        <v>0</v>
      </c>
      <c r="CD19" s="12">
        <f t="shared" si="17"/>
        <v>0</v>
      </c>
      <c r="CK19" s="2">
        <f t="shared" si="18"/>
        <v>0</v>
      </c>
      <c r="CL19" s="114">
        <f t="shared" si="19"/>
        <v>0</v>
      </c>
      <c r="CR19" s="2">
        <f t="shared" si="20"/>
        <v>0</v>
      </c>
      <c r="CS19" s="114">
        <f t="shared" si="21"/>
        <v>0</v>
      </c>
      <c r="CY19" s="4">
        <f t="shared" si="22"/>
        <v>0</v>
      </c>
      <c r="CZ19" s="114">
        <f t="shared" si="23"/>
        <v>0</v>
      </c>
      <c r="DA19" s="12">
        <f t="shared" si="24"/>
        <v>0</v>
      </c>
      <c r="DC19" s="23">
        <f t="shared" si="25"/>
        <v>0</v>
      </c>
    </row>
    <row r="20" spans="2:107">
      <c r="L20" s="12">
        <f t="shared" si="0"/>
        <v>0</v>
      </c>
      <c r="S20" s="2">
        <f t="shared" si="1"/>
        <v>0</v>
      </c>
      <c r="T20" s="114">
        <f t="shared" si="26"/>
        <v>0</v>
      </c>
      <c r="Z20" s="2">
        <f t="shared" si="2"/>
        <v>0</v>
      </c>
      <c r="AA20" s="114">
        <f t="shared" si="3"/>
        <v>0</v>
      </c>
      <c r="AG20" s="4">
        <f t="shared" si="4"/>
        <v>0</v>
      </c>
      <c r="AH20" s="114">
        <f t="shared" si="5"/>
        <v>0</v>
      </c>
      <c r="AI20" s="12">
        <f t="shared" si="6"/>
        <v>0</v>
      </c>
      <c r="AK20" s="23">
        <f t="shared" si="7"/>
        <v>0</v>
      </c>
      <c r="AL20" s="83"/>
      <c r="AU20" s="12">
        <f t="shared" si="8"/>
        <v>0</v>
      </c>
      <c r="BB20" s="2">
        <f t="shared" si="9"/>
        <v>0</v>
      </c>
      <c r="BC20" s="114">
        <f t="shared" si="10"/>
        <v>0</v>
      </c>
      <c r="BI20" s="2">
        <f t="shared" si="11"/>
        <v>0</v>
      </c>
      <c r="BJ20" s="114">
        <f t="shared" si="12"/>
        <v>0</v>
      </c>
      <c r="BP20" s="4">
        <f t="shared" si="13"/>
        <v>0</v>
      </c>
      <c r="BQ20" s="114">
        <f t="shared" si="14"/>
        <v>0</v>
      </c>
      <c r="BR20" s="12">
        <f t="shared" si="15"/>
        <v>0</v>
      </c>
      <c r="BT20" s="23">
        <f t="shared" si="16"/>
        <v>0</v>
      </c>
      <c r="CD20" s="12">
        <f t="shared" si="17"/>
        <v>0</v>
      </c>
      <c r="CK20" s="2">
        <f t="shared" si="18"/>
        <v>0</v>
      </c>
      <c r="CL20" s="114">
        <f t="shared" si="19"/>
        <v>0</v>
      </c>
      <c r="CR20" s="2">
        <f t="shared" si="20"/>
        <v>0</v>
      </c>
      <c r="CS20" s="114">
        <f t="shared" si="21"/>
        <v>0</v>
      </c>
      <c r="CY20" s="4">
        <f t="shared" si="22"/>
        <v>0</v>
      </c>
      <c r="CZ20" s="114">
        <f t="shared" si="23"/>
        <v>0</v>
      </c>
      <c r="DA20" s="12">
        <f t="shared" si="24"/>
        <v>0</v>
      </c>
      <c r="DC20" s="23">
        <f t="shared" si="25"/>
        <v>0</v>
      </c>
    </row>
    <row r="21" spans="2:107">
      <c r="L21" s="12">
        <f>SUM(D21:K21)</f>
        <v>0</v>
      </c>
      <c r="S21" s="2">
        <f t="shared" si="1"/>
        <v>0</v>
      </c>
      <c r="Z21" s="2">
        <f t="shared" si="2"/>
        <v>0</v>
      </c>
      <c r="AA21" s="114">
        <f t="shared" si="3"/>
        <v>0</v>
      </c>
      <c r="AG21" s="4">
        <f t="shared" si="4"/>
        <v>0</v>
      </c>
      <c r="AH21" s="114">
        <f t="shared" si="5"/>
        <v>0</v>
      </c>
      <c r="AI21" s="12">
        <f t="shared" si="6"/>
        <v>0</v>
      </c>
      <c r="AK21" s="23">
        <f t="shared" si="7"/>
        <v>0</v>
      </c>
      <c r="AL21" s="83"/>
      <c r="AU21" s="12">
        <f t="shared" si="8"/>
        <v>0</v>
      </c>
      <c r="BB21" s="2">
        <f t="shared" si="9"/>
        <v>0</v>
      </c>
      <c r="BC21" s="114">
        <f t="shared" si="10"/>
        <v>0</v>
      </c>
      <c r="BI21" s="2">
        <f t="shared" si="11"/>
        <v>0</v>
      </c>
      <c r="BJ21" s="114">
        <f t="shared" si="12"/>
        <v>0</v>
      </c>
      <c r="BP21" s="4">
        <f t="shared" si="13"/>
        <v>0</v>
      </c>
      <c r="BQ21" s="114">
        <f t="shared" si="14"/>
        <v>0</v>
      </c>
      <c r="BR21" s="12">
        <f t="shared" si="15"/>
        <v>0</v>
      </c>
      <c r="BT21" s="23">
        <f t="shared" si="16"/>
        <v>0</v>
      </c>
      <c r="CD21" s="12">
        <f t="shared" si="17"/>
        <v>0</v>
      </c>
      <c r="CK21" s="2">
        <f t="shared" si="18"/>
        <v>0</v>
      </c>
      <c r="CL21" s="114">
        <f t="shared" si="19"/>
        <v>0</v>
      </c>
      <c r="CR21" s="2">
        <f t="shared" si="20"/>
        <v>0</v>
      </c>
      <c r="CS21" s="114">
        <f t="shared" si="21"/>
        <v>0</v>
      </c>
      <c r="CY21" s="4">
        <f t="shared" si="22"/>
        <v>0</v>
      </c>
      <c r="CZ21" s="114">
        <f t="shared" si="23"/>
        <v>0</v>
      </c>
      <c r="DA21" s="12">
        <f t="shared" si="24"/>
        <v>0</v>
      </c>
      <c r="DC21" s="23">
        <f t="shared" si="25"/>
        <v>0</v>
      </c>
    </row>
    <row r="22" spans="2:107">
      <c r="L22" s="12">
        <f t="shared" si="0"/>
        <v>0</v>
      </c>
      <c r="S22" s="2">
        <f t="shared" si="1"/>
        <v>0</v>
      </c>
      <c r="Z22" s="2">
        <f t="shared" si="2"/>
        <v>0</v>
      </c>
      <c r="AA22" s="114">
        <f t="shared" si="3"/>
        <v>0</v>
      </c>
      <c r="AG22" s="4">
        <f t="shared" si="4"/>
        <v>0</v>
      </c>
      <c r="AH22" s="114">
        <f t="shared" si="5"/>
        <v>0</v>
      </c>
      <c r="AI22" s="12">
        <f t="shared" si="6"/>
        <v>0</v>
      </c>
      <c r="AK22" s="23">
        <f t="shared" si="7"/>
        <v>0</v>
      </c>
      <c r="AL22" s="83"/>
      <c r="AU22" s="12">
        <f t="shared" si="8"/>
        <v>0</v>
      </c>
      <c r="BB22" s="2">
        <f t="shared" si="9"/>
        <v>0</v>
      </c>
      <c r="BC22" s="114">
        <f t="shared" si="10"/>
        <v>0</v>
      </c>
      <c r="BI22" s="2">
        <f t="shared" si="11"/>
        <v>0</v>
      </c>
      <c r="BJ22" s="114">
        <f t="shared" si="12"/>
        <v>0</v>
      </c>
      <c r="BP22" s="4">
        <f t="shared" si="13"/>
        <v>0</v>
      </c>
      <c r="BQ22" s="114">
        <f t="shared" si="14"/>
        <v>0</v>
      </c>
      <c r="BR22" s="12">
        <f t="shared" si="15"/>
        <v>0</v>
      </c>
      <c r="BT22" s="23">
        <f t="shared" si="16"/>
        <v>0</v>
      </c>
      <c r="CD22" s="12">
        <f t="shared" si="17"/>
        <v>0</v>
      </c>
      <c r="CK22" s="2">
        <f t="shared" si="18"/>
        <v>0</v>
      </c>
      <c r="CL22" s="114">
        <f t="shared" si="19"/>
        <v>0</v>
      </c>
      <c r="CR22" s="2">
        <f t="shared" si="20"/>
        <v>0</v>
      </c>
      <c r="CS22" s="114">
        <f t="shared" si="21"/>
        <v>0</v>
      </c>
      <c r="CY22" s="4">
        <f t="shared" si="22"/>
        <v>0</v>
      </c>
      <c r="CZ22" s="114">
        <f t="shared" si="23"/>
        <v>0</v>
      </c>
      <c r="DA22" s="12">
        <f t="shared" si="24"/>
        <v>0</v>
      </c>
      <c r="DC22" s="23">
        <f t="shared" si="25"/>
        <v>0</v>
      </c>
    </row>
    <row r="23" spans="2:107">
      <c r="L23" s="12">
        <f t="shared" si="0"/>
        <v>0</v>
      </c>
      <c r="S23" s="2">
        <f t="shared" si="1"/>
        <v>0</v>
      </c>
      <c r="Z23" s="2">
        <f t="shared" si="2"/>
        <v>0</v>
      </c>
      <c r="AA23" s="114">
        <f t="shared" si="3"/>
        <v>0</v>
      </c>
      <c r="AG23" s="4">
        <f t="shared" si="4"/>
        <v>0</v>
      </c>
      <c r="AI23" s="12">
        <f t="shared" si="6"/>
        <v>0</v>
      </c>
      <c r="AK23" s="23">
        <f t="shared" si="7"/>
        <v>0</v>
      </c>
      <c r="AL23" s="83"/>
      <c r="AU23" s="12">
        <f t="shared" si="8"/>
        <v>0</v>
      </c>
      <c r="BB23" s="2">
        <f t="shared" si="9"/>
        <v>0</v>
      </c>
      <c r="BC23" s="114">
        <f t="shared" si="10"/>
        <v>0</v>
      </c>
      <c r="BI23" s="2">
        <f t="shared" si="11"/>
        <v>0</v>
      </c>
      <c r="BJ23" s="114">
        <f t="shared" si="12"/>
        <v>0</v>
      </c>
      <c r="BP23" s="4">
        <f t="shared" si="13"/>
        <v>0</v>
      </c>
      <c r="BQ23" s="114">
        <f t="shared" si="14"/>
        <v>0</v>
      </c>
      <c r="BR23" s="12">
        <f t="shared" si="15"/>
        <v>0</v>
      </c>
      <c r="BT23" s="23">
        <f t="shared" si="16"/>
        <v>0</v>
      </c>
      <c r="CD23" s="12">
        <f t="shared" si="17"/>
        <v>0</v>
      </c>
      <c r="CK23" s="2">
        <f t="shared" si="18"/>
        <v>0</v>
      </c>
      <c r="CL23" s="114">
        <f t="shared" si="19"/>
        <v>0</v>
      </c>
      <c r="CR23" s="2">
        <f t="shared" si="20"/>
        <v>0</v>
      </c>
      <c r="CS23" s="114">
        <f t="shared" si="21"/>
        <v>0</v>
      </c>
      <c r="CY23" s="4">
        <f t="shared" si="22"/>
        <v>0</v>
      </c>
      <c r="CZ23" s="114">
        <f t="shared" si="23"/>
        <v>0</v>
      </c>
      <c r="DA23" s="12">
        <f t="shared" si="24"/>
        <v>0</v>
      </c>
      <c r="DC23" s="23">
        <f t="shared" si="25"/>
        <v>0</v>
      </c>
    </row>
    <row r="24" spans="2:107">
      <c r="L24" s="12">
        <f t="shared" si="0"/>
        <v>0</v>
      </c>
      <c r="S24" s="2">
        <f t="shared" si="1"/>
        <v>0</v>
      </c>
      <c r="Z24" s="2">
        <f t="shared" si="2"/>
        <v>0</v>
      </c>
      <c r="AG24" s="4">
        <f t="shared" si="4"/>
        <v>0</v>
      </c>
      <c r="AI24" s="12">
        <f t="shared" si="6"/>
        <v>0</v>
      </c>
      <c r="AK24" s="23">
        <f t="shared" si="7"/>
        <v>0</v>
      </c>
      <c r="AL24" s="83"/>
      <c r="AU24" s="12">
        <f t="shared" si="8"/>
        <v>0</v>
      </c>
      <c r="BB24" s="2">
        <f t="shared" si="9"/>
        <v>0</v>
      </c>
      <c r="BC24" s="114">
        <f t="shared" si="10"/>
        <v>0</v>
      </c>
      <c r="BI24" s="2">
        <f t="shared" si="11"/>
        <v>0</v>
      </c>
      <c r="BJ24" s="114">
        <f t="shared" si="12"/>
        <v>0</v>
      </c>
      <c r="BP24" s="4">
        <f t="shared" si="13"/>
        <v>0</v>
      </c>
      <c r="BQ24" s="114">
        <f t="shared" si="14"/>
        <v>0</v>
      </c>
      <c r="BR24" s="12">
        <f t="shared" si="15"/>
        <v>0</v>
      </c>
      <c r="BT24" s="23">
        <f t="shared" si="16"/>
        <v>0</v>
      </c>
      <c r="CD24" s="12">
        <f t="shared" si="17"/>
        <v>0</v>
      </c>
      <c r="CK24" s="2">
        <f t="shared" si="18"/>
        <v>0</v>
      </c>
      <c r="CL24" s="114">
        <f t="shared" si="19"/>
        <v>0</v>
      </c>
      <c r="CR24" s="2">
        <f t="shared" si="20"/>
        <v>0</v>
      </c>
      <c r="CS24" s="114">
        <f t="shared" si="21"/>
        <v>0</v>
      </c>
      <c r="CY24" s="4">
        <f t="shared" si="22"/>
        <v>0</v>
      </c>
      <c r="CZ24" s="114">
        <f t="shared" si="23"/>
        <v>0</v>
      </c>
      <c r="DA24" s="12">
        <f t="shared" si="24"/>
        <v>0</v>
      </c>
      <c r="DC24" s="23">
        <f t="shared" si="25"/>
        <v>0</v>
      </c>
    </row>
    <row r="25" spans="2:107">
      <c r="L25" s="12">
        <f t="shared" si="0"/>
        <v>0</v>
      </c>
      <c r="S25" s="2">
        <f t="shared" si="1"/>
        <v>0</v>
      </c>
      <c r="Z25" s="2">
        <f t="shared" si="2"/>
        <v>0</v>
      </c>
      <c r="AG25" s="4">
        <f t="shared" si="4"/>
        <v>0</v>
      </c>
      <c r="AI25" s="12">
        <f t="shared" si="6"/>
        <v>0</v>
      </c>
      <c r="AK25" s="23">
        <f t="shared" si="7"/>
        <v>0</v>
      </c>
      <c r="AL25" s="83"/>
      <c r="AU25" s="12">
        <f t="shared" si="8"/>
        <v>0</v>
      </c>
      <c r="BB25" s="2">
        <f t="shared" si="9"/>
        <v>0</v>
      </c>
      <c r="BC25" s="114">
        <f t="shared" si="10"/>
        <v>0</v>
      </c>
      <c r="BI25" s="2">
        <f t="shared" si="11"/>
        <v>0</v>
      </c>
      <c r="BJ25" s="114">
        <f t="shared" si="12"/>
        <v>0</v>
      </c>
      <c r="BP25" s="4">
        <f t="shared" si="13"/>
        <v>0</v>
      </c>
      <c r="BQ25" s="114">
        <f t="shared" si="14"/>
        <v>0</v>
      </c>
      <c r="BR25" s="12">
        <f t="shared" si="15"/>
        <v>0</v>
      </c>
      <c r="BT25" s="23">
        <f t="shared" si="16"/>
        <v>0</v>
      </c>
      <c r="CR25" s="2">
        <f t="shared" si="20"/>
        <v>0</v>
      </c>
      <c r="CS25" s="114">
        <f t="shared" si="21"/>
        <v>0</v>
      </c>
      <c r="CY25" s="4">
        <f t="shared" si="22"/>
        <v>0</v>
      </c>
      <c r="CZ25" s="114">
        <f t="shared" si="23"/>
        <v>0</v>
      </c>
      <c r="DA25" s="12">
        <f t="shared" si="24"/>
        <v>0</v>
      </c>
      <c r="DC25" s="23">
        <f t="shared" si="25"/>
        <v>0</v>
      </c>
    </row>
    <row r="26" spans="2:107">
      <c r="L26" s="12">
        <f t="shared" si="0"/>
        <v>0</v>
      </c>
      <c r="S26" s="2">
        <f t="shared" si="1"/>
        <v>0</v>
      </c>
      <c r="Z26" s="2">
        <f t="shared" si="2"/>
        <v>0</v>
      </c>
      <c r="AG26" s="4">
        <f t="shared" si="4"/>
        <v>0</v>
      </c>
      <c r="AI26" s="12">
        <f t="shared" si="6"/>
        <v>0</v>
      </c>
      <c r="AK26" s="23">
        <f t="shared" si="7"/>
        <v>0</v>
      </c>
      <c r="AU26" s="12">
        <f t="shared" si="8"/>
        <v>0</v>
      </c>
      <c r="BB26" s="2">
        <f t="shared" si="9"/>
        <v>0</v>
      </c>
      <c r="BC26" s="114">
        <f t="shared" si="10"/>
        <v>0</v>
      </c>
      <c r="BI26" s="2">
        <f t="shared" si="11"/>
        <v>0</v>
      </c>
      <c r="BJ26" s="114">
        <f t="shared" si="12"/>
        <v>0</v>
      </c>
      <c r="BP26" s="4">
        <f t="shared" si="13"/>
        <v>0</v>
      </c>
      <c r="BQ26" s="114">
        <f t="shared" si="14"/>
        <v>0</v>
      </c>
      <c r="BR26" s="12">
        <f t="shared" si="15"/>
        <v>0</v>
      </c>
      <c r="BT26" s="23">
        <f t="shared" si="16"/>
        <v>0</v>
      </c>
    </row>
    <row r="27" spans="2:107">
      <c r="BB27" s="2">
        <f t="shared" si="9"/>
        <v>0</v>
      </c>
      <c r="BC27" s="114">
        <f t="shared" si="10"/>
        <v>0</v>
      </c>
      <c r="BI27" s="2">
        <f t="shared" si="11"/>
        <v>0</v>
      </c>
      <c r="BJ27" s="114">
        <f t="shared" si="12"/>
        <v>0</v>
      </c>
      <c r="BP27" s="4">
        <f t="shared" si="13"/>
        <v>0</v>
      </c>
      <c r="BQ27" s="114">
        <f t="shared" si="14"/>
        <v>0</v>
      </c>
      <c r="BR27" s="12">
        <f t="shared" si="15"/>
        <v>0</v>
      </c>
      <c r="BT27" s="23">
        <f t="shared" si="16"/>
        <v>0</v>
      </c>
    </row>
    <row r="28" spans="2:107">
      <c r="BB28" s="2">
        <f t="shared" si="9"/>
        <v>0</v>
      </c>
      <c r="BC28" s="114">
        <f t="shared" si="10"/>
        <v>0</v>
      </c>
      <c r="BI28" s="2">
        <f t="shared" si="11"/>
        <v>0</v>
      </c>
      <c r="BJ28" s="114">
        <f t="shared" si="12"/>
        <v>0</v>
      </c>
      <c r="BP28" s="4">
        <f t="shared" si="13"/>
        <v>0</v>
      </c>
      <c r="BQ28" s="114">
        <f t="shared" si="14"/>
        <v>0</v>
      </c>
      <c r="BR28" s="12">
        <f t="shared" si="15"/>
        <v>0</v>
      </c>
      <c r="BT28" s="23">
        <f t="shared" si="16"/>
        <v>0</v>
      </c>
    </row>
    <row r="29" spans="2:107">
      <c r="BB29" s="2">
        <f t="shared" si="9"/>
        <v>0</v>
      </c>
      <c r="BC29" s="114">
        <f t="shared" si="10"/>
        <v>0</v>
      </c>
      <c r="BI29" s="2">
        <f t="shared" si="11"/>
        <v>0</v>
      </c>
      <c r="BJ29" s="114">
        <f t="shared" si="12"/>
        <v>0</v>
      </c>
      <c r="BP29" s="4">
        <f t="shared" si="13"/>
        <v>0</v>
      </c>
      <c r="BQ29" s="114">
        <f t="shared" si="14"/>
        <v>0</v>
      </c>
      <c r="BR29" s="12">
        <f t="shared" si="15"/>
        <v>0</v>
      </c>
      <c r="BT29" s="23">
        <f t="shared" si="16"/>
        <v>0</v>
      </c>
    </row>
    <row r="30" spans="2:107">
      <c r="BB30" s="2">
        <f t="shared" si="9"/>
        <v>0</v>
      </c>
      <c r="BC30" s="114">
        <f t="shared" si="10"/>
        <v>0</v>
      </c>
      <c r="BI30" s="2">
        <f t="shared" si="11"/>
        <v>0</v>
      </c>
      <c r="BJ30" s="114">
        <f t="shared" si="12"/>
        <v>0</v>
      </c>
      <c r="BP30" s="4">
        <f t="shared" si="13"/>
        <v>0</v>
      </c>
      <c r="BQ30" s="114">
        <f t="shared" si="14"/>
        <v>0</v>
      </c>
      <c r="BR30" s="12">
        <f t="shared" si="15"/>
        <v>0</v>
      </c>
      <c r="BT30" s="23">
        <f t="shared" si="16"/>
        <v>0</v>
      </c>
    </row>
  </sheetData>
  <mergeCells count="10">
    <mergeCell ref="D16:K16"/>
    <mergeCell ref="D12:K12"/>
    <mergeCell ref="N12:R12"/>
    <mergeCell ref="U12:Y12"/>
    <mergeCell ref="AB12:AF12"/>
    <mergeCell ref="D15:K15"/>
    <mergeCell ref="N15:R15"/>
    <mergeCell ref="U15:Y15"/>
    <mergeCell ref="AB15:AF15"/>
    <mergeCell ref="D13:K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I1" workbookViewId="0">
      <selection activeCell="W10" sqref="W10:AA10"/>
    </sheetView>
  </sheetViews>
  <sheetFormatPr defaultColWidth="8.85546875" defaultRowHeight="15"/>
  <sheetData>
    <row r="1" spans="1:28" s="33" customFormat="1">
      <c r="A1" s="33" t="s">
        <v>229</v>
      </c>
      <c r="B1" s="33" t="s">
        <v>230</v>
      </c>
      <c r="C1" s="33" t="s">
        <v>231</v>
      </c>
      <c r="D1" s="33" t="s">
        <v>232</v>
      </c>
      <c r="E1" s="33" t="s">
        <v>233</v>
      </c>
      <c r="F1" s="33" t="s">
        <v>234</v>
      </c>
      <c r="G1" s="33" t="s">
        <v>235</v>
      </c>
      <c r="H1" s="33" t="s">
        <v>236</v>
      </c>
      <c r="I1" s="33" t="s">
        <v>237</v>
      </c>
      <c r="J1" s="33" t="s">
        <v>238</v>
      </c>
      <c r="K1" s="33" t="s">
        <v>239</v>
      </c>
      <c r="L1" s="33" t="s">
        <v>240</v>
      </c>
      <c r="M1" s="33" t="s">
        <v>241</v>
      </c>
      <c r="N1" s="33" t="s">
        <v>242</v>
      </c>
      <c r="O1" s="33" t="s">
        <v>243</v>
      </c>
      <c r="P1" s="33" t="s">
        <v>244</v>
      </c>
      <c r="Q1" s="33" t="s">
        <v>245</v>
      </c>
      <c r="S1" s="33" t="s">
        <v>246</v>
      </c>
      <c r="T1" s="33" t="s">
        <v>247</v>
      </c>
      <c r="U1" s="33" t="s">
        <v>248</v>
      </c>
      <c r="W1" s="33" t="s">
        <v>249</v>
      </c>
      <c r="X1" s="33" t="s">
        <v>250</v>
      </c>
      <c r="Y1" s="33" t="s">
        <v>251</v>
      </c>
      <c r="Z1" s="33" t="s">
        <v>252</v>
      </c>
      <c r="AA1" s="33" t="s">
        <v>253</v>
      </c>
    </row>
    <row r="2" spans="1:28" s="82" customFormat="1"/>
    <row r="3" spans="1:28">
      <c r="A3">
        <f>IF(A2=0,100,IF(A2=1,75,IF(A2=2,50,(IF(A2=3,25,(IF(A2=4,0,NIL)))))))</f>
        <v>100</v>
      </c>
      <c r="B3">
        <f>IF(B2=0,100,IF(B2=1,75,IF(B2=2,50,(IF(B2=3,25,(IF(B2=4,0,NIL)))))))</f>
        <v>100</v>
      </c>
      <c r="C3">
        <f>IF(C2=0,100,IF(C2=1,75,IF(C2=2,50,(IF(C2=3,25,(IF(C2=4,0,NIL)))))))</f>
        <v>100</v>
      </c>
      <c r="D3">
        <f>IF(D2=0,100,IF(D2=1,75,IF(D2=2,50,(IF(D2=3,25,(IF(D2=4,0,NIL)))))))</f>
        <v>100</v>
      </c>
      <c r="E3">
        <f>IF(E2=0,100,IF(E2=1,75,IF(E2=2,50,(IF(E2=3,25,(IF(E2=4,0,NIL)))))))</f>
        <v>100</v>
      </c>
      <c r="F3">
        <f>IF(F2=0,100,IF(F2=1,75,IF(F2=2,50,(IF(F2=3,25,(IF(F2=4,0,NIL)))))))</f>
        <v>100</v>
      </c>
      <c r="G3">
        <f>IF(G2=0,100,IF(G2=1,75,IF(G2=2,50,(IF(G2=3,25,(IF(G2=4,0,NIL)))))))</f>
        <v>100</v>
      </c>
      <c r="H3">
        <f>IF(H2=0,100,IF(H2=1,75,IF(H2=2,50,(IF(H2=3,25,(IF(H2=4,0,NIL)))))))</f>
        <v>100</v>
      </c>
      <c r="I3">
        <f>IF(I2=0,100,IF(I2=1,75,IF(I2=2,50,(IF(I2=3,25,(IF(I2=4,0,NIL)))))))</f>
        <v>100</v>
      </c>
      <c r="J3">
        <f>IF(J2=0,100,IF(J2=1,75,IF(J2=2,50,(IF(J2=3,25,(IF(J2=4,0,NIL)))))))</f>
        <v>100</v>
      </c>
      <c r="K3">
        <f>IF(K2=0,100,IF(K2=1,75,IF(K2=2,50,(IF(K2=3,25,(IF(K2=4,0,NIL)))))))</f>
        <v>100</v>
      </c>
      <c r="L3">
        <f>IF(L2=0,100,IF(L2=1,75,IF(L2=2,50,(IF(L2=3,25,(IF(L2=4,0,NIL)))))))</f>
        <v>100</v>
      </c>
      <c r="M3">
        <f>IF(M2=0,100,IF(M2=1,75,IF(M2=2,50,(IF(M2=3,25,(IF(M2=4,0,NIL)))))))</f>
        <v>100</v>
      </c>
      <c r="N3">
        <f>IF(N2=0,100,IF(N2=1,75,IF(N2=2,50,(IF(N2=3,25,(IF(N2=4,0,NIL)))))))</f>
        <v>100</v>
      </c>
      <c r="O3">
        <f>IF(O2=0,100,IF(O2=1,75,IF(O2=2,50,(IF(O2=3,25,(IF(O2=4,0,NIL)))))))</f>
        <v>100</v>
      </c>
      <c r="P3">
        <f>IF(P2=0,100,IF(P2=1,75,IF(P2=2,50,(IF(P2=3,25,(IF(P2=4,0,NIL)))))))</f>
        <v>100</v>
      </c>
      <c r="Q3">
        <f>IF(Q2=0,100,IF(Q2=1,75,IF(Q2=2,50,(IF(Q2=3,25,(IF(Q2=4,0,NIL)))))))</f>
        <v>100</v>
      </c>
      <c r="S3">
        <f>IF(S2=0,100,IF(S2=1,75,IF(S2=2,50,(IF(S2=3,25,(IF(S2=4,0,NIL)))))))</f>
        <v>100</v>
      </c>
      <c r="T3">
        <f>IF(T2=0,100,IF(T2=1,75,IF(T2=2,50,(IF(T2=3,25,(IF(T2=4,0,NIL)))))))</f>
        <v>100</v>
      </c>
      <c r="U3">
        <f>IF(U2=0,100,IF(U2=1,75,IF(U2=2,50,(IF(U2=3,25,(IF(U2=4,0,NIL)))))))</f>
        <v>100</v>
      </c>
      <c r="W3">
        <f>IF(W2=0,100,IF(W2=1,75,IF(W2=2,50,(IF(W2=3,25,(IF(W2=4,0,NIL)))))))</f>
        <v>100</v>
      </c>
      <c r="X3">
        <f>IF(X2=0,100,IF(X2=1,75,IF(X2=2,50,(IF(X2=3,25,(IF(X2=4,0,NIL)))))))</f>
        <v>100</v>
      </c>
      <c r="Y3">
        <f>IF(Y2=0,100,IF(Y2=1,75,IF(Y2=2,50,(IF(Y2=3,25,(IF(Y2=4,0,NIL)))))))</f>
        <v>100</v>
      </c>
      <c r="Z3">
        <f>IF(Z2=0,100,IF(Z2=1,75,IF(Z2=2,50,(IF(Z2=3,25,(IF(Z2=4,0,NIL)))))))</f>
        <v>100</v>
      </c>
      <c r="AA3">
        <f>IF(AA2=0,100,IF(AA2=1,75,IF(AA2=2,50,(IF(AA2=3,25,(IF(AA2=4,0,NIL)))))))</f>
        <v>100</v>
      </c>
    </row>
    <row r="5" spans="1:28" ht="15.75" thickBot="1"/>
    <row r="6" spans="1:28">
      <c r="A6" s="39" t="s">
        <v>255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5"/>
    </row>
    <row r="7" spans="1:2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36"/>
    </row>
    <row r="8" spans="1:28">
      <c r="A8" s="37" t="s">
        <v>229</v>
      </c>
      <c r="B8" s="37" t="s">
        <v>230</v>
      </c>
      <c r="C8" s="37" t="s">
        <v>231</v>
      </c>
      <c r="D8" s="37" t="s">
        <v>232</v>
      </c>
      <c r="E8" s="37" t="s">
        <v>233</v>
      </c>
      <c r="F8" s="37" t="s">
        <v>234</v>
      </c>
      <c r="G8" s="37" t="s">
        <v>235</v>
      </c>
      <c r="H8" s="37" t="s">
        <v>236</v>
      </c>
      <c r="I8" s="37" t="s">
        <v>237</v>
      </c>
      <c r="J8" s="37" t="s">
        <v>238</v>
      </c>
      <c r="K8" s="37" t="s">
        <v>239</v>
      </c>
      <c r="L8" s="37" t="s">
        <v>240</v>
      </c>
      <c r="M8" s="37" t="s">
        <v>241</v>
      </c>
      <c r="N8" s="37" t="s">
        <v>242</v>
      </c>
      <c r="O8" s="37" t="s">
        <v>243</v>
      </c>
      <c r="P8" s="37" t="s">
        <v>244</v>
      </c>
      <c r="Q8" s="37" t="s">
        <v>245</v>
      </c>
      <c r="R8" s="37"/>
      <c r="S8" s="37" t="s">
        <v>246</v>
      </c>
      <c r="T8" s="37" t="s">
        <v>247</v>
      </c>
      <c r="U8" s="37" t="s">
        <v>248</v>
      </c>
      <c r="V8" s="37"/>
      <c r="W8" s="37" t="s">
        <v>249</v>
      </c>
      <c r="X8" s="37" t="s">
        <v>250</v>
      </c>
      <c r="Y8" s="37" t="s">
        <v>251</v>
      </c>
      <c r="Z8" s="37" t="s">
        <v>252</v>
      </c>
      <c r="AA8" s="37" t="s">
        <v>253</v>
      </c>
      <c r="AB8" s="36"/>
    </row>
    <row r="9" spans="1:28" s="82" customFormat="1">
      <c r="A9" s="80">
        <v>0</v>
      </c>
      <c r="B9" s="80">
        <v>2</v>
      </c>
      <c r="C9" s="80">
        <v>0</v>
      </c>
      <c r="D9" s="80">
        <v>2</v>
      </c>
      <c r="E9" s="80">
        <v>2</v>
      </c>
      <c r="F9" s="80">
        <v>0</v>
      </c>
      <c r="G9" s="80">
        <v>2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2</v>
      </c>
      <c r="N9" s="80">
        <v>2</v>
      </c>
      <c r="O9" s="80">
        <v>2</v>
      </c>
      <c r="P9" s="80">
        <v>0</v>
      </c>
      <c r="Q9" s="80">
        <v>0</v>
      </c>
      <c r="R9" s="80"/>
      <c r="S9" s="80">
        <v>2</v>
      </c>
      <c r="T9" s="80">
        <v>2</v>
      </c>
      <c r="U9" s="80">
        <v>4</v>
      </c>
      <c r="V9" s="80"/>
      <c r="W9" s="80">
        <v>0</v>
      </c>
      <c r="X9" s="80">
        <v>2</v>
      </c>
      <c r="Y9" s="80">
        <v>0</v>
      </c>
      <c r="Z9" s="80">
        <v>0</v>
      </c>
      <c r="AA9" s="80">
        <v>0</v>
      </c>
      <c r="AB9" s="81"/>
    </row>
    <row r="10" spans="1:28">
      <c r="A10" s="11">
        <f>IF(A9=0,100,IF(A9=1,75,IF(A9=2,50,(IF(A9=3,25,(IF(A9=4,0,NIL)))))))</f>
        <v>100</v>
      </c>
      <c r="B10" s="11">
        <f>IF(B9=0,100,IF(B9=1,75,IF(B9=2,50,(IF(B9=3,25,(IF(B9=4,0,NIL)))))))</f>
        <v>50</v>
      </c>
      <c r="C10" s="11">
        <f>IF(C9=0,100,IF(C9=1,75,IF(C9=2,50,(IF(C9=3,25,(IF(C9=4,0,NIL)))))))</f>
        <v>100</v>
      </c>
      <c r="D10" s="11">
        <f>IF(D9=0,100,IF(D9=1,75,IF(D9=2,50,(IF(D9=3,25,(IF(D9=4,0,NIL)))))))</f>
        <v>50</v>
      </c>
      <c r="E10" s="11">
        <f>IF(E9=0,100,IF(E9=1,75,IF(E9=2,50,(IF(E9=3,25,(IF(E9=4,0,NIL)))))))</f>
        <v>50</v>
      </c>
      <c r="F10" s="11">
        <f>IF(F9=0,100,IF(F9=1,75,IF(F9=2,50,(IF(F9=3,25,(IF(F9=4,0,NIL)))))))</f>
        <v>100</v>
      </c>
      <c r="G10" s="11">
        <f>IF(G9=0,100,IF(G9=1,75,IF(G9=2,50,(IF(G9=3,25,(IF(G9=4,0,NIL)))))))</f>
        <v>50</v>
      </c>
      <c r="H10" s="11">
        <f>IF(H9=0,100,IF(H9=1,75,IF(H9=2,50,(IF(H9=3,25,(IF(H9=4,0,NIL)))))))</f>
        <v>100</v>
      </c>
      <c r="I10" s="11">
        <f>IF(I9=0,100,IF(I9=1,75,IF(I9=2,50,(IF(I9=3,25,(IF(I9=4,0,NIL)))))))</f>
        <v>100</v>
      </c>
      <c r="J10" s="11">
        <f>IF(J9=0,100,IF(J9=1,75,IF(J9=2,50,(IF(J9=3,25,(IF(J9=4,0,NIL)))))))</f>
        <v>100</v>
      </c>
      <c r="K10" s="11">
        <f>IF(K9=0,100,IF(K9=1,75,IF(K9=2,50,(IF(K9=3,25,(IF(K9=4,0,NIL)))))))</f>
        <v>100</v>
      </c>
      <c r="L10" s="11">
        <f>IF(L9=0,100,IF(L9=1,75,IF(L9=2,50,(IF(L9=3,25,(IF(L9=4,0,NIL)))))))</f>
        <v>100</v>
      </c>
      <c r="M10" s="11">
        <f>IF(M9=0,100,IF(M9=1,75,IF(M9=2,50,(IF(M9=3,25,(IF(M9=4,0,NIL)))))))</f>
        <v>50</v>
      </c>
      <c r="N10" s="11">
        <f>IF(N9=0,100,IF(N9=1,75,IF(N9=2,50,(IF(N9=3,25,(IF(N9=4,0,NIL)))))))</f>
        <v>50</v>
      </c>
      <c r="O10" s="11">
        <f>IF(O9=0,100,IF(O9=1,75,IF(O9=2,50,(IF(O9=3,25,(IF(O9=4,0,NIL)))))))</f>
        <v>50</v>
      </c>
      <c r="P10" s="11">
        <f>IF(P9=0,100,IF(P9=1,75,IF(P9=2,50,(IF(P9=3,25,(IF(P9=4,0,NIL)))))))</f>
        <v>100</v>
      </c>
      <c r="Q10" s="11">
        <f>IF(Q9=0,100,IF(Q9=1,75,IF(Q9=2,50,(IF(Q9=3,25,(IF(Q9=4,0,NIL)))))))</f>
        <v>100</v>
      </c>
      <c r="R10" s="11"/>
      <c r="S10" s="11">
        <f>IF(S9=0,100,IF(S9=1,75,IF(S9=2,50,(IF(S9=3,25,(IF(S9=4,0,NIL)))))))</f>
        <v>50</v>
      </c>
      <c r="T10" s="11">
        <f>IF(T9=0,100,IF(T9=1,75,IF(T9=2,50,(IF(T9=3,25,(IF(T9=4,0,NIL)))))))</f>
        <v>50</v>
      </c>
      <c r="U10" s="11">
        <f>IF(U9=0,100,IF(U9=1,75,IF(U9=2,50,(IF(U9=3,25,(IF(U9=4,0,NIL)))))))</f>
        <v>0</v>
      </c>
      <c r="V10" s="11"/>
      <c r="W10" s="11">
        <f>IF(W9=0,100,IF(W9=1,75,IF(W9=2,50,(IF(W9=3,25,(IF(W9=4,0,NIL)))))))</f>
        <v>100</v>
      </c>
      <c r="X10" s="11">
        <f>IF(X9=0,100,IF(X9=1,75,IF(X9=2,50,(IF(X9=3,25,(IF(X9=4,0,NIL)))))))</f>
        <v>50</v>
      </c>
      <c r="Y10" s="11">
        <f>IF(Y9=0,100,IF(Y9=1,75,IF(Y9=2,50,(IF(Y9=3,25,(IF(Y9=4,0,NIL)))))))</f>
        <v>100</v>
      </c>
      <c r="Z10" s="11">
        <f>IF(Z9=0,100,IF(Z9=1,75,IF(Z9=2,50,(IF(Z9=3,25,(IF(Z9=4,0,NIL)))))))</f>
        <v>100</v>
      </c>
      <c r="AA10" s="11">
        <f>IF(AA9=0,100,IF(AA9=1,75,IF(AA9=2,50,(IF(AA9=3,25,(IF(AA9=4,0,NIL)))))))</f>
        <v>100</v>
      </c>
      <c r="AB10" s="36"/>
    </row>
    <row r="11" spans="1:28" ht="15.75" thickBo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38"/>
    </row>
    <row r="12" spans="1:28" ht="15.75" thickBot="1"/>
    <row r="13" spans="1:28">
      <c r="A13" s="39" t="s">
        <v>256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5"/>
    </row>
    <row r="14" spans="1:28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36"/>
    </row>
    <row r="15" spans="1:28">
      <c r="A15" s="37" t="s">
        <v>229</v>
      </c>
      <c r="B15" s="37" t="s">
        <v>230</v>
      </c>
      <c r="C15" s="37" t="s">
        <v>231</v>
      </c>
      <c r="D15" s="37" t="s">
        <v>232</v>
      </c>
      <c r="E15" s="37" t="s">
        <v>233</v>
      </c>
      <c r="F15" s="37" t="s">
        <v>234</v>
      </c>
      <c r="G15" s="37" t="s">
        <v>235</v>
      </c>
      <c r="H15" s="37" t="s">
        <v>236</v>
      </c>
      <c r="I15" s="37" t="s">
        <v>237</v>
      </c>
      <c r="J15" s="37" t="s">
        <v>238</v>
      </c>
      <c r="K15" s="37" t="s">
        <v>239</v>
      </c>
      <c r="L15" s="37" t="s">
        <v>240</v>
      </c>
      <c r="M15" s="37" t="s">
        <v>241</v>
      </c>
      <c r="N15" s="37" t="s">
        <v>242</v>
      </c>
      <c r="O15" s="37" t="s">
        <v>243</v>
      </c>
      <c r="P15" s="37" t="s">
        <v>244</v>
      </c>
      <c r="Q15" s="37" t="s">
        <v>245</v>
      </c>
      <c r="R15" s="37"/>
      <c r="S15" s="37" t="s">
        <v>246</v>
      </c>
      <c r="T15" s="37" t="s">
        <v>247</v>
      </c>
      <c r="U15" s="37" t="s">
        <v>248</v>
      </c>
      <c r="V15" s="37"/>
      <c r="W15" s="37" t="s">
        <v>249</v>
      </c>
      <c r="X15" s="37" t="s">
        <v>250</v>
      </c>
      <c r="Y15" s="37" t="s">
        <v>251</v>
      </c>
      <c r="Z15" s="37" t="s">
        <v>252</v>
      </c>
      <c r="AA15" s="37" t="s">
        <v>253</v>
      </c>
      <c r="AB15" s="36"/>
    </row>
    <row r="16" spans="1:28" s="82" customFormat="1">
      <c r="A16" s="80">
        <v>0</v>
      </c>
      <c r="B16" s="80">
        <v>2</v>
      </c>
      <c r="C16" s="80">
        <v>0</v>
      </c>
      <c r="D16" s="80">
        <v>0</v>
      </c>
      <c r="E16" s="80">
        <v>0</v>
      </c>
      <c r="F16" s="80">
        <v>0</v>
      </c>
      <c r="G16" s="80">
        <v>1</v>
      </c>
      <c r="H16" s="80">
        <v>0</v>
      </c>
      <c r="I16" s="80">
        <v>0</v>
      </c>
      <c r="J16" s="80">
        <v>0</v>
      </c>
      <c r="K16" s="80">
        <v>1</v>
      </c>
      <c r="L16" s="80">
        <v>1</v>
      </c>
      <c r="M16" s="80">
        <v>1</v>
      </c>
      <c r="N16" s="80">
        <v>0</v>
      </c>
      <c r="O16" s="80">
        <v>2</v>
      </c>
      <c r="P16" s="80">
        <v>0</v>
      </c>
      <c r="Q16" s="80">
        <v>2</v>
      </c>
      <c r="R16" s="80"/>
      <c r="S16" s="80">
        <v>0</v>
      </c>
      <c r="T16" s="80">
        <v>0</v>
      </c>
      <c r="U16" s="80">
        <v>2</v>
      </c>
      <c r="V16" s="80"/>
      <c r="W16" s="80">
        <v>0</v>
      </c>
      <c r="X16" s="80">
        <v>2</v>
      </c>
      <c r="Y16" s="80">
        <v>2</v>
      </c>
      <c r="Z16" s="80">
        <v>1</v>
      </c>
      <c r="AA16" s="80">
        <v>0</v>
      </c>
      <c r="AB16" s="81"/>
    </row>
    <row r="17" spans="1:28">
      <c r="A17" s="11">
        <f>IF(A16=0,100,IF(A16=1,75,IF(A16=2,50,(IF(A16=3,25,(IF(A16=4,0,NIL)))))))</f>
        <v>100</v>
      </c>
      <c r="B17" s="11">
        <f>IF(B16=0,100,IF(B16=1,75,IF(B16=2,50,(IF(B16=3,25,(IF(B16=4,0,NIL)))))))</f>
        <v>50</v>
      </c>
      <c r="C17" s="11">
        <f>IF(C16=0,100,IF(C16=1,75,IF(C16=2,50,(IF(C16=3,25,(IF(C16=4,0,NIL)))))))</f>
        <v>100</v>
      </c>
      <c r="D17" s="11">
        <f>IF(D16=0,100,IF(D16=1,75,IF(D16=2,50,(IF(D16=3,25,(IF(D16=4,0,NIL)))))))</f>
        <v>100</v>
      </c>
      <c r="E17" s="11">
        <f>IF(E16=0,100,IF(E16=1,75,IF(E16=2,50,(IF(E16=3,25,(IF(E16=4,0,NIL)))))))</f>
        <v>100</v>
      </c>
      <c r="F17" s="11">
        <f>IF(F16=0,100,IF(F16=1,75,IF(F16=2,50,(IF(F16=3,25,(IF(F16=4,0,NIL)))))))</f>
        <v>100</v>
      </c>
      <c r="G17" s="11">
        <f>IF(G16=0,100,IF(G16=1,75,IF(G16=2,50,(IF(G16=3,25,(IF(G16=4,0,NIL)))))))</f>
        <v>75</v>
      </c>
      <c r="H17" s="11">
        <f>IF(H16=0,100,IF(H16=1,75,IF(H16=2,50,(IF(H16=3,25,(IF(H16=4,0,NIL)))))))</f>
        <v>100</v>
      </c>
      <c r="I17" s="11">
        <f>IF(I16=0,100,IF(I16=1,75,IF(I16=2,50,(IF(I16=3,25,(IF(I16=4,0,NIL)))))))</f>
        <v>100</v>
      </c>
      <c r="J17" s="11">
        <f>IF(J16=0,100,IF(J16=1,75,IF(J16=2,50,(IF(J16=3,25,(IF(J16=4,0,NIL)))))))</f>
        <v>100</v>
      </c>
      <c r="K17" s="11">
        <f>IF(K16=0,100,IF(K16=1,75,IF(K16=2,50,(IF(K16=3,25,(IF(K16=4,0,NIL)))))))</f>
        <v>75</v>
      </c>
      <c r="L17" s="11">
        <f>IF(L16=0,100,IF(L16=1,75,IF(L16=2,50,(IF(L16=3,25,(IF(L16=4,0,NIL)))))))</f>
        <v>75</v>
      </c>
      <c r="M17" s="11">
        <f>IF(M16=0,100,IF(M16=1,75,IF(M16=2,50,(IF(M16=3,25,(IF(M16=4,0,NIL)))))))</f>
        <v>75</v>
      </c>
      <c r="N17" s="11">
        <f>IF(N16=0,100,IF(N16=1,75,IF(N16=2,50,(IF(N16=3,25,(IF(N16=4,0,NIL)))))))</f>
        <v>100</v>
      </c>
      <c r="O17" s="11">
        <f>IF(O16=0,100,IF(O16=1,75,IF(O16=2,50,(IF(O16=3,25,(IF(O16=4,0,NIL)))))))</f>
        <v>50</v>
      </c>
      <c r="P17" s="11">
        <f>IF(P16=0,100,IF(P16=1,75,IF(P16=2,50,(IF(P16=3,25,(IF(P16=4,0,NIL)))))))</f>
        <v>100</v>
      </c>
      <c r="Q17" s="11">
        <f>IF(Q16=0,100,IF(Q16=1,75,IF(Q16=2,50,(IF(Q16=3,25,(IF(Q16=4,0,NIL)))))))</f>
        <v>50</v>
      </c>
      <c r="R17" s="11"/>
      <c r="S17" s="11">
        <f>IF(S16=0,100,IF(S16=1,75,IF(S16=2,50,(IF(S16=3,25,(IF(S16=4,0,NIL)))))))</f>
        <v>100</v>
      </c>
      <c r="T17" s="11">
        <f>IF(T16=0,100,IF(T16=1,75,IF(T16=2,50,(IF(T16=3,25,(IF(T16=4,0,NIL)))))))</f>
        <v>100</v>
      </c>
      <c r="U17" s="11">
        <f>IF(U16=0,100,IF(U16=1,75,IF(U16=2,50,(IF(U16=3,25,(IF(U16=4,0,NIL)))))))</f>
        <v>50</v>
      </c>
      <c r="V17" s="11"/>
      <c r="W17" s="11">
        <f>IF(W16=0,100,IF(W16=1,75,IF(W16=2,50,(IF(W16=3,25,(IF(W16=4,0,NIL)))))))</f>
        <v>100</v>
      </c>
      <c r="X17" s="11">
        <f>IF(X16=0,100,IF(X16=1,75,IF(X16=2,50,(IF(X16=3,25,(IF(X16=4,0,NIL)))))))</f>
        <v>50</v>
      </c>
      <c r="Y17" s="11">
        <f>IF(Y16=0,100,IF(Y16=1,75,IF(Y16=2,50,(IF(Y16=3,25,(IF(Y16=4,0,NIL)))))))</f>
        <v>50</v>
      </c>
      <c r="Z17" s="11">
        <f>IF(Z16=0,100,IF(Z16=1,75,IF(Z16=2,50,(IF(Z16=3,25,(IF(Z16=4,0,NIL)))))))</f>
        <v>75</v>
      </c>
      <c r="AA17" s="11">
        <f>IF(AA16=0,100,IF(AA16=1,75,IF(AA16=2,50,(IF(AA16=3,25,(IF(AA16=4,0,NIL)))))))</f>
        <v>100</v>
      </c>
      <c r="AB17" s="36"/>
    </row>
    <row r="18" spans="1:28" ht="15.75" thickBo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3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0"/>
  <sheetViews>
    <sheetView workbookViewId="0">
      <pane xSplit="3" topLeftCell="D1" activePane="topRight" state="frozen"/>
      <selection pane="topRight" activeCell="BO16" sqref="BO16"/>
    </sheetView>
  </sheetViews>
  <sheetFormatPr defaultColWidth="8.85546875" defaultRowHeight="15"/>
  <cols>
    <col min="1" max="1" width="15.7109375" customWidth="1"/>
    <col min="2" max="2" width="10.28515625" customWidth="1"/>
    <col min="3" max="3" width="10.28515625" style="1" customWidth="1"/>
    <col min="21" max="21" width="8.85546875" style="4"/>
    <col min="22" max="22" width="10.7109375" style="28" customWidth="1"/>
    <col min="26" max="26" width="8.85546875" style="4"/>
    <col min="27" max="27" width="8.85546875" style="28"/>
    <col min="33" max="33" width="8.85546875" style="4"/>
    <col min="34" max="34" width="10.42578125" style="29" customWidth="1"/>
    <col min="35" max="35" width="8.85546875" style="23"/>
    <col min="36" max="36" width="10.85546875" style="14" customWidth="1"/>
    <col min="54" max="54" width="8.85546875" style="4"/>
    <col min="55" max="55" width="11.28515625" style="28" customWidth="1"/>
    <col min="59" max="59" width="8.85546875" style="4"/>
    <col min="60" max="60" width="11.28515625" style="28" customWidth="1"/>
    <col min="66" max="66" width="8.85546875" style="4"/>
    <col min="67" max="67" width="11" style="29" customWidth="1"/>
    <col min="68" max="68" width="8.85546875" style="23"/>
    <col min="69" max="69" width="11.85546875" style="14" customWidth="1"/>
    <col min="87" max="87" width="8.85546875" style="4"/>
    <col min="88" max="88" width="8.85546875" style="28"/>
    <col min="92" max="92" width="8.85546875" style="4"/>
    <col min="93" max="93" width="8.85546875" style="28"/>
    <col min="99" max="99" width="8.85546875" style="4"/>
    <col min="100" max="100" width="11.140625" style="29" customWidth="1"/>
    <col min="101" max="101" width="8.85546875" style="23"/>
    <col min="102" max="102" width="11.140625" style="14" customWidth="1"/>
  </cols>
  <sheetData>
    <row r="1" spans="1:102" s="7" customFormat="1" ht="43.5" customHeight="1" thickBot="1">
      <c r="A1" s="7" t="s">
        <v>156</v>
      </c>
      <c r="B1" s="7" t="s">
        <v>0</v>
      </c>
      <c r="C1" s="9" t="s">
        <v>5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25" t="s">
        <v>179</v>
      </c>
      <c r="V1" s="26" t="s">
        <v>178</v>
      </c>
      <c r="W1" s="7" t="s">
        <v>97</v>
      </c>
      <c r="X1" s="7" t="s">
        <v>98</v>
      </c>
      <c r="Y1" s="7" t="s">
        <v>99</v>
      </c>
      <c r="Z1" s="25" t="s">
        <v>183</v>
      </c>
      <c r="AA1" s="26" t="s">
        <v>184</v>
      </c>
      <c r="AB1" s="7" t="s">
        <v>100</v>
      </c>
      <c r="AC1" s="7" t="s">
        <v>101</v>
      </c>
      <c r="AD1" s="7" t="s">
        <v>102</v>
      </c>
      <c r="AE1" s="7" t="s">
        <v>103</v>
      </c>
      <c r="AF1" s="7" t="s">
        <v>104</v>
      </c>
      <c r="AG1" s="25" t="s">
        <v>185</v>
      </c>
      <c r="AH1" s="32" t="s">
        <v>186</v>
      </c>
      <c r="AI1" s="31" t="s">
        <v>187</v>
      </c>
      <c r="AJ1" s="20" t="s">
        <v>188</v>
      </c>
      <c r="AK1" s="7" t="s">
        <v>105</v>
      </c>
      <c r="AL1" s="7" t="s">
        <v>106</v>
      </c>
      <c r="AM1" s="7" t="s">
        <v>107</v>
      </c>
      <c r="AN1" s="7" t="s">
        <v>108</v>
      </c>
      <c r="AO1" s="7" t="s">
        <v>109</v>
      </c>
      <c r="AP1" s="7" t="s">
        <v>110</v>
      </c>
      <c r="AQ1" s="7" t="s">
        <v>111</v>
      </c>
      <c r="AR1" s="7" t="s">
        <v>112</v>
      </c>
      <c r="AS1" s="7" t="s">
        <v>113</v>
      </c>
      <c r="AT1" s="7" t="s">
        <v>114</v>
      </c>
      <c r="AU1" s="7" t="s">
        <v>115</v>
      </c>
      <c r="AV1" s="7" t="s">
        <v>116</v>
      </c>
      <c r="AW1" s="7" t="s">
        <v>117</v>
      </c>
      <c r="AX1" s="7" t="s">
        <v>118</v>
      </c>
      <c r="AY1" s="7" t="s">
        <v>119</v>
      </c>
      <c r="AZ1" s="7" t="s">
        <v>120</v>
      </c>
      <c r="BA1" s="7" t="s">
        <v>121</v>
      </c>
      <c r="BB1" s="25" t="s">
        <v>202</v>
      </c>
      <c r="BC1" s="26" t="s">
        <v>203</v>
      </c>
      <c r="BD1" s="7" t="s">
        <v>122</v>
      </c>
      <c r="BE1" s="7" t="s">
        <v>123</v>
      </c>
      <c r="BF1" s="7" t="s">
        <v>124</v>
      </c>
      <c r="BG1" s="25" t="s">
        <v>204</v>
      </c>
      <c r="BH1" s="26" t="s">
        <v>205</v>
      </c>
      <c r="BI1" s="7" t="s">
        <v>125</v>
      </c>
      <c r="BJ1" s="7" t="s">
        <v>126</v>
      </c>
      <c r="BK1" s="7" t="s">
        <v>127</v>
      </c>
      <c r="BL1" s="7" t="s">
        <v>128</v>
      </c>
      <c r="BM1" s="7" t="s">
        <v>129</v>
      </c>
      <c r="BN1" s="25" t="s">
        <v>194</v>
      </c>
      <c r="BO1" s="32" t="s">
        <v>195</v>
      </c>
      <c r="BP1" s="31" t="s">
        <v>196</v>
      </c>
      <c r="BQ1" s="20" t="s">
        <v>197</v>
      </c>
      <c r="BR1" s="7" t="s">
        <v>130</v>
      </c>
      <c r="BS1" s="7" t="s">
        <v>131</v>
      </c>
      <c r="BT1" s="7" t="s">
        <v>132</v>
      </c>
      <c r="BU1" s="7" t="s">
        <v>133</v>
      </c>
      <c r="BV1" s="7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141</v>
      </c>
      <c r="CC1" s="7" t="s">
        <v>140</v>
      </c>
      <c r="CD1" s="7" t="s">
        <v>142</v>
      </c>
      <c r="CE1" s="7" t="s">
        <v>143</v>
      </c>
      <c r="CF1" s="7" t="s">
        <v>144</v>
      </c>
      <c r="CG1" s="7" t="s">
        <v>145</v>
      </c>
      <c r="CH1" s="7" t="s">
        <v>146</v>
      </c>
      <c r="CI1" s="25" t="s">
        <v>198</v>
      </c>
      <c r="CJ1" s="26" t="s">
        <v>199</v>
      </c>
      <c r="CK1" s="7" t="s">
        <v>147</v>
      </c>
      <c r="CL1" s="7" t="s">
        <v>148</v>
      </c>
      <c r="CM1" s="7" t="s">
        <v>149</v>
      </c>
      <c r="CN1" s="25" t="s">
        <v>200</v>
      </c>
      <c r="CO1" s="26" t="s">
        <v>201</v>
      </c>
      <c r="CP1" s="7" t="s">
        <v>150</v>
      </c>
      <c r="CQ1" s="7" t="s">
        <v>151</v>
      </c>
      <c r="CR1" s="7" t="s">
        <v>152</v>
      </c>
      <c r="CS1" s="7" t="s">
        <v>153</v>
      </c>
      <c r="CT1" s="7" t="s">
        <v>154</v>
      </c>
      <c r="CU1" s="25" t="s">
        <v>190</v>
      </c>
      <c r="CV1" s="32" t="s">
        <v>191</v>
      </c>
      <c r="CW1" s="31" t="s">
        <v>192</v>
      </c>
      <c r="CX1" s="20" t="s">
        <v>193</v>
      </c>
    </row>
    <row r="2" spans="1:102" ht="43.5" customHeight="1">
      <c r="A2" s="10" t="s">
        <v>155</v>
      </c>
      <c r="D2" s="3" t="s">
        <v>189</v>
      </c>
      <c r="V2" s="27" t="s">
        <v>546</v>
      </c>
      <c r="AA2" s="27" t="s">
        <v>547</v>
      </c>
      <c r="AH2" s="30" t="s">
        <v>548</v>
      </c>
      <c r="AJ2" s="21" t="s">
        <v>549</v>
      </c>
      <c r="BC2" s="27" t="s">
        <v>182</v>
      </c>
      <c r="BH2" s="27" t="s">
        <v>181</v>
      </c>
      <c r="BO2" s="30" t="s">
        <v>180</v>
      </c>
      <c r="BQ2" s="21" t="s">
        <v>549</v>
      </c>
      <c r="CJ2" s="27" t="s">
        <v>182</v>
      </c>
      <c r="CO2" s="27" t="s">
        <v>181</v>
      </c>
      <c r="CV2" s="30" t="s">
        <v>180</v>
      </c>
      <c r="CX2" s="21" t="s">
        <v>549</v>
      </c>
    </row>
    <row r="3" spans="1:102">
      <c r="B3">
        <v>1</v>
      </c>
      <c r="C3" s="1">
        <v>8</v>
      </c>
      <c r="D3">
        <v>100</v>
      </c>
      <c r="E3">
        <v>100</v>
      </c>
      <c r="F3">
        <v>100</v>
      </c>
      <c r="G3">
        <v>100</v>
      </c>
      <c r="H3">
        <v>50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75</v>
      </c>
      <c r="R3">
        <v>50</v>
      </c>
      <c r="S3">
        <v>100</v>
      </c>
      <c r="T3">
        <v>50</v>
      </c>
      <c r="U3" s="4">
        <f>SUM(D3:T3)</f>
        <v>1525</v>
      </c>
      <c r="V3" s="28">
        <v>89.706000000000003</v>
      </c>
      <c r="W3" s="84">
        <v>100</v>
      </c>
      <c r="X3" s="84">
        <v>100</v>
      </c>
      <c r="Y3" s="84">
        <v>100</v>
      </c>
      <c r="Z3" s="4">
        <f>SUM(W3:Y3)</f>
        <v>300</v>
      </c>
      <c r="AA3" s="28">
        <v>100</v>
      </c>
      <c r="AB3">
        <v>100</v>
      </c>
      <c r="AC3">
        <v>100</v>
      </c>
      <c r="AD3">
        <v>50</v>
      </c>
      <c r="AE3">
        <v>50</v>
      </c>
      <c r="AF3">
        <v>100</v>
      </c>
      <c r="AG3" s="4">
        <f>SUM(AB3:AF3)</f>
        <v>400</v>
      </c>
      <c r="AH3" s="29">
        <v>80</v>
      </c>
      <c r="AI3" s="23">
        <f>SUM(U3, Z3, AG3)</f>
        <v>2225</v>
      </c>
      <c r="AJ3" s="14">
        <v>89</v>
      </c>
      <c r="BB3" s="4">
        <f>SUM(AK3:BA3)</f>
        <v>0</v>
      </c>
      <c r="BG3" s="28">
        <f>SUM(BD3:BF3)</f>
        <v>0</v>
      </c>
      <c r="BN3" s="4">
        <f>SUM(BI3:BM3)</f>
        <v>0</v>
      </c>
      <c r="BP3" s="23">
        <f>SUM(BB3, BG3, BN3)</f>
        <v>0</v>
      </c>
      <c r="BR3">
        <v>100</v>
      </c>
      <c r="BS3">
        <v>75</v>
      </c>
      <c r="BT3">
        <v>100</v>
      </c>
      <c r="BU3">
        <v>25</v>
      </c>
      <c r="BV3">
        <v>25</v>
      </c>
      <c r="BW3">
        <v>75</v>
      </c>
      <c r="BX3">
        <v>100</v>
      </c>
      <c r="BY3">
        <v>50</v>
      </c>
      <c r="BZ3">
        <v>100</v>
      </c>
      <c r="CA3">
        <v>50</v>
      </c>
      <c r="CB3">
        <v>100</v>
      </c>
      <c r="CC3">
        <v>100</v>
      </c>
      <c r="CD3">
        <v>100</v>
      </c>
      <c r="CE3">
        <v>50</v>
      </c>
      <c r="CF3">
        <v>100</v>
      </c>
      <c r="CG3">
        <v>75</v>
      </c>
      <c r="CH3">
        <v>50</v>
      </c>
      <c r="CI3" s="4">
        <f>SUM(BR3:CH3)</f>
        <v>1275</v>
      </c>
      <c r="CJ3" s="28">
        <v>75</v>
      </c>
      <c r="CK3" s="84">
        <v>0</v>
      </c>
      <c r="CL3" s="84">
        <v>0</v>
      </c>
      <c r="CM3" s="84">
        <v>0</v>
      </c>
      <c r="CN3" s="4">
        <f>SUM(CK3:CM3)</f>
        <v>0</v>
      </c>
      <c r="CO3" s="28">
        <v>0</v>
      </c>
      <c r="CP3">
        <v>75</v>
      </c>
      <c r="CQ3">
        <v>50</v>
      </c>
      <c r="CR3">
        <v>100</v>
      </c>
      <c r="CS3">
        <v>100</v>
      </c>
      <c r="CT3">
        <v>75</v>
      </c>
      <c r="CU3" s="4">
        <f>SUM(CP3:CT3)</f>
        <v>400</v>
      </c>
      <c r="CV3" s="29">
        <v>80</v>
      </c>
      <c r="CW3" s="23">
        <f>SUM(CI3, CN3, CU3)</f>
        <v>1675</v>
      </c>
      <c r="CX3" s="14">
        <v>67</v>
      </c>
    </row>
    <row r="4" spans="1:102">
      <c r="B4">
        <v>2</v>
      </c>
      <c r="C4" s="1">
        <v>8</v>
      </c>
      <c r="D4">
        <v>75</v>
      </c>
      <c r="E4">
        <v>50</v>
      </c>
      <c r="F4">
        <v>75</v>
      </c>
      <c r="G4">
        <v>50</v>
      </c>
      <c r="H4">
        <v>50</v>
      </c>
      <c r="I4">
        <v>50</v>
      </c>
      <c r="J4">
        <v>50</v>
      </c>
      <c r="K4">
        <v>50</v>
      </c>
      <c r="L4">
        <v>75</v>
      </c>
      <c r="M4">
        <v>50</v>
      </c>
      <c r="N4">
        <v>75</v>
      </c>
      <c r="O4">
        <v>75</v>
      </c>
      <c r="P4">
        <v>50</v>
      </c>
      <c r="Q4">
        <v>75</v>
      </c>
      <c r="R4">
        <v>50</v>
      </c>
      <c r="S4">
        <v>50</v>
      </c>
      <c r="T4">
        <v>50</v>
      </c>
      <c r="U4" s="4">
        <f t="shared" ref="U4:U40" si="0">SUM(D4:T4)</f>
        <v>1000</v>
      </c>
      <c r="V4" s="28">
        <v>58.823999999999998</v>
      </c>
      <c r="W4" s="84">
        <v>50</v>
      </c>
      <c r="X4" s="84">
        <v>50</v>
      </c>
      <c r="Y4" s="84">
        <v>50</v>
      </c>
      <c r="Z4" s="4">
        <f t="shared" ref="Z4:Z40" si="1">SUM(W4:Y4)</f>
        <v>150</v>
      </c>
      <c r="AA4" s="28">
        <v>50</v>
      </c>
      <c r="AB4">
        <v>50</v>
      </c>
      <c r="AC4">
        <v>50</v>
      </c>
      <c r="AD4">
        <v>75</v>
      </c>
      <c r="AE4">
        <v>75</v>
      </c>
      <c r="AF4">
        <v>75</v>
      </c>
      <c r="AG4" s="4">
        <f t="shared" ref="AG4:AG37" si="2">SUM(AB4:AF4)</f>
        <v>325</v>
      </c>
      <c r="AH4" s="29">
        <v>65</v>
      </c>
      <c r="AI4" s="23">
        <f t="shared" ref="AI4:AI39" si="3">SUM(U4, Z4, AG4)</f>
        <v>1475</v>
      </c>
      <c r="AJ4" s="14">
        <v>59</v>
      </c>
      <c r="AK4">
        <v>50</v>
      </c>
      <c r="AL4">
        <v>50</v>
      </c>
      <c r="AM4">
        <v>100</v>
      </c>
      <c r="AN4">
        <v>50</v>
      </c>
      <c r="AO4">
        <v>50</v>
      </c>
      <c r="AP4">
        <v>50</v>
      </c>
      <c r="AQ4">
        <v>50</v>
      </c>
      <c r="AR4">
        <v>50</v>
      </c>
      <c r="AS4">
        <v>100</v>
      </c>
      <c r="AT4">
        <v>100</v>
      </c>
      <c r="AU4">
        <v>50</v>
      </c>
      <c r="AV4">
        <v>50</v>
      </c>
      <c r="AW4">
        <v>100</v>
      </c>
      <c r="AX4">
        <v>100</v>
      </c>
      <c r="AY4">
        <v>100</v>
      </c>
      <c r="AZ4">
        <v>100</v>
      </c>
      <c r="BA4">
        <v>100</v>
      </c>
      <c r="BB4" s="4">
        <f t="shared" ref="BB4:BB36" si="4">SUM(AK4:BA4)</f>
        <v>1250</v>
      </c>
      <c r="BC4" s="28">
        <v>73.528999999999996</v>
      </c>
      <c r="BD4" s="84">
        <v>100</v>
      </c>
      <c r="BE4" s="84">
        <v>100</v>
      </c>
      <c r="BF4" s="84">
        <v>100</v>
      </c>
      <c r="BG4" s="28">
        <f t="shared" ref="BG4:BG36" si="5">SUM(BD4:BF4)</f>
        <v>300</v>
      </c>
      <c r="BH4" s="28">
        <v>100</v>
      </c>
      <c r="BI4">
        <v>50</v>
      </c>
      <c r="BJ4">
        <v>50</v>
      </c>
      <c r="BK4">
        <v>100</v>
      </c>
      <c r="BL4">
        <v>100</v>
      </c>
      <c r="BM4">
        <v>100</v>
      </c>
      <c r="BN4" s="4">
        <f t="shared" ref="BN4:BN36" si="6">SUM(BI4:BM4)</f>
        <v>400</v>
      </c>
      <c r="BO4" s="29">
        <v>80</v>
      </c>
      <c r="BP4" s="23">
        <f t="shared" ref="BP4:BP36" si="7">SUM(BB4, BG4, BN4)</f>
        <v>1950</v>
      </c>
      <c r="BQ4" s="14">
        <v>78</v>
      </c>
      <c r="BR4">
        <v>50</v>
      </c>
      <c r="BS4">
        <v>50</v>
      </c>
      <c r="BT4">
        <v>50</v>
      </c>
      <c r="BU4">
        <v>50</v>
      </c>
      <c r="BV4">
        <v>25</v>
      </c>
      <c r="BW4">
        <v>50</v>
      </c>
      <c r="BX4">
        <v>50</v>
      </c>
      <c r="BY4">
        <v>50</v>
      </c>
      <c r="BZ4">
        <v>100</v>
      </c>
      <c r="CA4">
        <v>50</v>
      </c>
      <c r="CB4">
        <v>50</v>
      </c>
      <c r="CC4">
        <v>75</v>
      </c>
      <c r="CD4">
        <v>50</v>
      </c>
      <c r="CE4">
        <v>100</v>
      </c>
      <c r="CF4">
        <v>50</v>
      </c>
      <c r="CG4">
        <v>100</v>
      </c>
      <c r="CH4">
        <v>50</v>
      </c>
      <c r="CI4" s="4">
        <f t="shared" ref="CI4:CI38" si="8">SUM(BR4:CH4)</f>
        <v>1000</v>
      </c>
      <c r="CJ4" s="28">
        <v>58.823999999999998</v>
      </c>
      <c r="CK4">
        <v>50</v>
      </c>
      <c r="CL4">
        <v>100</v>
      </c>
      <c r="CM4">
        <v>50</v>
      </c>
      <c r="CN4" s="4">
        <f t="shared" ref="CN4:CN38" si="9">SUM(CK4:CM4)</f>
        <v>200</v>
      </c>
      <c r="CO4" s="28">
        <v>66.667000000000002</v>
      </c>
      <c r="CP4">
        <v>50</v>
      </c>
      <c r="CQ4">
        <v>50</v>
      </c>
      <c r="CR4">
        <v>100</v>
      </c>
      <c r="CS4">
        <v>100</v>
      </c>
      <c r="CT4">
        <v>100</v>
      </c>
      <c r="CU4" s="4">
        <f t="shared" ref="CU4:CU38" si="10">SUM(CP4:CT4)</f>
        <v>400</v>
      </c>
      <c r="CV4" s="29">
        <v>80</v>
      </c>
      <c r="CW4" s="23">
        <f t="shared" ref="CW4:CW38" si="11">SUM(CI4, CN4, CU4)</f>
        <v>1600</v>
      </c>
      <c r="CX4" s="14">
        <v>64</v>
      </c>
    </row>
    <row r="5" spans="1:102">
      <c r="B5">
        <v>3</v>
      </c>
      <c r="C5" s="1">
        <v>8</v>
      </c>
      <c r="D5">
        <v>100</v>
      </c>
      <c r="E5">
        <v>100</v>
      </c>
      <c r="F5">
        <v>100</v>
      </c>
      <c r="G5">
        <v>50</v>
      </c>
      <c r="H5">
        <v>50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50</v>
      </c>
      <c r="R5">
        <v>25</v>
      </c>
      <c r="S5">
        <v>100</v>
      </c>
      <c r="T5">
        <v>100</v>
      </c>
      <c r="U5" s="4">
        <f t="shared" si="0"/>
        <v>1475</v>
      </c>
      <c r="V5" s="28">
        <v>86.765000000000001</v>
      </c>
      <c r="W5">
        <v>50</v>
      </c>
      <c r="X5">
        <v>100</v>
      </c>
      <c r="Y5">
        <v>50</v>
      </c>
      <c r="Z5" s="4">
        <f t="shared" si="1"/>
        <v>200</v>
      </c>
      <c r="AA5" s="28">
        <v>66.667000000000002</v>
      </c>
      <c r="AB5">
        <v>100</v>
      </c>
      <c r="AC5">
        <v>75</v>
      </c>
      <c r="AD5" s="88"/>
      <c r="AE5">
        <v>100</v>
      </c>
      <c r="AF5">
        <v>100</v>
      </c>
      <c r="AG5" s="4">
        <f t="shared" si="2"/>
        <v>375</v>
      </c>
      <c r="AH5" s="29">
        <v>93.75</v>
      </c>
      <c r="AI5" s="23">
        <f t="shared" si="3"/>
        <v>2050</v>
      </c>
      <c r="AJ5" s="14">
        <v>85.417000000000002</v>
      </c>
      <c r="BB5" s="4">
        <f t="shared" si="4"/>
        <v>0</v>
      </c>
      <c r="BG5" s="28">
        <f t="shared" si="5"/>
        <v>0</v>
      </c>
      <c r="BN5" s="4">
        <f t="shared" si="6"/>
        <v>0</v>
      </c>
      <c r="BP5" s="23">
        <f t="shared" si="7"/>
        <v>0</v>
      </c>
      <c r="BR5">
        <v>100</v>
      </c>
      <c r="BS5">
        <v>75</v>
      </c>
      <c r="BT5">
        <v>100</v>
      </c>
      <c r="BU5">
        <v>50</v>
      </c>
      <c r="BV5">
        <v>75</v>
      </c>
      <c r="BW5">
        <v>100</v>
      </c>
      <c r="BX5">
        <v>100</v>
      </c>
      <c r="BY5">
        <v>50</v>
      </c>
      <c r="BZ5">
        <v>100</v>
      </c>
      <c r="CA5">
        <v>100</v>
      </c>
      <c r="CB5">
        <v>100</v>
      </c>
      <c r="CC5">
        <v>75</v>
      </c>
      <c r="CD5">
        <v>100</v>
      </c>
      <c r="CE5">
        <v>75</v>
      </c>
      <c r="CF5">
        <v>0</v>
      </c>
      <c r="CG5">
        <v>50</v>
      </c>
      <c r="CH5">
        <v>25</v>
      </c>
      <c r="CI5" s="4">
        <f t="shared" si="8"/>
        <v>1275</v>
      </c>
      <c r="CJ5" s="28">
        <v>75</v>
      </c>
      <c r="CK5" s="84">
        <v>100</v>
      </c>
      <c r="CL5" s="84">
        <v>100</v>
      </c>
      <c r="CM5" s="84">
        <v>100</v>
      </c>
      <c r="CN5" s="4">
        <f t="shared" si="9"/>
        <v>300</v>
      </c>
      <c r="CO5" s="28">
        <v>100</v>
      </c>
      <c r="CP5">
        <v>100</v>
      </c>
      <c r="CQ5">
        <v>50</v>
      </c>
      <c r="CR5">
        <v>100</v>
      </c>
      <c r="CS5">
        <v>100</v>
      </c>
      <c r="CT5">
        <v>100</v>
      </c>
      <c r="CU5" s="4">
        <f t="shared" si="10"/>
        <v>450</v>
      </c>
      <c r="CV5" s="29">
        <v>90</v>
      </c>
      <c r="CW5" s="23">
        <f t="shared" si="11"/>
        <v>2025</v>
      </c>
      <c r="CX5" s="14">
        <v>81</v>
      </c>
    </row>
    <row r="6" spans="1:102">
      <c r="B6">
        <v>4</v>
      </c>
      <c r="C6" s="1">
        <v>9</v>
      </c>
      <c r="D6">
        <v>100</v>
      </c>
      <c r="E6">
        <v>100</v>
      </c>
      <c r="F6">
        <v>100</v>
      </c>
      <c r="G6">
        <v>50</v>
      </c>
      <c r="H6">
        <v>100</v>
      </c>
      <c r="I6">
        <v>100</v>
      </c>
      <c r="J6">
        <v>100</v>
      </c>
      <c r="K6">
        <v>50</v>
      </c>
      <c r="L6">
        <v>100</v>
      </c>
      <c r="M6">
        <v>25</v>
      </c>
      <c r="N6">
        <v>100</v>
      </c>
      <c r="O6">
        <v>100</v>
      </c>
      <c r="P6">
        <v>100</v>
      </c>
      <c r="Q6">
        <v>50</v>
      </c>
      <c r="R6">
        <v>100</v>
      </c>
      <c r="S6">
        <v>100</v>
      </c>
      <c r="T6">
        <v>100</v>
      </c>
      <c r="U6" s="4">
        <f t="shared" si="0"/>
        <v>1475</v>
      </c>
      <c r="V6" s="28">
        <v>86.765000000000001</v>
      </c>
      <c r="W6">
        <v>50</v>
      </c>
      <c r="X6">
        <v>25</v>
      </c>
      <c r="Y6">
        <v>50</v>
      </c>
      <c r="Z6" s="4">
        <f t="shared" si="1"/>
        <v>125</v>
      </c>
      <c r="AA6" s="28">
        <v>41.667000000000002</v>
      </c>
      <c r="AB6">
        <v>100</v>
      </c>
      <c r="AC6">
        <v>100</v>
      </c>
      <c r="AD6">
        <v>100</v>
      </c>
      <c r="AE6">
        <v>100</v>
      </c>
      <c r="AF6">
        <v>100</v>
      </c>
      <c r="AG6" s="4">
        <f t="shared" si="2"/>
        <v>500</v>
      </c>
      <c r="AH6" s="29">
        <v>100</v>
      </c>
      <c r="AI6" s="23">
        <f t="shared" si="3"/>
        <v>2100</v>
      </c>
      <c r="AJ6" s="14">
        <v>84</v>
      </c>
      <c r="AK6">
        <v>100</v>
      </c>
      <c r="AL6">
        <v>100</v>
      </c>
      <c r="AM6">
        <v>50</v>
      </c>
      <c r="AN6">
        <v>100</v>
      </c>
      <c r="AO6">
        <v>50</v>
      </c>
      <c r="AP6">
        <v>100</v>
      </c>
      <c r="AQ6">
        <v>100</v>
      </c>
      <c r="AR6">
        <v>100</v>
      </c>
      <c r="AS6">
        <v>100</v>
      </c>
      <c r="AT6">
        <v>50</v>
      </c>
      <c r="AU6">
        <v>100</v>
      </c>
      <c r="AV6">
        <v>100</v>
      </c>
      <c r="AW6">
        <v>100</v>
      </c>
      <c r="AX6">
        <v>50</v>
      </c>
      <c r="AY6">
        <v>100</v>
      </c>
      <c r="AZ6">
        <v>100</v>
      </c>
      <c r="BA6">
        <v>50</v>
      </c>
      <c r="BB6" s="4">
        <f t="shared" si="4"/>
        <v>1450</v>
      </c>
      <c r="BC6" s="28">
        <v>85.293999999999997</v>
      </c>
      <c r="BD6">
        <v>50</v>
      </c>
      <c r="BE6">
        <v>50</v>
      </c>
      <c r="BF6">
        <v>75</v>
      </c>
      <c r="BG6" s="28">
        <f t="shared" si="5"/>
        <v>175</v>
      </c>
      <c r="BH6" s="28">
        <v>58.332999999999998</v>
      </c>
      <c r="BI6">
        <v>100</v>
      </c>
      <c r="BJ6">
        <v>50</v>
      </c>
      <c r="BK6">
        <v>100</v>
      </c>
      <c r="BL6">
        <v>100</v>
      </c>
      <c r="BM6">
        <v>100</v>
      </c>
      <c r="BN6" s="4">
        <f t="shared" si="6"/>
        <v>450</v>
      </c>
      <c r="BO6" s="29">
        <v>90</v>
      </c>
      <c r="BP6" s="23">
        <f t="shared" si="7"/>
        <v>2075</v>
      </c>
      <c r="BQ6" s="14">
        <v>83</v>
      </c>
      <c r="BR6">
        <v>100</v>
      </c>
      <c r="BS6">
        <v>100</v>
      </c>
      <c r="BT6">
        <v>50</v>
      </c>
      <c r="BU6">
        <v>50</v>
      </c>
      <c r="BV6">
        <v>50</v>
      </c>
      <c r="BW6">
        <v>75</v>
      </c>
      <c r="BX6">
        <v>75</v>
      </c>
      <c r="BY6">
        <v>100</v>
      </c>
      <c r="BZ6">
        <v>50</v>
      </c>
      <c r="CA6">
        <v>50</v>
      </c>
      <c r="CB6">
        <v>100</v>
      </c>
      <c r="CC6">
        <v>100</v>
      </c>
      <c r="CD6">
        <v>100</v>
      </c>
      <c r="CE6">
        <v>75</v>
      </c>
      <c r="CF6">
        <v>100</v>
      </c>
      <c r="CG6">
        <v>75</v>
      </c>
      <c r="CH6">
        <v>75</v>
      </c>
      <c r="CI6" s="4">
        <f t="shared" si="8"/>
        <v>1325</v>
      </c>
      <c r="CJ6" s="28">
        <v>77.941000000000003</v>
      </c>
      <c r="CK6" s="84">
        <v>100</v>
      </c>
      <c r="CL6" s="84">
        <v>100</v>
      </c>
      <c r="CM6" s="84">
        <v>100</v>
      </c>
      <c r="CN6" s="4">
        <f t="shared" si="9"/>
        <v>300</v>
      </c>
      <c r="CO6" s="28">
        <v>100</v>
      </c>
      <c r="CP6">
        <v>25</v>
      </c>
      <c r="CQ6">
        <v>75</v>
      </c>
      <c r="CR6">
        <v>100</v>
      </c>
      <c r="CS6">
        <v>100</v>
      </c>
      <c r="CT6">
        <v>100</v>
      </c>
      <c r="CU6" s="4">
        <f t="shared" si="10"/>
        <v>400</v>
      </c>
      <c r="CV6" s="29">
        <v>80</v>
      </c>
      <c r="CW6" s="23">
        <f t="shared" si="11"/>
        <v>2025</v>
      </c>
      <c r="CX6" s="14">
        <v>81</v>
      </c>
    </row>
    <row r="7" spans="1:102">
      <c r="A7" s="88" t="s">
        <v>594</v>
      </c>
      <c r="B7">
        <v>5</v>
      </c>
      <c r="C7">
        <v>7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9">
        <f t="shared" si="0"/>
        <v>0</v>
      </c>
      <c r="V7" s="90"/>
      <c r="W7" s="88"/>
      <c r="X7" s="88"/>
      <c r="Y7" s="88"/>
      <c r="Z7" s="89">
        <f t="shared" si="1"/>
        <v>0</v>
      </c>
      <c r="AA7" s="90"/>
      <c r="AB7" s="88"/>
      <c r="AC7" s="88"/>
      <c r="AD7" s="88"/>
      <c r="AE7" s="88"/>
      <c r="AF7" s="88"/>
      <c r="AG7" s="89">
        <f t="shared" si="2"/>
        <v>0</v>
      </c>
      <c r="AH7" s="91"/>
      <c r="AI7" s="92">
        <f t="shared" si="3"/>
        <v>0</v>
      </c>
      <c r="AJ7" s="93"/>
      <c r="BG7" s="28">
        <f t="shared" si="5"/>
        <v>0</v>
      </c>
      <c r="BO7" s="29">
        <v>10</v>
      </c>
      <c r="BR7">
        <v>100</v>
      </c>
      <c r="BS7">
        <v>50</v>
      </c>
      <c r="BT7">
        <v>100</v>
      </c>
      <c r="BU7">
        <v>100</v>
      </c>
      <c r="BV7">
        <v>50</v>
      </c>
      <c r="BW7">
        <v>100</v>
      </c>
      <c r="BX7">
        <v>50</v>
      </c>
      <c r="BY7">
        <v>50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50</v>
      </c>
      <c r="CF7">
        <v>100</v>
      </c>
      <c r="CG7">
        <v>100</v>
      </c>
      <c r="CH7">
        <v>50</v>
      </c>
      <c r="CI7" s="4">
        <f t="shared" si="8"/>
        <v>1400</v>
      </c>
      <c r="CJ7" s="28">
        <v>82.352999999999994</v>
      </c>
      <c r="CK7" s="84">
        <v>100</v>
      </c>
      <c r="CL7" s="84">
        <v>100</v>
      </c>
      <c r="CM7" s="84">
        <v>100</v>
      </c>
      <c r="CN7" s="4">
        <f t="shared" si="9"/>
        <v>300</v>
      </c>
      <c r="CO7" s="28">
        <v>100</v>
      </c>
      <c r="CP7">
        <v>0</v>
      </c>
      <c r="CQ7">
        <v>25</v>
      </c>
      <c r="CR7">
        <v>0</v>
      </c>
      <c r="CS7">
        <v>25</v>
      </c>
      <c r="CT7">
        <v>0</v>
      </c>
      <c r="CU7" s="4">
        <f t="shared" si="10"/>
        <v>50</v>
      </c>
      <c r="CV7" s="29">
        <v>10</v>
      </c>
      <c r="CW7" s="23">
        <f t="shared" si="11"/>
        <v>1750</v>
      </c>
      <c r="CX7" s="14">
        <v>70</v>
      </c>
    </row>
    <row r="8" spans="1:102">
      <c r="A8" t="s">
        <v>598</v>
      </c>
      <c r="B8">
        <v>6</v>
      </c>
      <c r="C8">
        <v>13</v>
      </c>
      <c r="D8">
        <v>100</v>
      </c>
      <c r="E8">
        <v>100</v>
      </c>
      <c r="F8">
        <v>100</v>
      </c>
      <c r="G8">
        <v>100</v>
      </c>
      <c r="H8">
        <v>75</v>
      </c>
      <c r="I8">
        <v>75</v>
      </c>
      <c r="J8">
        <v>25</v>
      </c>
      <c r="K8">
        <v>75</v>
      </c>
      <c r="L8">
        <v>50</v>
      </c>
      <c r="M8">
        <v>50</v>
      </c>
      <c r="N8">
        <v>100</v>
      </c>
      <c r="O8">
        <v>100</v>
      </c>
      <c r="P8">
        <v>0</v>
      </c>
      <c r="Q8">
        <v>100</v>
      </c>
      <c r="R8">
        <v>100</v>
      </c>
      <c r="S8">
        <v>75</v>
      </c>
      <c r="T8">
        <v>50</v>
      </c>
      <c r="U8" s="4">
        <f t="shared" si="0"/>
        <v>1275</v>
      </c>
      <c r="V8" s="28">
        <v>75</v>
      </c>
      <c r="W8">
        <v>100</v>
      </c>
      <c r="X8">
        <v>100</v>
      </c>
      <c r="Y8">
        <v>25</v>
      </c>
      <c r="Z8" s="4">
        <f t="shared" si="1"/>
        <v>225</v>
      </c>
      <c r="AA8" s="28">
        <v>75</v>
      </c>
      <c r="AB8">
        <v>25</v>
      </c>
      <c r="AC8">
        <v>50</v>
      </c>
      <c r="AD8">
        <v>50</v>
      </c>
      <c r="AE8">
        <v>100</v>
      </c>
      <c r="AF8">
        <v>0</v>
      </c>
      <c r="AG8" s="4">
        <f t="shared" si="2"/>
        <v>225</v>
      </c>
      <c r="AH8" s="29">
        <v>45</v>
      </c>
      <c r="AI8" s="23">
        <f t="shared" si="3"/>
        <v>1725</v>
      </c>
      <c r="AJ8" s="14">
        <v>69</v>
      </c>
      <c r="BB8" s="4">
        <f t="shared" si="4"/>
        <v>0</v>
      </c>
      <c r="BG8" s="28">
        <f t="shared" si="5"/>
        <v>0</v>
      </c>
      <c r="BN8" s="4">
        <f t="shared" si="6"/>
        <v>0</v>
      </c>
      <c r="BP8" s="23">
        <f t="shared" si="7"/>
        <v>0</v>
      </c>
      <c r="BR8">
        <v>100</v>
      </c>
      <c r="BS8">
        <v>100</v>
      </c>
      <c r="BT8">
        <v>100</v>
      </c>
      <c r="BU8">
        <v>100</v>
      </c>
      <c r="BV8">
        <v>50</v>
      </c>
      <c r="BW8">
        <v>100</v>
      </c>
      <c r="BX8">
        <v>50</v>
      </c>
      <c r="BY8">
        <v>50</v>
      </c>
      <c r="BZ8">
        <v>25</v>
      </c>
      <c r="CA8">
        <v>50</v>
      </c>
      <c r="CB8">
        <v>50</v>
      </c>
      <c r="CC8">
        <v>100</v>
      </c>
      <c r="CD8">
        <v>100</v>
      </c>
      <c r="CE8">
        <v>100</v>
      </c>
      <c r="CF8">
        <v>100</v>
      </c>
      <c r="CG8">
        <v>50</v>
      </c>
      <c r="CH8">
        <v>25</v>
      </c>
      <c r="CI8" s="4">
        <f t="shared" si="8"/>
        <v>1250</v>
      </c>
      <c r="CJ8" s="28">
        <v>73.528999999999996</v>
      </c>
      <c r="CK8" s="84">
        <v>100</v>
      </c>
      <c r="CL8" s="84">
        <v>100</v>
      </c>
      <c r="CM8" s="84">
        <v>100</v>
      </c>
      <c r="CN8" s="4">
        <f t="shared" si="9"/>
        <v>300</v>
      </c>
      <c r="CO8" s="28">
        <v>100</v>
      </c>
      <c r="CP8">
        <v>25</v>
      </c>
      <c r="CQ8">
        <v>25</v>
      </c>
      <c r="CR8">
        <v>0</v>
      </c>
      <c r="CS8">
        <v>25</v>
      </c>
      <c r="CT8">
        <v>0</v>
      </c>
      <c r="CU8" s="4">
        <f t="shared" si="10"/>
        <v>75</v>
      </c>
      <c r="CV8" s="29">
        <v>15</v>
      </c>
      <c r="CW8" s="23">
        <f t="shared" si="11"/>
        <v>1625</v>
      </c>
      <c r="CX8" s="14">
        <v>65</v>
      </c>
    </row>
    <row r="9" spans="1:102">
      <c r="B9">
        <v>7</v>
      </c>
      <c r="C9" s="1">
        <v>5</v>
      </c>
      <c r="D9">
        <v>100</v>
      </c>
      <c r="E9">
        <v>50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50</v>
      </c>
      <c r="S9">
        <v>50</v>
      </c>
      <c r="T9">
        <v>100</v>
      </c>
      <c r="U9" s="4">
        <f t="shared" si="0"/>
        <v>1550</v>
      </c>
      <c r="V9" s="28">
        <v>91.176000000000002</v>
      </c>
      <c r="W9" s="140" t="s">
        <v>601</v>
      </c>
      <c r="X9" s="141"/>
      <c r="Y9" s="142"/>
      <c r="Z9" s="4">
        <f t="shared" si="1"/>
        <v>0</v>
      </c>
      <c r="AA9" s="28" t="s">
        <v>601</v>
      </c>
      <c r="AB9" s="140" t="s">
        <v>601</v>
      </c>
      <c r="AC9" s="141"/>
      <c r="AD9" s="141"/>
      <c r="AE9" s="141"/>
      <c r="AF9" s="142"/>
      <c r="AG9" s="4">
        <f t="shared" si="2"/>
        <v>0</v>
      </c>
      <c r="AH9" s="29" t="s">
        <v>601</v>
      </c>
      <c r="AI9" s="23">
        <f t="shared" si="3"/>
        <v>1550</v>
      </c>
      <c r="AJ9" s="28">
        <v>91.176000000000002</v>
      </c>
      <c r="BB9" s="4">
        <f t="shared" si="4"/>
        <v>0</v>
      </c>
      <c r="BG9" s="28">
        <f t="shared" si="5"/>
        <v>0</v>
      </c>
      <c r="BN9" s="4">
        <f t="shared" si="6"/>
        <v>0</v>
      </c>
      <c r="BP9" s="23">
        <f t="shared" si="7"/>
        <v>0</v>
      </c>
      <c r="BR9">
        <v>75</v>
      </c>
      <c r="BS9">
        <v>75</v>
      </c>
      <c r="BT9">
        <v>75</v>
      </c>
      <c r="BU9">
        <v>75</v>
      </c>
      <c r="BV9">
        <v>50</v>
      </c>
      <c r="BW9">
        <v>75</v>
      </c>
      <c r="BX9">
        <v>75</v>
      </c>
      <c r="BY9">
        <v>100</v>
      </c>
      <c r="BZ9">
        <v>75</v>
      </c>
      <c r="CA9">
        <v>75</v>
      </c>
      <c r="CB9">
        <v>100</v>
      </c>
      <c r="CC9">
        <v>100</v>
      </c>
      <c r="CD9">
        <v>100</v>
      </c>
      <c r="CE9">
        <v>50</v>
      </c>
      <c r="CF9">
        <v>75</v>
      </c>
      <c r="CG9">
        <v>100</v>
      </c>
      <c r="CH9">
        <v>75</v>
      </c>
      <c r="CI9" s="4">
        <f t="shared" si="8"/>
        <v>1350</v>
      </c>
      <c r="CJ9" s="28">
        <v>79.412000000000006</v>
      </c>
      <c r="CK9">
        <v>75</v>
      </c>
      <c r="CL9">
        <v>100</v>
      </c>
      <c r="CM9">
        <v>75</v>
      </c>
      <c r="CN9" s="4">
        <f t="shared" si="9"/>
        <v>250</v>
      </c>
      <c r="CO9" s="28">
        <v>83.332999999999998</v>
      </c>
      <c r="CP9">
        <v>75</v>
      </c>
      <c r="CQ9">
        <v>50</v>
      </c>
      <c r="CR9">
        <v>75</v>
      </c>
      <c r="CS9">
        <v>100</v>
      </c>
      <c r="CT9">
        <v>100</v>
      </c>
      <c r="CU9" s="4">
        <f t="shared" si="10"/>
        <v>400</v>
      </c>
      <c r="CV9" s="29">
        <v>80</v>
      </c>
      <c r="CW9" s="23">
        <f t="shared" si="11"/>
        <v>2000</v>
      </c>
      <c r="CX9" s="14">
        <v>80</v>
      </c>
    </row>
    <row r="10" spans="1:102">
      <c r="A10" s="101" t="s">
        <v>602</v>
      </c>
      <c r="B10">
        <v>8</v>
      </c>
      <c r="C10" s="1">
        <v>5</v>
      </c>
      <c r="D10" s="101">
        <v>100</v>
      </c>
      <c r="E10" s="101">
        <v>50</v>
      </c>
      <c r="F10" s="101">
        <v>100</v>
      </c>
      <c r="G10" s="101">
        <v>0</v>
      </c>
      <c r="H10" s="101">
        <v>50</v>
      </c>
      <c r="I10" s="101">
        <v>100</v>
      </c>
      <c r="J10" s="101">
        <v>100</v>
      </c>
      <c r="K10" s="101">
        <v>100</v>
      </c>
      <c r="L10" s="101">
        <v>0</v>
      </c>
      <c r="M10" s="101">
        <v>100</v>
      </c>
      <c r="N10" s="101">
        <v>50</v>
      </c>
      <c r="O10" s="101">
        <v>100</v>
      </c>
      <c r="P10" s="101">
        <v>0</v>
      </c>
      <c r="Q10" s="101">
        <v>50</v>
      </c>
      <c r="R10" s="101">
        <v>0</v>
      </c>
      <c r="S10" s="101">
        <v>100</v>
      </c>
      <c r="T10" s="101">
        <v>0</v>
      </c>
      <c r="U10" s="102">
        <f t="shared" si="0"/>
        <v>1000</v>
      </c>
      <c r="V10" s="103">
        <v>58.823999999999998</v>
      </c>
      <c r="W10" s="143" t="s">
        <v>601</v>
      </c>
      <c r="X10" s="144"/>
      <c r="Y10" s="145"/>
      <c r="Z10" s="102">
        <f t="shared" si="1"/>
        <v>0</v>
      </c>
      <c r="AA10" s="103" t="s">
        <v>601</v>
      </c>
      <c r="AB10" s="143" t="s">
        <v>601</v>
      </c>
      <c r="AC10" s="144"/>
      <c r="AD10" s="144"/>
      <c r="AE10" s="144"/>
      <c r="AF10" s="145"/>
      <c r="AG10" s="102">
        <f t="shared" si="2"/>
        <v>0</v>
      </c>
      <c r="AH10" s="104" t="s">
        <v>601</v>
      </c>
      <c r="AI10" s="105">
        <f t="shared" si="3"/>
        <v>1000</v>
      </c>
      <c r="AJ10" s="103">
        <v>58.823999999999998</v>
      </c>
      <c r="AK10">
        <v>50</v>
      </c>
      <c r="AL10">
        <v>25</v>
      </c>
      <c r="AM10">
        <v>75</v>
      </c>
      <c r="AN10">
        <v>50</v>
      </c>
      <c r="AO10">
        <v>25</v>
      </c>
      <c r="AP10">
        <v>50</v>
      </c>
      <c r="AQ10">
        <v>50</v>
      </c>
      <c r="AR10">
        <v>50</v>
      </c>
      <c r="AS10">
        <v>50</v>
      </c>
      <c r="AT10">
        <v>75</v>
      </c>
      <c r="AU10">
        <v>50</v>
      </c>
      <c r="AV10">
        <v>75</v>
      </c>
      <c r="AW10">
        <v>75</v>
      </c>
      <c r="AX10">
        <v>75</v>
      </c>
      <c r="AY10">
        <v>75</v>
      </c>
      <c r="AZ10">
        <v>75</v>
      </c>
      <c r="BA10">
        <v>75</v>
      </c>
      <c r="BB10" s="4">
        <f t="shared" si="4"/>
        <v>1000</v>
      </c>
      <c r="BC10" s="28">
        <v>58.823999999999998</v>
      </c>
      <c r="BD10" s="84">
        <v>75</v>
      </c>
      <c r="BE10" s="84">
        <v>75</v>
      </c>
      <c r="BF10" s="84">
        <v>75</v>
      </c>
      <c r="BG10" s="28">
        <f t="shared" si="5"/>
        <v>225</v>
      </c>
      <c r="BH10" s="28">
        <v>75</v>
      </c>
      <c r="BI10">
        <v>75</v>
      </c>
      <c r="BJ10">
        <v>75</v>
      </c>
      <c r="BK10">
        <v>50</v>
      </c>
      <c r="BL10">
        <v>50</v>
      </c>
      <c r="BM10">
        <v>75</v>
      </c>
      <c r="BN10" s="4">
        <f t="shared" si="6"/>
        <v>325</v>
      </c>
      <c r="BO10" s="29">
        <v>65</v>
      </c>
      <c r="BP10" s="23">
        <f t="shared" si="7"/>
        <v>1550</v>
      </c>
      <c r="BQ10" s="14">
        <v>62</v>
      </c>
      <c r="BR10">
        <v>75</v>
      </c>
      <c r="BS10">
        <v>25</v>
      </c>
      <c r="BT10">
        <v>75</v>
      </c>
      <c r="BU10">
        <v>25</v>
      </c>
      <c r="BV10">
        <v>25</v>
      </c>
      <c r="BW10">
        <v>50</v>
      </c>
      <c r="BX10">
        <v>75</v>
      </c>
      <c r="BY10">
        <v>50</v>
      </c>
      <c r="BZ10">
        <v>50</v>
      </c>
      <c r="CA10">
        <v>75</v>
      </c>
      <c r="CB10">
        <v>50</v>
      </c>
      <c r="CC10">
        <v>75</v>
      </c>
      <c r="CD10">
        <v>75</v>
      </c>
      <c r="CE10">
        <v>50</v>
      </c>
      <c r="CF10">
        <v>75</v>
      </c>
      <c r="CG10">
        <v>75</v>
      </c>
      <c r="CH10">
        <v>50</v>
      </c>
      <c r="CI10" s="4">
        <f t="shared" si="8"/>
        <v>975</v>
      </c>
      <c r="CJ10" s="28">
        <v>57.353000000000002</v>
      </c>
      <c r="CK10">
        <v>75</v>
      </c>
      <c r="CL10">
        <v>75</v>
      </c>
      <c r="CM10">
        <v>50</v>
      </c>
      <c r="CN10" s="4">
        <f t="shared" si="9"/>
        <v>200</v>
      </c>
      <c r="CO10" s="28">
        <v>66.667000000000002</v>
      </c>
      <c r="CP10">
        <v>50</v>
      </c>
      <c r="CQ10">
        <v>50</v>
      </c>
      <c r="CR10">
        <v>50</v>
      </c>
      <c r="CS10">
        <v>50</v>
      </c>
      <c r="CT10">
        <v>25</v>
      </c>
      <c r="CU10" s="4">
        <f t="shared" si="10"/>
        <v>225</v>
      </c>
      <c r="CV10" s="29">
        <v>45</v>
      </c>
      <c r="CW10" s="23">
        <f t="shared" si="11"/>
        <v>1400</v>
      </c>
      <c r="CX10" s="14">
        <v>56</v>
      </c>
    </row>
    <row r="11" spans="1:102">
      <c r="B11">
        <v>9</v>
      </c>
      <c r="C11" s="1">
        <v>7</v>
      </c>
      <c r="D11">
        <v>50</v>
      </c>
      <c r="E11">
        <v>100</v>
      </c>
      <c r="F11">
        <v>100</v>
      </c>
      <c r="G11">
        <v>100</v>
      </c>
      <c r="H11">
        <v>50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50</v>
      </c>
      <c r="Q11">
        <v>100</v>
      </c>
      <c r="R11">
        <v>100</v>
      </c>
      <c r="S11">
        <v>100</v>
      </c>
      <c r="T11">
        <v>100</v>
      </c>
      <c r="U11" s="4">
        <f t="shared" si="0"/>
        <v>1550</v>
      </c>
      <c r="V11" s="28">
        <v>91.176000000000002</v>
      </c>
      <c r="W11" s="140" t="s">
        <v>601</v>
      </c>
      <c r="X11" s="141"/>
      <c r="Y11" s="142"/>
      <c r="Z11" s="4">
        <f t="shared" si="1"/>
        <v>0</v>
      </c>
      <c r="AA11" s="28" t="s">
        <v>601</v>
      </c>
      <c r="AB11" s="140" t="s">
        <v>601</v>
      </c>
      <c r="AC11" s="141"/>
      <c r="AD11" s="141"/>
      <c r="AE11" s="141"/>
      <c r="AF11" s="142"/>
      <c r="AG11" s="4">
        <f t="shared" si="2"/>
        <v>0</v>
      </c>
      <c r="AH11" s="29" t="s">
        <v>601</v>
      </c>
      <c r="AI11" s="23">
        <f t="shared" si="3"/>
        <v>1550</v>
      </c>
      <c r="AJ11" s="28">
        <v>91.176000000000002</v>
      </c>
      <c r="BB11" s="4">
        <f t="shared" si="4"/>
        <v>0</v>
      </c>
      <c r="BG11" s="28">
        <f t="shared" si="5"/>
        <v>0</v>
      </c>
      <c r="BN11" s="4">
        <f t="shared" si="6"/>
        <v>0</v>
      </c>
      <c r="BP11" s="23">
        <f t="shared" si="7"/>
        <v>0</v>
      </c>
      <c r="BR11">
        <v>100</v>
      </c>
      <c r="BS11">
        <v>100</v>
      </c>
      <c r="BT11">
        <v>100</v>
      </c>
      <c r="BU11">
        <v>75</v>
      </c>
      <c r="BV11">
        <v>75</v>
      </c>
      <c r="BW11">
        <v>100</v>
      </c>
      <c r="BX11">
        <v>100</v>
      </c>
      <c r="BY11">
        <v>75</v>
      </c>
      <c r="BZ11">
        <v>100</v>
      </c>
      <c r="CA11">
        <v>100</v>
      </c>
      <c r="CB11">
        <v>100</v>
      </c>
      <c r="CC11">
        <v>100</v>
      </c>
      <c r="CD11">
        <v>75</v>
      </c>
      <c r="CE11">
        <v>75</v>
      </c>
      <c r="CF11">
        <v>100</v>
      </c>
      <c r="CG11">
        <v>100</v>
      </c>
      <c r="CH11">
        <v>75</v>
      </c>
      <c r="CI11" s="4">
        <f t="shared" si="8"/>
        <v>1550</v>
      </c>
      <c r="CJ11" s="28">
        <v>91.176000000000002</v>
      </c>
      <c r="CK11">
        <v>100</v>
      </c>
      <c r="CL11">
        <v>100</v>
      </c>
      <c r="CM11">
        <v>100</v>
      </c>
      <c r="CN11" s="4">
        <f t="shared" si="9"/>
        <v>300</v>
      </c>
      <c r="CO11" s="28">
        <v>100</v>
      </c>
      <c r="CP11">
        <v>75</v>
      </c>
      <c r="CQ11">
        <v>50</v>
      </c>
      <c r="CR11">
        <v>50</v>
      </c>
      <c r="CS11">
        <v>75</v>
      </c>
      <c r="CT11">
        <v>75</v>
      </c>
      <c r="CU11" s="4">
        <f t="shared" si="10"/>
        <v>325</v>
      </c>
      <c r="CV11" s="29">
        <v>65</v>
      </c>
      <c r="CW11" s="23">
        <f t="shared" si="11"/>
        <v>2175</v>
      </c>
      <c r="CX11" s="14">
        <v>87</v>
      </c>
    </row>
    <row r="12" spans="1:102" s="119" customFormat="1">
      <c r="B12" s="119">
        <v>10</v>
      </c>
      <c r="C12" s="126">
        <v>4</v>
      </c>
      <c r="U12" s="120">
        <f t="shared" si="0"/>
        <v>0</v>
      </c>
      <c r="V12" s="121"/>
      <c r="Z12" s="120">
        <f t="shared" si="1"/>
        <v>0</v>
      </c>
      <c r="AA12" s="121"/>
      <c r="AG12" s="120">
        <f t="shared" si="2"/>
        <v>0</v>
      </c>
      <c r="AH12" s="122"/>
      <c r="AI12" s="123">
        <f t="shared" si="3"/>
        <v>0</v>
      </c>
      <c r="AJ12" s="124"/>
      <c r="AK12" s="119">
        <v>100</v>
      </c>
      <c r="AL12" s="119">
        <v>75</v>
      </c>
      <c r="AM12" s="119">
        <v>100</v>
      </c>
      <c r="AN12" s="119">
        <v>100</v>
      </c>
      <c r="AO12" s="119">
        <v>75</v>
      </c>
      <c r="AP12" s="119">
        <v>100</v>
      </c>
      <c r="AQ12" s="119">
        <v>100</v>
      </c>
      <c r="AR12" s="119">
        <v>100</v>
      </c>
      <c r="AS12" s="119">
        <v>100</v>
      </c>
      <c r="AT12" s="119">
        <v>100</v>
      </c>
      <c r="AU12" s="119">
        <v>100</v>
      </c>
      <c r="AV12" s="119">
        <v>100</v>
      </c>
      <c r="AW12" s="119">
        <v>100</v>
      </c>
      <c r="AX12" s="119">
        <v>100</v>
      </c>
      <c r="AY12" s="119">
        <v>100</v>
      </c>
      <c r="AZ12" s="119">
        <v>100</v>
      </c>
      <c r="BA12" s="119">
        <v>100</v>
      </c>
      <c r="BB12" s="120">
        <f t="shared" si="4"/>
        <v>1650</v>
      </c>
      <c r="BC12" s="121">
        <v>97.06</v>
      </c>
      <c r="BD12" s="119">
        <v>50</v>
      </c>
      <c r="BE12" s="119">
        <v>50</v>
      </c>
      <c r="BF12" s="119">
        <v>0</v>
      </c>
      <c r="BG12" s="121">
        <f t="shared" si="5"/>
        <v>100</v>
      </c>
      <c r="BH12" s="121">
        <v>33.33</v>
      </c>
      <c r="BI12" s="119">
        <v>75</v>
      </c>
      <c r="BJ12" s="119">
        <v>50</v>
      </c>
      <c r="BK12" s="119">
        <v>100</v>
      </c>
      <c r="BL12" s="119">
        <v>100</v>
      </c>
      <c r="BM12" s="119">
        <v>100</v>
      </c>
      <c r="BN12" s="120">
        <f t="shared" si="6"/>
        <v>425</v>
      </c>
      <c r="BO12" s="122">
        <v>85</v>
      </c>
      <c r="BP12" s="123">
        <f t="shared" si="7"/>
        <v>2175</v>
      </c>
      <c r="BQ12" s="124">
        <v>87</v>
      </c>
      <c r="CI12" s="120">
        <f t="shared" si="8"/>
        <v>0</v>
      </c>
      <c r="CJ12" s="121"/>
      <c r="CN12" s="120">
        <f t="shared" si="9"/>
        <v>0</v>
      </c>
      <c r="CO12" s="121"/>
      <c r="CU12" s="120">
        <f t="shared" si="10"/>
        <v>0</v>
      </c>
      <c r="CV12" s="122"/>
      <c r="CW12" s="123">
        <f t="shared" si="11"/>
        <v>0</v>
      </c>
      <c r="CX12" s="124"/>
    </row>
    <row r="13" spans="1:102" s="119" customFormat="1">
      <c r="B13" s="119">
        <v>11</v>
      </c>
      <c r="C13" s="126" t="s">
        <v>631</v>
      </c>
      <c r="U13" s="120">
        <f t="shared" si="0"/>
        <v>0</v>
      </c>
      <c r="V13" s="121"/>
      <c r="Z13" s="120">
        <f t="shared" si="1"/>
        <v>0</v>
      </c>
      <c r="AA13" s="121"/>
      <c r="AG13" s="120">
        <f t="shared" si="2"/>
        <v>0</v>
      </c>
      <c r="AH13" s="122"/>
      <c r="AI13" s="123">
        <f t="shared" si="3"/>
        <v>0</v>
      </c>
      <c r="AJ13" s="124"/>
      <c r="BB13" s="120">
        <f t="shared" si="4"/>
        <v>0</v>
      </c>
      <c r="BC13" s="121"/>
      <c r="BG13" s="121">
        <f t="shared" si="5"/>
        <v>0</v>
      </c>
      <c r="BH13" s="121"/>
      <c r="BN13" s="120">
        <f t="shared" si="6"/>
        <v>0</v>
      </c>
      <c r="BO13" s="122"/>
      <c r="BP13" s="123">
        <f t="shared" si="7"/>
        <v>0</v>
      </c>
      <c r="BQ13" s="124"/>
      <c r="CI13" s="120">
        <f t="shared" si="8"/>
        <v>0</v>
      </c>
      <c r="CJ13" s="121"/>
      <c r="CN13" s="120">
        <f t="shared" si="9"/>
        <v>0</v>
      </c>
      <c r="CO13" s="121"/>
      <c r="CU13" s="120">
        <f t="shared" si="10"/>
        <v>0</v>
      </c>
      <c r="CV13" s="122"/>
      <c r="CW13" s="123">
        <f t="shared" si="11"/>
        <v>0</v>
      </c>
      <c r="CX13" s="124"/>
    </row>
    <row r="14" spans="1:102">
      <c r="B14" t="s">
        <v>621</v>
      </c>
      <c r="C14" s="1">
        <v>18</v>
      </c>
      <c r="D14">
        <v>100</v>
      </c>
      <c r="E14">
        <v>50</v>
      </c>
      <c r="F14">
        <v>50</v>
      </c>
      <c r="G14">
        <v>100</v>
      </c>
      <c r="H14">
        <v>75</v>
      </c>
      <c r="I14">
        <v>100</v>
      </c>
      <c r="J14">
        <v>75</v>
      </c>
      <c r="K14">
        <v>50</v>
      </c>
      <c r="L14">
        <v>100</v>
      </c>
      <c r="M14">
        <v>50</v>
      </c>
      <c r="N14">
        <v>50</v>
      </c>
      <c r="O14">
        <v>75</v>
      </c>
      <c r="P14">
        <v>75</v>
      </c>
      <c r="Q14">
        <v>75</v>
      </c>
      <c r="R14">
        <v>50</v>
      </c>
      <c r="S14">
        <v>50</v>
      </c>
      <c r="T14">
        <v>0</v>
      </c>
      <c r="U14" s="4">
        <f t="shared" si="0"/>
        <v>1125</v>
      </c>
      <c r="V14" s="28">
        <v>66.176000000000002</v>
      </c>
      <c r="W14">
        <v>75</v>
      </c>
      <c r="X14">
        <v>75</v>
      </c>
      <c r="Y14">
        <v>75</v>
      </c>
      <c r="Z14" s="4">
        <f t="shared" si="1"/>
        <v>225</v>
      </c>
      <c r="AA14" s="28">
        <v>75</v>
      </c>
      <c r="AB14">
        <v>100</v>
      </c>
      <c r="AC14">
        <v>100</v>
      </c>
      <c r="AD14">
        <v>75</v>
      </c>
      <c r="AE14">
        <v>75</v>
      </c>
      <c r="AF14">
        <v>75</v>
      </c>
      <c r="AG14" s="4">
        <f t="shared" si="2"/>
        <v>425</v>
      </c>
      <c r="AH14" s="29">
        <v>85</v>
      </c>
      <c r="AI14" s="23">
        <f t="shared" si="3"/>
        <v>1775</v>
      </c>
      <c r="AJ14" s="14">
        <v>71</v>
      </c>
      <c r="AK14">
        <v>50</v>
      </c>
      <c r="AL14">
        <v>50</v>
      </c>
      <c r="AM14">
        <v>100</v>
      </c>
      <c r="AN14">
        <v>100</v>
      </c>
      <c r="AO14">
        <v>50</v>
      </c>
      <c r="AP14">
        <v>50</v>
      </c>
      <c r="AQ14">
        <v>0</v>
      </c>
      <c r="AR14">
        <v>0</v>
      </c>
      <c r="AS14">
        <v>0</v>
      </c>
      <c r="AT14">
        <v>75</v>
      </c>
      <c r="AU14">
        <v>50</v>
      </c>
      <c r="AV14">
        <v>50</v>
      </c>
      <c r="AW14">
        <v>100</v>
      </c>
      <c r="AX14">
        <v>100</v>
      </c>
      <c r="AY14">
        <v>50</v>
      </c>
      <c r="AZ14">
        <v>0</v>
      </c>
      <c r="BA14">
        <v>0</v>
      </c>
      <c r="BB14" s="4">
        <f t="shared" si="4"/>
        <v>825</v>
      </c>
      <c r="BC14" s="28">
        <v>48.529000000000003</v>
      </c>
      <c r="BD14">
        <v>50</v>
      </c>
      <c r="BE14">
        <v>50</v>
      </c>
      <c r="BF14">
        <v>75</v>
      </c>
      <c r="BG14" s="28">
        <f t="shared" si="5"/>
        <v>175</v>
      </c>
      <c r="BH14" s="28">
        <v>58.332999999999998</v>
      </c>
      <c r="BI14">
        <v>100</v>
      </c>
      <c r="BJ14">
        <v>50</v>
      </c>
      <c r="BK14">
        <v>25</v>
      </c>
      <c r="BL14">
        <v>25</v>
      </c>
      <c r="BM14">
        <v>50</v>
      </c>
      <c r="BN14" s="4">
        <f t="shared" si="6"/>
        <v>250</v>
      </c>
      <c r="BO14" s="29">
        <v>50</v>
      </c>
      <c r="BP14" s="23">
        <f t="shared" si="7"/>
        <v>1250</v>
      </c>
      <c r="BQ14" s="14">
        <v>50</v>
      </c>
      <c r="CI14" s="4">
        <f t="shared" si="8"/>
        <v>0</v>
      </c>
      <c r="CN14" s="4">
        <f t="shared" si="9"/>
        <v>0</v>
      </c>
      <c r="CU14" s="4">
        <f t="shared" si="10"/>
        <v>0</v>
      </c>
      <c r="CW14" s="23">
        <f t="shared" si="11"/>
        <v>0</v>
      </c>
    </row>
    <row r="15" spans="1:102" s="119" customFormat="1">
      <c r="B15" s="119" t="s">
        <v>643</v>
      </c>
      <c r="C15" s="126">
        <v>4</v>
      </c>
      <c r="U15" s="120">
        <f t="shared" si="0"/>
        <v>0</v>
      </c>
      <c r="V15" s="121"/>
      <c r="Z15" s="120">
        <f t="shared" si="1"/>
        <v>0</v>
      </c>
      <c r="AA15" s="121"/>
      <c r="AG15" s="120">
        <f t="shared" si="2"/>
        <v>0</v>
      </c>
      <c r="AH15" s="122"/>
      <c r="AI15" s="123">
        <f t="shared" si="3"/>
        <v>0</v>
      </c>
      <c r="AJ15" s="124"/>
      <c r="AK15" s="119">
        <v>75</v>
      </c>
      <c r="AL15" s="119">
        <v>50</v>
      </c>
      <c r="AM15" s="119">
        <v>50</v>
      </c>
      <c r="AN15" s="119">
        <v>0</v>
      </c>
      <c r="AO15" s="119">
        <v>0</v>
      </c>
      <c r="AP15" s="119">
        <v>50</v>
      </c>
      <c r="AQ15" s="119">
        <v>0</v>
      </c>
      <c r="AR15" s="119">
        <v>25</v>
      </c>
      <c r="AS15" s="119">
        <v>100</v>
      </c>
      <c r="AT15" s="119">
        <v>100</v>
      </c>
      <c r="AU15" s="119">
        <v>50</v>
      </c>
      <c r="AV15" s="119">
        <v>100</v>
      </c>
      <c r="AW15" s="119">
        <v>100</v>
      </c>
      <c r="AX15" s="119">
        <v>75</v>
      </c>
      <c r="AY15" s="119">
        <v>75</v>
      </c>
      <c r="AZ15" s="119">
        <v>100</v>
      </c>
      <c r="BA15" s="119">
        <v>25</v>
      </c>
      <c r="BB15" s="120">
        <f t="shared" si="4"/>
        <v>975</v>
      </c>
      <c r="BC15" s="121">
        <v>57.353000000000002</v>
      </c>
      <c r="BD15" s="125">
        <v>0</v>
      </c>
      <c r="BE15" s="125">
        <v>0</v>
      </c>
      <c r="BF15" s="125">
        <v>0</v>
      </c>
      <c r="BG15" s="121">
        <f t="shared" si="5"/>
        <v>0</v>
      </c>
      <c r="BH15" s="121">
        <v>0</v>
      </c>
      <c r="BI15" s="119">
        <v>50</v>
      </c>
      <c r="BJ15" s="119">
        <v>75</v>
      </c>
      <c r="BK15" s="119">
        <v>75</v>
      </c>
      <c r="BL15" s="119">
        <v>75</v>
      </c>
      <c r="BM15" s="119">
        <v>100</v>
      </c>
      <c r="BN15" s="120">
        <f t="shared" si="6"/>
        <v>375</v>
      </c>
      <c r="BO15" s="122">
        <v>75</v>
      </c>
      <c r="BP15" s="123">
        <f t="shared" si="7"/>
        <v>1350</v>
      </c>
      <c r="BQ15" s="124">
        <v>54</v>
      </c>
      <c r="CI15" s="120">
        <f t="shared" si="8"/>
        <v>0</v>
      </c>
      <c r="CJ15" s="121"/>
      <c r="CN15" s="120">
        <f t="shared" si="9"/>
        <v>0</v>
      </c>
      <c r="CO15" s="121"/>
      <c r="CU15" s="120">
        <f t="shared" si="10"/>
        <v>0</v>
      </c>
      <c r="CV15" s="122"/>
      <c r="CW15" s="123">
        <f t="shared" si="11"/>
        <v>0</v>
      </c>
      <c r="CX15" s="124"/>
    </row>
    <row r="16" spans="1:102" s="119" customFormat="1">
      <c r="B16" s="119">
        <v>12</v>
      </c>
      <c r="C16" s="126" t="s">
        <v>650</v>
      </c>
      <c r="U16" s="120">
        <f t="shared" si="0"/>
        <v>0</v>
      </c>
      <c r="V16" s="121"/>
      <c r="Z16" s="120">
        <f t="shared" si="1"/>
        <v>0</v>
      </c>
      <c r="AA16" s="121"/>
      <c r="AG16" s="120">
        <f t="shared" si="2"/>
        <v>0</v>
      </c>
      <c r="AH16" s="122"/>
      <c r="AI16" s="123">
        <f t="shared" si="3"/>
        <v>0</v>
      </c>
      <c r="AJ16" s="124"/>
      <c r="AK16" s="119">
        <v>100</v>
      </c>
      <c r="AL16" s="119">
        <v>50</v>
      </c>
      <c r="AM16" s="119">
        <v>100</v>
      </c>
      <c r="AN16" s="119">
        <v>50</v>
      </c>
      <c r="AO16" s="119">
        <v>50</v>
      </c>
      <c r="AP16" s="119">
        <v>100</v>
      </c>
      <c r="AQ16" s="119">
        <v>50</v>
      </c>
      <c r="AR16" s="119">
        <v>100</v>
      </c>
      <c r="AS16" s="119">
        <v>100</v>
      </c>
      <c r="AT16" s="119">
        <v>100</v>
      </c>
      <c r="AU16" s="119">
        <v>100</v>
      </c>
      <c r="AV16" s="119">
        <v>100</v>
      </c>
      <c r="AW16" s="119">
        <v>50</v>
      </c>
      <c r="AX16" s="119">
        <v>50</v>
      </c>
      <c r="AY16" s="119">
        <v>50</v>
      </c>
      <c r="AZ16" s="119">
        <v>100</v>
      </c>
      <c r="BA16" s="119">
        <v>100</v>
      </c>
      <c r="BB16" s="120">
        <f t="shared" si="4"/>
        <v>1350</v>
      </c>
      <c r="BC16" s="121">
        <v>79.41</v>
      </c>
      <c r="BD16" s="119">
        <v>50</v>
      </c>
      <c r="BE16" s="119">
        <v>50</v>
      </c>
      <c r="BF16" s="119">
        <v>0</v>
      </c>
      <c r="BG16" s="121">
        <f t="shared" si="5"/>
        <v>100</v>
      </c>
      <c r="BH16" s="121">
        <v>33.33</v>
      </c>
      <c r="BI16" s="119">
        <v>100</v>
      </c>
      <c r="BJ16" s="119">
        <v>50</v>
      </c>
      <c r="BK16" s="119">
        <v>100</v>
      </c>
      <c r="BL16" s="119">
        <v>100</v>
      </c>
      <c r="BM16" s="119">
        <v>100</v>
      </c>
      <c r="BN16" s="120">
        <f t="shared" si="6"/>
        <v>450</v>
      </c>
      <c r="BO16" s="122">
        <v>90</v>
      </c>
      <c r="BP16" s="123">
        <f t="shared" si="7"/>
        <v>1900</v>
      </c>
      <c r="BQ16" s="124">
        <v>76</v>
      </c>
      <c r="CI16" s="120">
        <f t="shared" si="8"/>
        <v>0</v>
      </c>
      <c r="CJ16" s="121"/>
      <c r="CN16" s="120">
        <f t="shared" si="9"/>
        <v>0</v>
      </c>
      <c r="CO16" s="121"/>
      <c r="CU16" s="120">
        <f t="shared" si="10"/>
        <v>0</v>
      </c>
      <c r="CV16" s="122"/>
      <c r="CW16" s="123">
        <f t="shared" si="11"/>
        <v>0</v>
      </c>
      <c r="CX16" s="124"/>
    </row>
    <row r="17" spans="2:101">
      <c r="B17">
        <v>13</v>
      </c>
      <c r="C17" s="1">
        <v>14</v>
      </c>
      <c r="D17">
        <v>100</v>
      </c>
      <c r="E17">
        <v>50</v>
      </c>
      <c r="F17">
        <v>75</v>
      </c>
      <c r="G17">
        <v>50</v>
      </c>
      <c r="H17">
        <v>75</v>
      </c>
      <c r="I17">
        <v>75</v>
      </c>
      <c r="J17">
        <v>75</v>
      </c>
      <c r="K17">
        <v>50</v>
      </c>
      <c r="L17">
        <v>75</v>
      </c>
      <c r="M17">
        <v>75</v>
      </c>
      <c r="N17">
        <v>50</v>
      </c>
      <c r="O17">
        <v>75</v>
      </c>
      <c r="P17">
        <v>50</v>
      </c>
      <c r="Q17">
        <v>50</v>
      </c>
      <c r="R17">
        <v>100</v>
      </c>
      <c r="S17">
        <v>75</v>
      </c>
      <c r="T17">
        <v>0</v>
      </c>
      <c r="U17" s="4">
        <f t="shared" si="0"/>
        <v>1100</v>
      </c>
      <c r="V17" s="28">
        <v>64.706000000000003</v>
      </c>
      <c r="W17">
        <v>75</v>
      </c>
      <c r="X17">
        <v>75</v>
      </c>
      <c r="Y17">
        <v>75</v>
      </c>
      <c r="Z17" s="4">
        <f t="shared" si="1"/>
        <v>225</v>
      </c>
      <c r="AA17" s="28">
        <v>75</v>
      </c>
      <c r="AB17">
        <v>50</v>
      </c>
      <c r="AC17">
        <v>50</v>
      </c>
      <c r="AD17">
        <v>50</v>
      </c>
      <c r="AE17">
        <v>50</v>
      </c>
      <c r="AF17">
        <v>75</v>
      </c>
      <c r="AG17" s="4">
        <f t="shared" si="2"/>
        <v>275</v>
      </c>
      <c r="AH17" s="29">
        <v>55</v>
      </c>
      <c r="AI17" s="23">
        <f t="shared" si="3"/>
        <v>1600</v>
      </c>
      <c r="AJ17" s="14">
        <v>64</v>
      </c>
      <c r="AK17">
        <v>75</v>
      </c>
      <c r="AL17">
        <v>75</v>
      </c>
      <c r="AM17">
        <v>75</v>
      </c>
      <c r="AN17">
        <v>100</v>
      </c>
      <c r="AO17">
        <v>75</v>
      </c>
      <c r="AP17">
        <v>50</v>
      </c>
      <c r="AQ17">
        <v>50</v>
      </c>
      <c r="AR17">
        <v>50</v>
      </c>
      <c r="AS17">
        <v>50</v>
      </c>
      <c r="AT17">
        <v>75</v>
      </c>
      <c r="AU17">
        <v>75</v>
      </c>
      <c r="AV17">
        <v>75</v>
      </c>
      <c r="AW17">
        <v>50</v>
      </c>
      <c r="AX17">
        <v>75</v>
      </c>
      <c r="AY17">
        <v>100</v>
      </c>
      <c r="AZ17">
        <v>75</v>
      </c>
      <c r="BA17">
        <v>25</v>
      </c>
      <c r="BB17" s="4">
        <f t="shared" si="4"/>
        <v>1150</v>
      </c>
      <c r="BC17" s="28">
        <v>67.647000000000006</v>
      </c>
      <c r="BD17">
        <v>75</v>
      </c>
      <c r="BE17">
        <v>75</v>
      </c>
      <c r="BF17">
        <v>75</v>
      </c>
      <c r="BG17" s="28">
        <f t="shared" si="5"/>
        <v>225</v>
      </c>
      <c r="BH17" s="28">
        <v>75</v>
      </c>
      <c r="BI17">
        <v>0</v>
      </c>
      <c r="BJ17">
        <v>25</v>
      </c>
      <c r="BK17">
        <v>50</v>
      </c>
      <c r="BL17">
        <v>50</v>
      </c>
      <c r="BM17">
        <v>50</v>
      </c>
      <c r="BN17" s="4">
        <f t="shared" si="6"/>
        <v>175</v>
      </c>
      <c r="BO17" s="29">
        <v>35</v>
      </c>
      <c r="BP17" s="23">
        <f t="shared" si="7"/>
        <v>1550</v>
      </c>
      <c r="BQ17" s="14">
        <v>62</v>
      </c>
      <c r="CI17" s="4">
        <f t="shared" si="8"/>
        <v>0</v>
      </c>
      <c r="CN17" s="4">
        <f t="shared" si="9"/>
        <v>0</v>
      </c>
      <c r="CU17" s="4">
        <f t="shared" si="10"/>
        <v>0</v>
      </c>
      <c r="CW17" s="23">
        <f t="shared" si="11"/>
        <v>0</v>
      </c>
    </row>
    <row r="18" spans="2:101">
      <c r="U18" s="4">
        <f t="shared" si="0"/>
        <v>0</v>
      </c>
      <c r="Z18" s="4">
        <f t="shared" si="1"/>
        <v>0</v>
      </c>
      <c r="AG18" s="4">
        <f t="shared" si="2"/>
        <v>0</v>
      </c>
      <c r="AI18" s="23">
        <f t="shared" si="3"/>
        <v>0</v>
      </c>
      <c r="BB18" s="4">
        <f t="shared" si="4"/>
        <v>0</v>
      </c>
      <c r="BG18" s="28">
        <f t="shared" si="5"/>
        <v>0</v>
      </c>
      <c r="BN18" s="4">
        <f t="shared" si="6"/>
        <v>0</v>
      </c>
      <c r="BP18" s="23">
        <f t="shared" si="7"/>
        <v>0</v>
      </c>
      <c r="CI18" s="4">
        <f t="shared" si="8"/>
        <v>0</v>
      </c>
      <c r="CN18" s="4">
        <f t="shared" si="9"/>
        <v>0</v>
      </c>
      <c r="CU18" s="4">
        <f t="shared" si="10"/>
        <v>0</v>
      </c>
      <c r="CW18" s="23">
        <f t="shared" si="11"/>
        <v>0</v>
      </c>
    </row>
    <row r="19" spans="2:101">
      <c r="U19" s="4">
        <f t="shared" si="0"/>
        <v>0</v>
      </c>
      <c r="Z19" s="4">
        <f t="shared" si="1"/>
        <v>0</v>
      </c>
      <c r="AG19" s="4">
        <f t="shared" si="2"/>
        <v>0</v>
      </c>
      <c r="AI19" s="23">
        <f t="shared" si="3"/>
        <v>0</v>
      </c>
      <c r="BB19" s="4">
        <f t="shared" si="4"/>
        <v>0</v>
      </c>
      <c r="BG19" s="28">
        <f t="shared" si="5"/>
        <v>0</v>
      </c>
      <c r="BN19" s="4">
        <f t="shared" si="6"/>
        <v>0</v>
      </c>
      <c r="BP19" s="23">
        <f t="shared" si="7"/>
        <v>0</v>
      </c>
      <c r="CI19" s="4">
        <f t="shared" si="8"/>
        <v>0</v>
      </c>
      <c r="CN19" s="4">
        <f t="shared" si="9"/>
        <v>0</v>
      </c>
      <c r="CU19" s="4">
        <f t="shared" si="10"/>
        <v>0</v>
      </c>
      <c r="CW19" s="23">
        <f t="shared" si="11"/>
        <v>0</v>
      </c>
    </row>
    <row r="20" spans="2:101">
      <c r="U20" s="4">
        <f t="shared" si="0"/>
        <v>0</v>
      </c>
      <c r="Z20" s="4">
        <f t="shared" si="1"/>
        <v>0</v>
      </c>
      <c r="AG20" s="4">
        <f t="shared" si="2"/>
        <v>0</v>
      </c>
      <c r="AI20" s="23">
        <f t="shared" si="3"/>
        <v>0</v>
      </c>
      <c r="BB20" s="4">
        <f t="shared" si="4"/>
        <v>0</v>
      </c>
      <c r="BG20" s="28">
        <f t="shared" si="5"/>
        <v>0</v>
      </c>
      <c r="BN20" s="4">
        <f t="shared" si="6"/>
        <v>0</v>
      </c>
      <c r="BP20" s="23">
        <f t="shared" si="7"/>
        <v>0</v>
      </c>
      <c r="CI20" s="4">
        <f t="shared" si="8"/>
        <v>0</v>
      </c>
      <c r="CN20" s="4">
        <f t="shared" si="9"/>
        <v>0</v>
      </c>
      <c r="CU20" s="4">
        <f t="shared" si="10"/>
        <v>0</v>
      </c>
      <c r="CW20" s="23">
        <f t="shared" si="11"/>
        <v>0</v>
      </c>
    </row>
    <row r="21" spans="2:101">
      <c r="U21" s="4">
        <f t="shared" si="0"/>
        <v>0</v>
      </c>
      <c r="Z21" s="4">
        <f t="shared" si="1"/>
        <v>0</v>
      </c>
      <c r="AG21" s="4">
        <f t="shared" si="2"/>
        <v>0</v>
      </c>
      <c r="AI21" s="23">
        <f t="shared" si="3"/>
        <v>0</v>
      </c>
      <c r="BB21" s="4">
        <f t="shared" si="4"/>
        <v>0</v>
      </c>
      <c r="BG21" s="28">
        <f t="shared" si="5"/>
        <v>0</v>
      </c>
      <c r="BN21" s="4">
        <f t="shared" si="6"/>
        <v>0</v>
      </c>
      <c r="BP21" s="23">
        <f t="shared" si="7"/>
        <v>0</v>
      </c>
      <c r="CI21" s="4">
        <f t="shared" si="8"/>
        <v>0</v>
      </c>
      <c r="CN21" s="4">
        <f t="shared" si="9"/>
        <v>0</v>
      </c>
      <c r="CU21" s="4">
        <f t="shared" si="10"/>
        <v>0</v>
      </c>
      <c r="CW21" s="23">
        <f t="shared" si="11"/>
        <v>0</v>
      </c>
    </row>
    <row r="22" spans="2:101">
      <c r="U22" s="4">
        <f t="shared" si="0"/>
        <v>0</v>
      </c>
      <c r="Z22" s="4">
        <f t="shared" si="1"/>
        <v>0</v>
      </c>
      <c r="AG22" s="4">
        <f t="shared" si="2"/>
        <v>0</v>
      </c>
      <c r="AI22" s="23">
        <f t="shared" si="3"/>
        <v>0</v>
      </c>
      <c r="BB22" s="4">
        <f t="shared" si="4"/>
        <v>0</v>
      </c>
      <c r="BG22" s="28">
        <f t="shared" si="5"/>
        <v>0</v>
      </c>
      <c r="BN22" s="4">
        <f t="shared" si="6"/>
        <v>0</v>
      </c>
      <c r="BP22" s="23">
        <f t="shared" si="7"/>
        <v>0</v>
      </c>
      <c r="CI22" s="4">
        <f t="shared" si="8"/>
        <v>0</v>
      </c>
      <c r="CN22" s="4">
        <f t="shared" si="9"/>
        <v>0</v>
      </c>
      <c r="CU22" s="4">
        <f t="shared" si="10"/>
        <v>0</v>
      </c>
      <c r="CW22" s="23">
        <f t="shared" si="11"/>
        <v>0</v>
      </c>
    </row>
    <row r="23" spans="2:101">
      <c r="U23" s="4">
        <f t="shared" si="0"/>
        <v>0</v>
      </c>
      <c r="Z23" s="4">
        <f t="shared" si="1"/>
        <v>0</v>
      </c>
      <c r="AG23" s="4">
        <f t="shared" si="2"/>
        <v>0</v>
      </c>
      <c r="AI23" s="23">
        <f t="shared" si="3"/>
        <v>0</v>
      </c>
      <c r="BB23" s="4">
        <f t="shared" si="4"/>
        <v>0</v>
      </c>
      <c r="BG23" s="28">
        <f t="shared" si="5"/>
        <v>0</v>
      </c>
      <c r="BN23" s="4">
        <f t="shared" si="6"/>
        <v>0</v>
      </c>
      <c r="BP23" s="23">
        <f t="shared" si="7"/>
        <v>0</v>
      </c>
      <c r="CI23" s="4">
        <f t="shared" si="8"/>
        <v>0</v>
      </c>
      <c r="CN23" s="4">
        <f t="shared" si="9"/>
        <v>0</v>
      </c>
      <c r="CU23" s="4">
        <f t="shared" si="10"/>
        <v>0</v>
      </c>
      <c r="CW23" s="23">
        <f t="shared" si="11"/>
        <v>0</v>
      </c>
    </row>
    <row r="24" spans="2:101">
      <c r="U24" s="4">
        <f t="shared" si="0"/>
        <v>0</v>
      </c>
      <c r="Z24" s="4">
        <f t="shared" si="1"/>
        <v>0</v>
      </c>
      <c r="AG24" s="4">
        <f t="shared" si="2"/>
        <v>0</v>
      </c>
      <c r="AI24" s="23">
        <f t="shared" si="3"/>
        <v>0</v>
      </c>
      <c r="BB24" s="4">
        <f t="shared" si="4"/>
        <v>0</v>
      </c>
      <c r="BG24" s="28">
        <f t="shared" si="5"/>
        <v>0</v>
      </c>
      <c r="BN24" s="4">
        <f t="shared" si="6"/>
        <v>0</v>
      </c>
      <c r="BP24" s="23">
        <f t="shared" si="7"/>
        <v>0</v>
      </c>
      <c r="CI24" s="4">
        <f t="shared" si="8"/>
        <v>0</v>
      </c>
      <c r="CN24" s="4">
        <f t="shared" si="9"/>
        <v>0</v>
      </c>
      <c r="CU24" s="4">
        <f t="shared" si="10"/>
        <v>0</v>
      </c>
      <c r="CW24" s="23">
        <f t="shared" si="11"/>
        <v>0</v>
      </c>
    </row>
    <row r="25" spans="2:101">
      <c r="U25" s="4">
        <f t="shared" si="0"/>
        <v>0</v>
      </c>
      <c r="Z25" s="4">
        <f t="shared" si="1"/>
        <v>0</v>
      </c>
      <c r="AG25" s="4">
        <f t="shared" si="2"/>
        <v>0</v>
      </c>
      <c r="AI25" s="23">
        <f t="shared" si="3"/>
        <v>0</v>
      </c>
      <c r="BB25" s="4">
        <f t="shared" si="4"/>
        <v>0</v>
      </c>
      <c r="BG25" s="28">
        <f t="shared" si="5"/>
        <v>0</v>
      </c>
      <c r="BN25" s="4">
        <f t="shared" si="6"/>
        <v>0</v>
      </c>
      <c r="BP25" s="23">
        <f t="shared" si="7"/>
        <v>0</v>
      </c>
      <c r="CI25" s="4">
        <f t="shared" si="8"/>
        <v>0</v>
      </c>
      <c r="CN25" s="4">
        <f t="shared" si="9"/>
        <v>0</v>
      </c>
      <c r="CU25" s="4">
        <f t="shared" si="10"/>
        <v>0</v>
      </c>
      <c r="CW25" s="23">
        <f t="shared" si="11"/>
        <v>0</v>
      </c>
    </row>
    <row r="26" spans="2:101">
      <c r="U26" s="4">
        <f t="shared" si="0"/>
        <v>0</v>
      </c>
      <c r="Z26" s="4">
        <f t="shared" si="1"/>
        <v>0</v>
      </c>
      <c r="AG26" s="4">
        <f t="shared" si="2"/>
        <v>0</v>
      </c>
      <c r="AI26" s="23">
        <f t="shared" si="3"/>
        <v>0</v>
      </c>
      <c r="BB26" s="4">
        <f t="shared" si="4"/>
        <v>0</v>
      </c>
      <c r="BG26" s="28">
        <f t="shared" si="5"/>
        <v>0</v>
      </c>
      <c r="BN26" s="4">
        <f t="shared" si="6"/>
        <v>0</v>
      </c>
      <c r="BP26" s="23">
        <f t="shared" si="7"/>
        <v>0</v>
      </c>
      <c r="CI26" s="4">
        <f t="shared" si="8"/>
        <v>0</v>
      </c>
      <c r="CN26" s="4">
        <f t="shared" si="9"/>
        <v>0</v>
      </c>
      <c r="CU26" s="4">
        <f t="shared" si="10"/>
        <v>0</v>
      </c>
      <c r="CW26" s="23">
        <f t="shared" si="11"/>
        <v>0</v>
      </c>
    </row>
    <row r="27" spans="2:101">
      <c r="U27" s="4">
        <f t="shared" si="0"/>
        <v>0</v>
      </c>
      <c r="Z27" s="4">
        <f t="shared" si="1"/>
        <v>0</v>
      </c>
      <c r="AG27" s="4">
        <f t="shared" si="2"/>
        <v>0</v>
      </c>
      <c r="AI27" s="23">
        <f t="shared" si="3"/>
        <v>0</v>
      </c>
      <c r="BB27" s="4">
        <f t="shared" si="4"/>
        <v>0</v>
      </c>
      <c r="BG27" s="28">
        <f t="shared" si="5"/>
        <v>0</v>
      </c>
      <c r="BN27" s="4">
        <f t="shared" si="6"/>
        <v>0</v>
      </c>
      <c r="BP27" s="23">
        <f t="shared" si="7"/>
        <v>0</v>
      </c>
      <c r="CI27" s="4">
        <f t="shared" si="8"/>
        <v>0</v>
      </c>
      <c r="CN27" s="4">
        <f t="shared" si="9"/>
        <v>0</v>
      </c>
      <c r="CU27" s="4">
        <f t="shared" si="10"/>
        <v>0</v>
      </c>
      <c r="CW27" s="23">
        <f t="shared" si="11"/>
        <v>0</v>
      </c>
    </row>
    <row r="28" spans="2:101">
      <c r="U28" s="4">
        <f t="shared" si="0"/>
        <v>0</v>
      </c>
      <c r="Z28" s="4">
        <f t="shared" si="1"/>
        <v>0</v>
      </c>
      <c r="AG28" s="4">
        <f t="shared" si="2"/>
        <v>0</v>
      </c>
      <c r="AI28" s="23">
        <f t="shared" si="3"/>
        <v>0</v>
      </c>
      <c r="BB28" s="4">
        <f t="shared" si="4"/>
        <v>0</v>
      </c>
      <c r="BG28" s="28">
        <f t="shared" si="5"/>
        <v>0</v>
      </c>
      <c r="BN28" s="4">
        <f t="shared" si="6"/>
        <v>0</v>
      </c>
      <c r="BP28" s="23">
        <f t="shared" si="7"/>
        <v>0</v>
      </c>
      <c r="CI28" s="4">
        <f t="shared" si="8"/>
        <v>0</v>
      </c>
      <c r="CN28" s="4">
        <f t="shared" si="9"/>
        <v>0</v>
      </c>
      <c r="CU28" s="4">
        <f t="shared" si="10"/>
        <v>0</v>
      </c>
      <c r="CW28" s="23">
        <f t="shared" si="11"/>
        <v>0</v>
      </c>
    </row>
    <row r="29" spans="2:101">
      <c r="U29" s="4">
        <f t="shared" si="0"/>
        <v>0</v>
      </c>
      <c r="Z29" s="4">
        <f t="shared" si="1"/>
        <v>0</v>
      </c>
      <c r="AG29" s="4">
        <f t="shared" si="2"/>
        <v>0</v>
      </c>
      <c r="AI29" s="23">
        <f t="shared" si="3"/>
        <v>0</v>
      </c>
      <c r="BB29" s="4">
        <f t="shared" si="4"/>
        <v>0</v>
      </c>
      <c r="BG29" s="28">
        <f t="shared" si="5"/>
        <v>0</v>
      </c>
      <c r="BN29" s="4">
        <f t="shared" si="6"/>
        <v>0</v>
      </c>
      <c r="BP29" s="23">
        <f t="shared" si="7"/>
        <v>0</v>
      </c>
      <c r="CI29" s="4">
        <f t="shared" si="8"/>
        <v>0</v>
      </c>
      <c r="CN29" s="4">
        <f t="shared" si="9"/>
        <v>0</v>
      </c>
      <c r="CU29" s="4">
        <f t="shared" si="10"/>
        <v>0</v>
      </c>
      <c r="CW29" s="23">
        <f t="shared" si="11"/>
        <v>0</v>
      </c>
    </row>
    <row r="30" spans="2:101">
      <c r="U30" s="4">
        <f t="shared" si="0"/>
        <v>0</v>
      </c>
      <c r="Z30" s="4">
        <f t="shared" si="1"/>
        <v>0</v>
      </c>
      <c r="AG30" s="4">
        <f t="shared" si="2"/>
        <v>0</v>
      </c>
      <c r="AI30" s="23">
        <f t="shared" si="3"/>
        <v>0</v>
      </c>
      <c r="BB30" s="4">
        <f t="shared" si="4"/>
        <v>0</v>
      </c>
      <c r="BG30" s="28">
        <f t="shared" si="5"/>
        <v>0</v>
      </c>
      <c r="BN30" s="4">
        <f t="shared" si="6"/>
        <v>0</v>
      </c>
      <c r="BP30" s="23">
        <f t="shared" si="7"/>
        <v>0</v>
      </c>
      <c r="CI30" s="4">
        <f t="shared" si="8"/>
        <v>0</v>
      </c>
      <c r="CN30" s="4">
        <f t="shared" si="9"/>
        <v>0</v>
      </c>
      <c r="CU30" s="4">
        <f t="shared" si="10"/>
        <v>0</v>
      </c>
      <c r="CW30" s="23">
        <f t="shared" si="11"/>
        <v>0</v>
      </c>
    </row>
    <row r="31" spans="2:101">
      <c r="U31" s="4">
        <f t="shared" si="0"/>
        <v>0</v>
      </c>
      <c r="Z31" s="4">
        <f t="shared" si="1"/>
        <v>0</v>
      </c>
      <c r="AG31" s="4">
        <f t="shared" si="2"/>
        <v>0</v>
      </c>
      <c r="AI31" s="23">
        <f t="shared" si="3"/>
        <v>0</v>
      </c>
      <c r="BB31" s="4">
        <f t="shared" si="4"/>
        <v>0</v>
      </c>
      <c r="BG31" s="28">
        <f t="shared" si="5"/>
        <v>0</v>
      </c>
      <c r="BN31" s="4">
        <f t="shared" si="6"/>
        <v>0</v>
      </c>
      <c r="BP31" s="23">
        <f t="shared" si="7"/>
        <v>0</v>
      </c>
      <c r="CI31" s="4">
        <f t="shared" si="8"/>
        <v>0</v>
      </c>
      <c r="CN31" s="4">
        <f t="shared" si="9"/>
        <v>0</v>
      </c>
      <c r="CU31" s="4">
        <f t="shared" si="10"/>
        <v>0</v>
      </c>
      <c r="CW31" s="23">
        <f t="shared" si="11"/>
        <v>0</v>
      </c>
    </row>
    <row r="32" spans="2:101">
      <c r="U32" s="4">
        <f t="shared" si="0"/>
        <v>0</v>
      </c>
      <c r="Z32" s="4">
        <f t="shared" si="1"/>
        <v>0</v>
      </c>
      <c r="AG32" s="4">
        <f t="shared" si="2"/>
        <v>0</v>
      </c>
      <c r="AI32" s="23">
        <f t="shared" si="3"/>
        <v>0</v>
      </c>
      <c r="BB32" s="4">
        <f t="shared" si="4"/>
        <v>0</v>
      </c>
      <c r="BG32" s="28">
        <f t="shared" si="5"/>
        <v>0</v>
      </c>
      <c r="BN32" s="4">
        <f t="shared" si="6"/>
        <v>0</v>
      </c>
      <c r="BP32" s="23">
        <f t="shared" si="7"/>
        <v>0</v>
      </c>
      <c r="CI32" s="4">
        <f t="shared" si="8"/>
        <v>0</v>
      </c>
      <c r="CN32" s="4">
        <f t="shared" si="9"/>
        <v>0</v>
      </c>
      <c r="CU32" s="4">
        <f t="shared" si="10"/>
        <v>0</v>
      </c>
      <c r="CW32" s="23">
        <f t="shared" si="11"/>
        <v>0</v>
      </c>
    </row>
    <row r="33" spans="21:101">
      <c r="U33" s="4">
        <f t="shared" si="0"/>
        <v>0</v>
      </c>
      <c r="Z33" s="4">
        <f t="shared" si="1"/>
        <v>0</v>
      </c>
      <c r="AG33" s="4">
        <f t="shared" si="2"/>
        <v>0</v>
      </c>
      <c r="AI33" s="23">
        <f t="shared" si="3"/>
        <v>0</v>
      </c>
      <c r="BB33" s="4">
        <f t="shared" si="4"/>
        <v>0</v>
      </c>
      <c r="BG33" s="28">
        <f t="shared" si="5"/>
        <v>0</v>
      </c>
      <c r="BN33" s="4">
        <f t="shared" si="6"/>
        <v>0</v>
      </c>
      <c r="BP33" s="23">
        <f t="shared" si="7"/>
        <v>0</v>
      </c>
      <c r="CI33" s="4">
        <f t="shared" si="8"/>
        <v>0</v>
      </c>
      <c r="CN33" s="4">
        <f t="shared" si="9"/>
        <v>0</v>
      </c>
      <c r="CU33" s="4">
        <f t="shared" si="10"/>
        <v>0</v>
      </c>
      <c r="CW33" s="23">
        <f t="shared" si="11"/>
        <v>0</v>
      </c>
    </row>
    <row r="34" spans="21:101">
      <c r="U34" s="4">
        <f t="shared" si="0"/>
        <v>0</v>
      </c>
      <c r="Z34" s="4">
        <f t="shared" si="1"/>
        <v>0</v>
      </c>
      <c r="AG34" s="4">
        <f t="shared" si="2"/>
        <v>0</v>
      </c>
      <c r="AI34" s="23">
        <f t="shared" si="3"/>
        <v>0</v>
      </c>
      <c r="BB34" s="4">
        <f t="shared" si="4"/>
        <v>0</v>
      </c>
      <c r="BG34" s="28">
        <f t="shared" si="5"/>
        <v>0</v>
      </c>
      <c r="BN34" s="4">
        <f t="shared" si="6"/>
        <v>0</v>
      </c>
      <c r="BP34" s="23">
        <f t="shared" si="7"/>
        <v>0</v>
      </c>
      <c r="CI34" s="4">
        <f t="shared" si="8"/>
        <v>0</v>
      </c>
      <c r="CN34" s="4">
        <f t="shared" si="9"/>
        <v>0</v>
      </c>
      <c r="CU34" s="4">
        <f t="shared" si="10"/>
        <v>0</v>
      </c>
      <c r="CW34" s="23">
        <f t="shared" si="11"/>
        <v>0</v>
      </c>
    </row>
    <row r="35" spans="21:101">
      <c r="U35" s="4">
        <f t="shared" si="0"/>
        <v>0</v>
      </c>
      <c r="Z35" s="4">
        <f t="shared" si="1"/>
        <v>0</v>
      </c>
      <c r="AG35" s="4">
        <f t="shared" si="2"/>
        <v>0</v>
      </c>
      <c r="AI35" s="23">
        <f t="shared" si="3"/>
        <v>0</v>
      </c>
      <c r="BB35" s="4">
        <f t="shared" si="4"/>
        <v>0</v>
      </c>
      <c r="BG35" s="28">
        <f t="shared" si="5"/>
        <v>0</v>
      </c>
      <c r="BN35" s="4">
        <f t="shared" si="6"/>
        <v>0</v>
      </c>
      <c r="BP35" s="23">
        <f t="shared" si="7"/>
        <v>0</v>
      </c>
      <c r="CI35" s="4">
        <f t="shared" si="8"/>
        <v>0</v>
      </c>
      <c r="CN35" s="4">
        <f t="shared" si="9"/>
        <v>0</v>
      </c>
      <c r="CU35" s="4">
        <f t="shared" si="10"/>
        <v>0</v>
      </c>
      <c r="CW35" s="23">
        <f t="shared" si="11"/>
        <v>0</v>
      </c>
    </row>
    <row r="36" spans="21:101">
      <c r="U36" s="4">
        <f t="shared" si="0"/>
        <v>0</v>
      </c>
      <c r="Z36" s="4">
        <f t="shared" si="1"/>
        <v>0</v>
      </c>
      <c r="AG36" s="4">
        <f t="shared" si="2"/>
        <v>0</v>
      </c>
      <c r="AI36" s="23">
        <f t="shared" si="3"/>
        <v>0</v>
      </c>
      <c r="BB36" s="4">
        <f t="shared" si="4"/>
        <v>0</v>
      </c>
      <c r="BG36" s="28">
        <f t="shared" si="5"/>
        <v>0</v>
      </c>
      <c r="BN36" s="4">
        <f t="shared" si="6"/>
        <v>0</v>
      </c>
      <c r="BP36" s="23">
        <f t="shared" si="7"/>
        <v>0</v>
      </c>
      <c r="CI36" s="4">
        <f t="shared" si="8"/>
        <v>0</v>
      </c>
      <c r="CN36" s="4">
        <f t="shared" si="9"/>
        <v>0</v>
      </c>
      <c r="CU36" s="4">
        <f t="shared" si="10"/>
        <v>0</v>
      </c>
      <c r="CW36" s="23">
        <f t="shared" si="11"/>
        <v>0</v>
      </c>
    </row>
    <row r="37" spans="21:101">
      <c r="U37" s="4">
        <f t="shared" si="0"/>
        <v>0</v>
      </c>
      <c r="Z37" s="4">
        <f t="shared" si="1"/>
        <v>0</v>
      </c>
      <c r="AG37" s="4">
        <f t="shared" si="2"/>
        <v>0</v>
      </c>
      <c r="AI37" s="23">
        <f t="shared" si="3"/>
        <v>0</v>
      </c>
      <c r="CI37" s="4">
        <f t="shared" si="8"/>
        <v>0</v>
      </c>
      <c r="CN37" s="4">
        <f t="shared" si="9"/>
        <v>0</v>
      </c>
      <c r="CU37" s="4">
        <f t="shared" si="10"/>
        <v>0</v>
      </c>
      <c r="CW37" s="23">
        <f t="shared" si="11"/>
        <v>0</v>
      </c>
    </row>
    <row r="38" spans="21:101">
      <c r="U38" s="4">
        <f t="shared" si="0"/>
        <v>0</v>
      </c>
      <c r="Z38" s="4">
        <f t="shared" si="1"/>
        <v>0</v>
      </c>
      <c r="AI38" s="23">
        <f t="shared" si="3"/>
        <v>0</v>
      </c>
      <c r="CI38" s="4">
        <f t="shared" si="8"/>
        <v>0</v>
      </c>
      <c r="CN38" s="4">
        <f t="shared" si="9"/>
        <v>0</v>
      </c>
      <c r="CU38" s="4">
        <f t="shared" si="10"/>
        <v>0</v>
      </c>
      <c r="CW38" s="23">
        <f t="shared" si="11"/>
        <v>0</v>
      </c>
    </row>
    <row r="39" spans="21:101">
      <c r="U39" s="4">
        <f t="shared" si="0"/>
        <v>0</v>
      </c>
      <c r="Z39" s="4">
        <f t="shared" si="1"/>
        <v>0</v>
      </c>
      <c r="AI39" s="23">
        <f t="shared" si="3"/>
        <v>0</v>
      </c>
    </row>
    <row r="40" spans="21:101">
      <c r="U40" s="4">
        <f t="shared" si="0"/>
        <v>0</v>
      </c>
      <c r="Z40" s="4">
        <f t="shared" si="1"/>
        <v>0</v>
      </c>
    </row>
  </sheetData>
  <mergeCells count="6">
    <mergeCell ref="W9:Y9"/>
    <mergeCell ref="AB9:AF9"/>
    <mergeCell ref="W10:Y10"/>
    <mergeCell ref="AB10:AF10"/>
    <mergeCell ref="W11:Y11"/>
    <mergeCell ref="AB11:AF1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S10" sqref="S10:U10"/>
    </sheetView>
  </sheetViews>
  <sheetFormatPr defaultColWidth="8.85546875" defaultRowHeight="15"/>
  <sheetData>
    <row r="1" spans="1:21" s="33" customFormat="1">
      <c r="A1" s="33" t="s">
        <v>336</v>
      </c>
      <c r="B1" s="33" t="s">
        <v>207</v>
      </c>
      <c r="C1" s="33" t="s">
        <v>208</v>
      </c>
      <c r="D1" s="33" t="s">
        <v>209</v>
      </c>
      <c r="E1" s="33" t="s">
        <v>210</v>
      </c>
      <c r="G1" s="33" t="s">
        <v>337</v>
      </c>
      <c r="H1" s="33" t="s">
        <v>338</v>
      </c>
      <c r="I1" s="33" t="s">
        <v>339</v>
      </c>
      <c r="J1" s="33" t="s">
        <v>340</v>
      </c>
      <c r="L1" s="33" t="s">
        <v>341</v>
      </c>
      <c r="M1" s="33" t="s">
        <v>342</v>
      </c>
      <c r="N1" s="33" t="s">
        <v>343</v>
      </c>
      <c r="O1" s="33" t="s">
        <v>344</v>
      </c>
      <c r="P1" s="33" t="s">
        <v>345</v>
      </c>
      <c r="Q1" s="33" t="s">
        <v>346</v>
      </c>
      <c r="S1" s="33" t="s">
        <v>246</v>
      </c>
      <c r="T1" s="33" t="s">
        <v>247</v>
      </c>
      <c r="U1" s="33" t="s">
        <v>248</v>
      </c>
    </row>
    <row r="2" spans="1:21" s="82" customFormat="1">
      <c r="A2" s="82">
        <v>0</v>
      </c>
      <c r="B2" s="82">
        <v>1</v>
      </c>
      <c r="C2" s="82">
        <v>1</v>
      </c>
      <c r="D2" s="82">
        <v>0</v>
      </c>
      <c r="E2" s="82">
        <v>2</v>
      </c>
      <c r="G2" s="82">
        <v>0</v>
      </c>
      <c r="H2" s="82">
        <v>1</v>
      </c>
      <c r="I2" s="82">
        <v>1</v>
      </c>
      <c r="J2" s="82">
        <v>2</v>
      </c>
      <c r="L2" s="82">
        <v>3</v>
      </c>
      <c r="M2" s="82">
        <v>0</v>
      </c>
      <c r="N2" s="82">
        <v>2</v>
      </c>
      <c r="O2" s="82">
        <v>1</v>
      </c>
      <c r="P2" s="82">
        <v>2</v>
      </c>
      <c r="Q2" s="82">
        <v>1</v>
      </c>
      <c r="S2" s="82">
        <v>1</v>
      </c>
      <c r="T2" s="82">
        <v>2</v>
      </c>
      <c r="U2" s="82">
        <v>1</v>
      </c>
    </row>
    <row r="3" spans="1:21">
      <c r="A3">
        <f>IF(A2=0,100,IF(A2=1,75,IF(A2=2,50,(IF(A2=3,25,(IF(A2=4,0,NIL)))))))</f>
        <v>100</v>
      </c>
      <c r="B3">
        <f>IF(B2=0,100,IF(B2=1,75,IF(B2=2,50,(IF(B2=3,25,(IF(B2=4,0,NIL)))))))</f>
        <v>75</v>
      </c>
      <c r="C3">
        <f>IF(C2=0,100,IF(C2=1,75,IF(C2=2,50,(IF(C2=3,25,(IF(C2=4,0,NIL)))))))</f>
        <v>75</v>
      </c>
      <c r="D3">
        <f>IF(D2=0,100,IF(D2=1,75,IF(D2=2,50,(IF(D2=3,25,(IF(D2=4,0,NIL)))))))</f>
        <v>100</v>
      </c>
      <c r="E3">
        <f>IF(E2=0,100,IF(E2=1,75,IF(E2=2,50,(IF(E2=3,25,(IF(E2=4,0,NIL)))))))</f>
        <v>50</v>
      </c>
      <c r="G3">
        <f>IF(G2=0,100,IF(G2=1,75,IF(G2=2,50,(IF(G2=3,25,(IF(G2=4,0,NIL)))))))</f>
        <v>100</v>
      </c>
      <c r="H3">
        <f>IF(H2=0,100,IF(H2=1,75,IF(H2=2,50,(IF(H2=3,25,(IF(H2=4,0,NIL)))))))</f>
        <v>75</v>
      </c>
      <c r="I3">
        <f>IF(I2=0,100,IF(I2=1,75,IF(I2=2,50,(IF(I2=3,25,(IF(I2=4,0,NIL)))))))</f>
        <v>75</v>
      </c>
      <c r="J3">
        <f>IF(J2=0,100,IF(J2=1,75,IF(J2=2,50,(IF(J2=3,25,(IF(J2=4,0,NIL)))))))</f>
        <v>50</v>
      </c>
      <c r="L3">
        <f>IF(L2=0,100,IF(L2=1,75,IF(L2=2,50,(IF(L2=3,25,(IF(L2=4,0,NIL)))))))</f>
        <v>25</v>
      </c>
      <c r="M3">
        <f>IF(M2=0,100,IF(M2=1,75,IF(M2=2,50,(IF(M2=3,25,(IF(M2=4,0,NIL)))))))</f>
        <v>100</v>
      </c>
      <c r="N3">
        <f>IF(N2=0,100,IF(N2=1,75,IF(N2=2,50,(IF(N2=3,25,(IF(N2=4,0,NIL)))))))</f>
        <v>50</v>
      </c>
      <c r="O3">
        <f>IF(O2=0,100,IF(O2=1,75,IF(O2=2,50,(IF(O2=3,25,(IF(O2=4,0,NIL)))))))</f>
        <v>75</v>
      </c>
      <c r="P3">
        <f>IF(P2=0,100,IF(P2=1,75,IF(P2=2,50,(IF(P2=3,25,(IF(P2=4,0,NIL)))))))</f>
        <v>50</v>
      </c>
      <c r="Q3">
        <f>IF(Q2=0,100,IF(Q2=1,75,IF(Q2=2,50,(IF(Q2=3,25,(IF(Q2=4,0,NIL)))))))</f>
        <v>75</v>
      </c>
      <c r="S3">
        <f>IF(S2=0,100,IF(S2=1,75,IF(S2=2,50,(IF(S2=3,25,(IF(S2=4,0,NIL)))))))</f>
        <v>75</v>
      </c>
      <c r="T3">
        <f>IF(T2=0,100,IF(T2=1,75,IF(T2=2,50,(IF(T2=3,25,(IF(T2=4,0,NIL)))))))</f>
        <v>50</v>
      </c>
      <c r="U3">
        <f>IF(U2=0,100,IF(U2=1,75,IF(U2=2,50,(IF(U2=3,25,(IF(U2=4,0,NIL)))))))</f>
        <v>75</v>
      </c>
    </row>
    <row r="6" spans="1:21">
      <c r="A6" s="33" t="s">
        <v>347</v>
      </c>
    </row>
    <row r="8" spans="1:21">
      <c r="A8" s="33" t="s">
        <v>336</v>
      </c>
      <c r="B8" s="33" t="s">
        <v>207</v>
      </c>
      <c r="C8" s="33" t="s">
        <v>208</v>
      </c>
      <c r="D8" s="33" t="s">
        <v>209</v>
      </c>
      <c r="E8" s="33" t="s">
        <v>210</v>
      </c>
      <c r="F8" s="33"/>
      <c r="G8" s="33" t="s">
        <v>337</v>
      </c>
      <c r="H8" s="33" t="s">
        <v>338</v>
      </c>
      <c r="I8" s="33" t="s">
        <v>339</v>
      </c>
      <c r="J8" s="33" t="s">
        <v>340</v>
      </c>
      <c r="K8" s="33"/>
      <c r="L8" s="33" t="s">
        <v>341</v>
      </c>
      <c r="M8" s="33" t="s">
        <v>342</v>
      </c>
      <c r="N8" s="33" t="s">
        <v>343</v>
      </c>
      <c r="O8" s="33" t="s">
        <v>344</v>
      </c>
      <c r="P8" s="33" t="s">
        <v>345</v>
      </c>
      <c r="Q8" s="33" t="s">
        <v>346</v>
      </c>
      <c r="R8" s="33"/>
      <c r="S8" s="33" t="s">
        <v>246</v>
      </c>
      <c r="T8" s="33" t="s">
        <v>247</v>
      </c>
      <c r="U8" s="33" t="s">
        <v>248</v>
      </c>
    </row>
    <row r="9" spans="1:21" s="82" customFormat="1">
      <c r="A9" s="82">
        <v>0</v>
      </c>
      <c r="B9" s="82">
        <v>1</v>
      </c>
      <c r="C9" s="82">
        <v>2</v>
      </c>
      <c r="D9" s="82">
        <v>0</v>
      </c>
      <c r="E9" s="82">
        <v>2</v>
      </c>
      <c r="G9" s="82">
        <v>1</v>
      </c>
      <c r="H9" s="82">
        <v>1</v>
      </c>
      <c r="I9" s="82">
        <v>2</v>
      </c>
      <c r="J9" s="82">
        <v>2</v>
      </c>
      <c r="L9" s="82">
        <v>2</v>
      </c>
      <c r="M9" s="82">
        <v>2</v>
      </c>
      <c r="N9" s="82">
        <v>2</v>
      </c>
      <c r="O9" s="82">
        <v>2</v>
      </c>
      <c r="P9" s="82">
        <v>1</v>
      </c>
      <c r="Q9" s="82">
        <v>1</v>
      </c>
      <c r="S9" s="82">
        <v>2</v>
      </c>
      <c r="T9" s="82">
        <v>1</v>
      </c>
      <c r="U9" s="82">
        <v>1</v>
      </c>
    </row>
    <row r="10" spans="1:21">
      <c r="A10">
        <f>IF(A9=0,100,IF(A9=1,75,IF(A9=2,50,(IF(A9=3,25,(IF(A9=4,0,NIL)))))))</f>
        <v>100</v>
      </c>
      <c r="B10">
        <f>IF(B9=0,100,IF(B9=1,75,IF(B9=2,50,(IF(B9=3,25,(IF(B9=4,0,NIL)))))))</f>
        <v>75</v>
      </c>
      <c r="C10">
        <f>IF(C9=0,100,IF(C9=1,75,IF(C9=2,50,(IF(C9=3,25,(IF(C9=4,0,NIL)))))))</f>
        <v>50</v>
      </c>
      <c r="D10">
        <f>IF(D9=0,100,IF(D9=1,75,IF(D9=2,50,(IF(D9=3,25,(IF(D9=4,0,NIL)))))))</f>
        <v>100</v>
      </c>
      <c r="E10">
        <f>IF(E9=0,100,IF(E9=1,75,IF(E9=2,50,(IF(E9=3,25,(IF(E9=4,0,NIL)))))))</f>
        <v>50</v>
      </c>
      <c r="G10">
        <f>IF(G9=0,100,IF(G9=1,75,IF(G9=2,50,(IF(G9=3,25,(IF(G9=4,0,NIL)))))))</f>
        <v>75</v>
      </c>
      <c r="H10">
        <f>IF(H9=0,100,IF(H9=1,75,IF(H9=2,50,(IF(H9=3,25,(IF(H9=4,0,NIL)))))))</f>
        <v>75</v>
      </c>
      <c r="I10">
        <f>IF(I9=0,100,IF(I9=1,75,IF(I9=2,50,(IF(I9=3,25,(IF(I9=4,0,NIL)))))))</f>
        <v>50</v>
      </c>
      <c r="J10">
        <f>IF(J9=0,100,IF(J9=1,75,IF(J9=2,50,(IF(J9=3,25,(IF(J9=4,0,NIL)))))))</f>
        <v>50</v>
      </c>
      <c r="L10">
        <f>IF(L9=0,100,IF(L9=1,75,IF(L9=2,50,(IF(L9=3,25,(IF(L9=4,0,NIL)))))))</f>
        <v>50</v>
      </c>
      <c r="M10">
        <f>IF(M9=0,100,IF(M9=1,75,IF(M9=2,50,(IF(M9=3,25,(IF(M9=4,0,NIL)))))))</f>
        <v>50</v>
      </c>
      <c r="N10">
        <f>IF(N9=0,100,IF(N9=1,75,IF(N9=2,50,(IF(N9=3,25,(IF(N9=4,0,NIL)))))))</f>
        <v>50</v>
      </c>
      <c r="O10">
        <f>IF(O9=0,100,IF(O9=1,75,IF(O9=2,50,(IF(O9=3,25,(IF(O9=4,0,NIL)))))))</f>
        <v>50</v>
      </c>
      <c r="P10">
        <f>IF(P9=0,100,IF(P9=1,75,IF(P9=2,50,(IF(P9=3,25,(IF(P9=4,0,NIL)))))))</f>
        <v>75</v>
      </c>
      <c r="Q10">
        <f>IF(Q9=0,100,IF(Q9=1,75,IF(Q9=2,50,(IF(Q9=3,25,(IF(Q9=4,0,NIL)))))))</f>
        <v>75</v>
      </c>
      <c r="S10">
        <f>IF(S9=0,100,IF(S9=1,75,IF(S9=2,50,(IF(S9=3,25,(IF(S9=4,0,NIL)))))))</f>
        <v>50</v>
      </c>
      <c r="T10">
        <f>IF(T9=0,100,IF(T9=1,75,IF(T9=2,50,(IF(T9=3,25,(IF(T9=4,0,NIL)))))))</f>
        <v>75</v>
      </c>
      <c r="U10">
        <f>IF(U9=0,100,IF(U9=1,75,IF(U9=2,50,(IF(U9=3,25,(IF(U9=4,0,NIL)))))))</f>
        <v>75</v>
      </c>
    </row>
    <row r="13" spans="1:21">
      <c r="A13" s="33" t="s">
        <v>348</v>
      </c>
    </row>
    <row r="15" spans="1:21">
      <c r="A15" s="33" t="s">
        <v>336</v>
      </c>
      <c r="B15" s="33" t="s">
        <v>207</v>
      </c>
      <c r="C15" s="33" t="s">
        <v>208</v>
      </c>
      <c r="D15" s="33" t="s">
        <v>209</v>
      </c>
      <c r="E15" s="33" t="s">
        <v>210</v>
      </c>
      <c r="F15" s="33"/>
      <c r="G15" s="33" t="s">
        <v>337</v>
      </c>
      <c r="H15" s="33" t="s">
        <v>338</v>
      </c>
      <c r="I15" s="33" t="s">
        <v>339</v>
      </c>
      <c r="J15" s="33" t="s">
        <v>340</v>
      </c>
      <c r="K15" s="33"/>
      <c r="L15" s="33" t="s">
        <v>341</v>
      </c>
      <c r="M15" s="33" t="s">
        <v>342</v>
      </c>
      <c r="N15" s="33" t="s">
        <v>343</v>
      </c>
      <c r="O15" s="33" t="s">
        <v>344</v>
      </c>
      <c r="P15" s="33" t="s">
        <v>345</v>
      </c>
      <c r="Q15" s="33" t="s">
        <v>346</v>
      </c>
      <c r="R15" s="33"/>
      <c r="S15" s="33" t="s">
        <v>246</v>
      </c>
      <c r="T15" s="33" t="s">
        <v>247</v>
      </c>
      <c r="U15" s="33" t="s">
        <v>248</v>
      </c>
    </row>
    <row r="16" spans="1:21" s="82" customFormat="1"/>
    <row r="17" spans="1:21">
      <c r="A17">
        <f>IF(A16=0,100,IF(A16=1,75,IF(A16=2,50,(IF(A16=3,25,(IF(A16=4,0,NIL)))))))</f>
        <v>100</v>
      </c>
      <c r="B17">
        <f>IF(B16=0,100,IF(B16=1,75,IF(B16=2,50,(IF(B16=3,25,(IF(B16=4,0,NIL)))))))</f>
        <v>100</v>
      </c>
      <c r="C17">
        <f>IF(C16=0,100,IF(C16=1,75,IF(C16=2,50,(IF(C16=3,25,(IF(C16=4,0,NIL)))))))</f>
        <v>100</v>
      </c>
      <c r="D17">
        <f>IF(D16=0,100,IF(D16=1,75,IF(D16=2,50,(IF(D16=3,25,(IF(D16=4,0,NIL)))))))</f>
        <v>100</v>
      </c>
      <c r="E17">
        <f>IF(E16=0,100,IF(E16=1,75,IF(E16=2,50,(IF(E16=3,25,(IF(E16=4,0,NIL)))))))</f>
        <v>100</v>
      </c>
      <c r="G17">
        <f>IF(G16=0,100,IF(G16=1,75,IF(G16=2,50,(IF(G16=3,25,(IF(G16=4,0,NIL)))))))</f>
        <v>100</v>
      </c>
      <c r="H17">
        <f>IF(H16=0,100,IF(H16=1,75,IF(H16=2,50,(IF(H16=3,25,(IF(H16=4,0,NIL)))))))</f>
        <v>100</v>
      </c>
      <c r="I17">
        <f>IF(I16=0,100,IF(I16=1,75,IF(I16=2,50,(IF(I16=3,25,(IF(I16=4,0,NIL)))))))</f>
        <v>100</v>
      </c>
      <c r="J17">
        <f>IF(J16=0,100,IF(J16=1,75,IF(J16=2,50,(IF(J16=3,25,(IF(J16=4,0,NIL)))))))</f>
        <v>100</v>
      </c>
      <c r="L17">
        <f>IF(L16=0,100,IF(L16=1,75,IF(L16=2,50,(IF(L16=3,25,(IF(L16=4,0,NIL)))))))</f>
        <v>100</v>
      </c>
      <c r="M17">
        <f>IF(M16=0,100,IF(M16=1,75,IF(M16=2,50,(IF(M16=3,25,(IF(M16=4,0,NIL)))))))</f>
        <v>100</v>
      </c>
      <c r="N17">
        <f>IF(N16=0,100,IF(N16=1,75,IF(N16=2,50,(IF(N16=3,25,(IF(N16=4,0,NIL)))))))</f>
        <v>100</v>
      </c>
      <c r="O17">
        <f>IF(O16=0,100,IF(O16=1,75,IF(O16=2,50,(IF(O16=3,25,(IF(O16=4,0,NIL)))))))</f>
        <v>100</v>
      </c>
      <c r="P17">
        <f>IF(P16=0,100,IF(P16=1,75,IF(P16=2,50,(IF(P16=3,25,(IF(P16=4,0,NIL)))))))</f>
        <v>100</v>
      </c>
      <c r="Q17">
        <f>IF(Q16=0,100,IF(Q16=1,75,IF(Q16=2,50,(IF(Q16=3,25,(IF(Q16=4,0,NIL)))))))</f>
        <v>100</v>
      </c>
      <c r="S17">
        <f>IF(S16=0,100,IF(S16=1,75,IF(S16=2,50,(IF(S16=3,25,(IF(S16=4,0,NIL)))))))</f>
        <v>100</v>
      </c>
      <c r="T17">
        <f>IF(T16=0,100,IF(T16=1,75,IF(T16=2,50,(IF(T16=3,25,(IF(T16=4,0,NIL)))))))</f>
        <v>100</v>
      </c>
      <c r="U17">
        <f>IF(U16=0,100,IF(U16=1,75,IF(U16=2,50,(IF(U16=3,25,(IF(U16=4,0,NIL)))))))</f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6"/>
  <sheetViews>
    <sheetView workbookViewId="0">
      <pane xSplit="3" topLeftCell="D1" activePane="topRight" state="frozen"/>
      <selection pane="topRight" activeCell="A18" sqref="A18:XFD26"/>
    </sheetView>
  </sheetViews>
  <sheetFormatPr defaultColWidth="8.85546875" defaultRowHeight="15"/>
  <cols>
    <col min="1" max="1" width="15.7109375" customWidth="1"/>
    <col min="2" max="2" width="10.28515625" customWidth="1"/>
    <col min="3" max="3" width="10.28515625" style="1" customWidth="1"/>
    <col min="9" max="9" width="8.85546875" style="4"/>
    <col min="10" max="10" width="10.7109375" style="28" customWidth="1"/>
    <col min="15" max="15" width="8.85546875" style="4"/>
    <col min="16" max="16" width="10.42578125" style="28" customWidth="1"/>
    <col min="23" max="23" width="8.85546875" style="4"/>
    <col min="24" max="24" width="10.7109375" style="28" customWidth="1"/>
    <col min="28" max="28" width="8.85546875" style="4"/>
    <col min="29" max="29" width="11.42578125" style="49" customWidth="1"/>
    <col min="35" max="35" width="8.85546875" style="52"/>
    <col min="36" max="36" width="11.7109375" style="28" customWidth="1"/>
    <col min="41" max="41" width="8.85546875" style="4"/>
    <col min="42" max="42" width="11.42578125" style="28" customWidth="1"/>
    <col min="49" max="49" width="8.85546875" style="4"/>
    <col min="50" max="50" width="11.7109375" style="28" customWidth="1"/>
    <col min="54" max="54" width="8.85546875" style="4"/>
    <col min="55" max="55" width="11.28515625" style="49" customWidth="1"/>
    <col min="61" max="61" width="8.85546875" style="4"/>
    <col min="62" max="62" width="10.28515625" style="28" customWidth="1"/>
    <col min="67" max="67" width="8.85546875" style="4"/>
    <col min="68" max="68" width="11" style="28" customWidth="1"/>
    <col min="75" max="75" width="8.85546875" style="4"/>
    <col min="76" max="76" width="10.7109375" style="28" customWidth="1"/>
    <col min="80" max="80" width="8.85546875" style="4"/>
    <col min="81" max="81" width="10.28515625" style="49" customWidth="1"/>
  </cols>
  <sheetData>
    <row r="1" spans="1:81" s="7" customFormat="1" ht="43.5" customHeight="1" thickBot="1">
      <c r="A1" s="7" t="s">
        <v>156</v>
      </c>
      <c r="B1" s="7" t="s">
        <v>0</v>
      </c>
      <c r="C1" s="9" t="s">
        <v>5</v>
      </c>
      <c r="D1" s="7" t="s">
        <v>257</v>
      </c>
      <c r="E1" s="7" t="s">
        <v>258</v>
      </c>
      <c r="F1" s="7" t="s">
        <v>259</v>
      </c>
      <c r="G1" s="7" t="s">
        <v>260</v>
      </c>
      <c r="H1" s="7" t="s">
        <v>261</v>
      </c>
      <c r="I1" s="43" t="s">
        <v>262</v>
      </c>
      <c r="J1" s="45" t="s">
        <v>263</v>
      </c>
      <c r="K1" s="7" t="s">
        <v>264</v>
      </c>
      <c r="L1" s="7" t="s">
        <v>265</v>
      </c>
      <c r="M1" s="7" t="s">
        <v>266</v>
      </c>
      <c r="N1" s="7" t="s">
        <v>267</v>
      </c>
      <c r="O1" s="43" t="s">
        <v>268</v>
      </c>
      <c r="P1" s="45" t="s">
        <v>269</v>
      </c>
      <c r="Q1" s="7" t="s">
        <v>270</v>
      </c>
      <c r="R1" s="7" t="s">
        <v>271</v>
      </c>
      <c r="S1" s="7" t="s">
        <v>272</v>
      </c>
      <c r="T1" s="7" t="s">
        <v>273</v>
      </c>
      <c r="U1" s="7" t="s">
        <v>274</v>
      </c>
      <c r="V1" s="7" t="s">
        <v>275</v>
      </c>
      <c r="W1" s="43" t="s">
        <v>276</v>
      </c>
      <c r="X1" s="45" t="s">
        <v>335</v>
      </c>
      <c r="Y1" s="7" t="s">
        <v>326</v>
      </c>
      <c r="Z1" s="7" t="s">
        <v>327</v>
      </c>
      <c r="AA1" s="7" t="s">
        <v>328</v>
      </c>
      <c r="AB1" s="43" t="s">
        <v>329</v>
      </c>
      <c r="AC1" s="47" t="s">
        <v>334</v>
      </c>
      <c r="AD1" s="7" t="s">
        <v>278</v>
      </c>
      <c r="AE1" s="7" t="s">
        <v>279</v>
      </c>
      <c r="AF1" s="7" t="s">
        <v>280</v>
      </c>
      <c r="AG1" s="7" t="s">
        <v>281</v>
      </c>
      <c r="AH1" s="7" t="s">
        <v>282</v>
      </c>
      <c r="AI1" s="50" t="s">
        <v>283</v>
      </c>
      <c r="AJ1" s="45" t="s">
        <v>284</v>
      </c>
      <c r="AK1" s="7" t="s">
        <v>285</v>
      </c>
      <c r="AL1" s="7" t="s">
        <v>286</v>
      </c>
      <c r="AM1" s="7" t="s">
        <v>287</v>
      </c>
      <c r="AN1" s="7" t="s">
        <v>288</v>
      </c>
      <c r="AO1" s="43" t="s">
        <v>289</v>
      </c>
      <c r="AP1" s="45" t="s">
        <v>290</v>
      </c>
      <c r="AQ1" s="7" t="s">
        <v>291</v>
      </c>
      <c r="AR1" s="7" t="s">
        <v>292</v>
      </c>
      <c r="AS1" s="7" t="s">
        <v>293</v>
      </c>
      <c r="AT1" s="7" t="s">
        <v>294</v>
      </c>
      <c r="AU1" s="7" t="s">
        <v>295</v>
      </c>
      <c r="AV1" s="7" t="s">
        <v>296</v>
      </c>
      <c r="AW1" s="43" t="s">
        <v>297</v>
      </c>
      <c r="AX1" s="45" t="s">
        <v>332</v>
      </c>
      <c r="AY1" s="7" t="s">
        <v>322</v>
      </c>
      <c r="AZ1" s="7" t="s">
        <v>323</v>
      </c>
      <c r="BA1" s="7" t="s">
        <v>324</v>
      </c>
      <c r="BB1" s="43" t="s">
        <v>325</v>
      </c>
      <c r="BC1" s="47" t="s">
        <v>333</v>
      </c>
      <c r="BD1" s="7" t="s">
        <v>298</v>
      </c>
      <c r="BE1" s="7" t="s">
        <v>299</v>
      </c>
      <c r="BF1" s="7" t="s">
        <v>300</v>
      </c>
      <c r="BG1" s="7" t="s">
        <v>301</v>
      </c>
      <c r="BH1" s="7" t="s">
        <v>302</v>
      </c>
      <c r="BI1" s="43" t="s">
        <v>303</v>
      </c>
      <c r="BJ1" s="45" t="s">
        <v>304</v>
      </c>
      <c r="BK1" s="7" t="s">
        <v>305</v>
      </c>
      <c r="BL1" s="7" t="s">
        <v>306</v>
      </c>
      <c r="BM1" s="7" t="s">
        <v>307</v>
      </c>
      <c r="BN1" s="7" t="s">
        <v>308</v>
      </c>
      <c r="BO1" s="43" t="s">
        <v>309</v>
      </c>
      <c r="BP1" s="45" t="s">
        <v>310</v>
      </c>
      <c r="BQ1" s="7" t="s">
        <v>311</v>
      </c>
      <c r="BR1" s="7" t="s">
        <v>312</v>
      </c>
      <c r="BS1" s="7" t="s">
        <v>313</v>
      </c>
      <c r="BT1" s="7" t="s">
        <v>314</v>
      </c>
      <c r="BU1" s="7" t="s">
        <v>315</v>
      </c>
      <c r="BV1" s="7" t="s">
        <v>316</v>
      </c>
      <c r="BW1" s="43" t="s">
        <v>317</v>
      </c>
      <c r="BX1" s="45" t="s">
        <v>330</v>
      </c>
      <c r="BY1" s="7" t="s">
        <v>318</v>
      </c>
      <c r="BZ1" s="7" t="s">
        <v>319</v>
      </c>
      <c r="CA1" s="7" t="s">
        <v>320</v>
      </c>
      <c r="CB1" s="43" t="s">
        <v>321</v>
      </c>
      <c r="CC1" s="47" t="s">
        <v>331</v>
      </c>
    </row>
    <row r="2" spans="1:81" s="41" customFormat="1" ht="43.5" customHeight="1">
      <c r="A2" s="40" t="s">
        <v>155</v>
      </c>
      <c r="C2" s="42"/>
      <c r="D2" s="3" t="s">
        <v>277</v>
      </c>
      <c r="I2" s="44"/>
      <c r="J2" s="46" t="s">
        <v>550</v>
      </c>
      <c r="O2" s="44"/>
      <c r="P2" s="46" t="s">
        <v>551</v>
      </c>
      <c r="W2" s="44"/>
      <c r="X2" s="46" t="s">
        <v>552</v>
      </c>
      <c r="AB2" s="44"/>
      <c r="AC2" s="48" t="s">
        <v>553</v>
      </c>
      <c r="AI2" s="51"/>
      <c r="AJ2" s="46" t="s">
        <v>169</v>
      </c>
      <c r="AO2" s="44"/>
      <c r="AP2" s="46" t="s">
        <v>169</v>
      </c>
      <c r="AW2" s="44"/>
      <c r="AX2" s="46" t="s">
        <v>169</v>
      </c>
      <c r="BB2" s="44"/>
      <c r="BC2" s="48" t="s">
        <v>169</v>
      </c>
      <c r="BI2" s="44"/>
      <c r="BJ2" s="46" t="s">
        <v>169</v>
      </c>
      <c r="BO2" s="44"/>
      <c r="BP2" s="46" t="s">
        <v>169</v>
      </c>
      <c r="BW2" s="44"/>
      <c r="BX2" s="46" t="s">
        <v>169</v>
      </c>
      <c r="CB2" s="44"/>
      <c r="CC2" s="48" t="s">
        <v>169</v>
      </c>
    </row>
    <row r="3" spans="1:81">
      <c r="B3">
        <v>1</v>
      </c>
      <c r="C3" s="1">
        <v>8</v>
      </c>
      <c r="D3">
        <v>100</v>
      </c>
      <c r="E3">
        <v>100</v>
      </c>
      <c r="F3">
        <v>100</v>
      </c>
      <c r="G3">
        <v>25</v>
      </c>
      <c r="H3">
        <v>50</v>
      </c>
      <c r="I3" s="4">
        <f>SUM(D3:H3)</f>
        <v>375</v>
      </c>
      <c r="J3" s="28">
        <v>75</v>
      </c>
      <c r="K3">
        <v>100</v>
      </c>
      <c r="L3">
        <v>75</v>
      </c>
      <c r="M3">
        <v>50</v>
      </c>
      <c r="N3">
        <v>50</v>
      </c>
      <c r="O3" s="4">
        <f>SUM(K3:N3)</f>
        <v>275</v>
      </c>
      <c r="P3" s="28">
        <v>68.75</v>
      </c>
      <c r="Q3">
        <v>100</v>
      </c>
      <c r="R3">
        <v>100</v>
      </c>
      <c r="S3">
        <v>50</v>
      </c>
      <c r="T3">
        <v>100</v>
      </c>
      <c r="U3">
        <v>100</v>
      </c>
      <c r="V3">
        <v>100</v>
      </c>
      <c r="W3" s="4">
        <f>SUM(Q3:V3)</f>
        <v>550</v>
      </c>
      <c r="X3" s="28">
        <v>91.667000000000002</v>
      </c>
      <c r="Y3" s="84">
        <v>100</v>
      </c>
      <c r="Z3" s="84">
        <v>100</v>
      </c>
      <c r="AA3" s="84">
        <v>100</v>
      </c>
      <c r="AB3" s="4">
        <f>SUM(Y3:AA3)</f>
        <v>300</v>
      </c>
      <c r="AC3" s="49">
        <v>100</v>
      </c>
      <c r="AI3" s="52">
        <f>SUM(AD3:AH3)</f>
        <v>0</v>
      </c>
      <c r="AO3" s="4">
        <f>SUM(AK3:AN3)</f>
        <v>0</v>
      </c>
      <c r="AW3" s="4">
        <f>SUM(AQ3:AV3)</f>
        <v>0</v>
      </c>
      <c r="BB3" s="4">
        <f>SUM(AY3:BA3)</f>
        <v>0</v>
      </c>
      <c r="BD3">
        <v>100</v>
      </c>
      <c r="BE3">
        <v>100</v>
      </c>
      <c r="BF3">
        <v>75</v>
      </c>
      <c r="BG3">
        <v>100</v>
      </c>
      <c r="BH3">
        <v>50</v>
      </c>
      <c r="BI3" s="4">
        <f>SUM(BD3:BH3)</f>
        <v>425</v>
      </c>
      <c r="BJ3" s="28">
        <v>85</v>
      </c>
      <c r="BK3">
        <v>100</v>
      </c>
      <c r="BL3">
        <v>50</v>
      </c>
      <c r="BM3">
        <v>50</v>
      </c>
      <c r="BN3">
        <v>50</v>
      </c>
      <c r="BO3" s="4">
        <f>SUM(BK3:BN3)</f>
        <v>250</v>
      </c>
      <c r="BP3" s="28">
        <v>62.5</v>
      </c>
      <c r="BQ3">
        <v>75</v>
      </c>
      <c r="BR3">
        <v>100</v>
      </c>
      <c r="BS3">
        <v>100</v>
      </c>
      <c r="BT3">
        <v>75</v>
      </c>
      <c r="BU3">
        <v>75</v>
      </c>
      <c r="BV3">
        <v>100</v>
      </c>
      <c r="BW3" s="4">
        <f>SUM(BQ3:BV3)</f>
        <v>525</v>
      </c>
      <c r="BX3" s="28">
        <v>87.5</v>
      </c>
      <c r="BY3" s="84">
        <v>0</v>
      </c>
      <c r="BZ3" s="84">
        <v>0</v>
      </c>
      <c r="CA3" s="84">
        <v>0</v>
      </c>
      <c r="CB3" s="4">
        <f>SUM(BY3:CA3)</f>
        <v>0</v>
      </c>
      <c r="CC3" s="49">
        <v>0</v>
      </c>
    </row>
    <row r="4" spans="1:81">
      <c r="B4">
        <v>2</v>
      </c>
      <c r="C4" s="1">
        <v>8</v>
      </c>
      <c r="D4">
        <v>50</v>
      </c>
      <c r="E4">
        <v>75</v>
      </c>
      <c r="F4">
        <v>75</v>
      </c>
      <c r="G4">
        <v>75</v>
      </c>
      <c r="H4">
        <v>50</v>
      </c>
      <c r="I4" s="4">
        <f t="shared" ref="I4:I25" si="0">SUM(D4:H4)</f>
        <v>325</v>
      </c>
      <c r="J4" s="28">
        <v>65</v>
      </c>
      <c r="K4">
        <v>75</v>
      </c>
      <c r="L4">
        <v>50</v>
      </c>
      <c r="M4">
        <v>50</v>
      </c>
      <c r="N4">
        <v>50</v>
      </c>
      <c r="O4" s="4">
        <f t="shared" ref="O4:O25" si="1">SUM(K4:N4)</f>
        <v>225</v>
      </c>
      <c r="P4" s="28">
        <v>56.25</v>
      </c>
      <c r="Q4">
        <v>50</v>
      </c>
      <c r="R4">
        <v>50</v>
      </c>
      <c r="S4">
        <v>75</v>
      </c>
      <c r="T4">
        <v>75</v>
      </c>
      <c r="U4">
        <v>50</v>
      </c>
      <c r="V4">
        <v>50</v>
      </c>
      <c r="W4" s="4">
        <f t="shared" ref="W4:W26" si="2">SUM(Q4:V4)</f>
        <v>350</v>
      </c>
      <c r="X4" s="28">
        <v>58.332999999999998</v>
      </c>
      <c r="Y4" s="84">
        <v>50</v>
      </c>
      <c r="Z4" s="84">
        <v>50</v>
      </c>
      <c r="AA4" s="84">
        <v>50</v>
      </c>
      <c r="AB4" s="4">
        <f t="shared" ref="AB4:AB25" si="3">SUM(Y4:AA4)</f>
        <v>150</v>
      </c>
      <c r="AC4" s="49">
        <v>50</v>
      </c>
      <c r="AD4">
        <v>100</v>
      </c>
      <c r="AE4">
        <v>50</v>
      </c>
      <c r="AF4">
        <v>100</v>
      </c>
      <c r="AG4">
        <v>0</v>
      </c>
      <c r="AH4">
        <v>50</v>
      </c>
      <c r="AI4" s="52">
        <f t="shared" ref="AI4:AI25" si="4">SUM(AD4:AH4)</f>
        <v>300</v>
      </c>
      <c r="AJ4" s="28">
        <v>60</v>
      </c>
      <c r="AK4" s="84">
        <v>50</v>
      </c>
      <c r="AL4" s="84">
        <v>50</v>
      </c>
      <c r="AM4" s="84">
        <v>50</v>
      </c>
      <c r="AN4" s="84">
        <v>50</v>
      </c>
      <c r="AO4" s="4">
        <f t="shared" ref="AO4:AO25" si="5">SUM(AK4:AN4)</f>
        <v>200</v>
      </c>
      <c r="AP4" s="28">
        <v>50</v>
      </c>
      <c r="AQ4">
        <v>25</v>
      </c>
      <c r="AR4">
        <v>25</v>
      </c>
      <c r="AS4">
        <v>50</v>
      </c>
      <c r="AT4">
        <v>25</v>
      </c>
      <c r="AU4">
        <v>25</v>
      </c>
      <c r="AV4">
        <v>50</v>
      </c>
      <c r="AW4" s="4">
        <f t="shared" ref="AW4:AW25" si="6">SUM(AQ4:AV4)</f>
        <v>200</v>
      </c>
      <c r="AX4" s="28">
        <v>33.332999999999998</v>
      </c>
      <c r="AY4">
        <v>50</v>
      </c>
      <c r="AZ4">
        <v>100</v>
      </c>
      <c r="BA4">
        <v>50</v>
      </c>
      <c r="BB4" s="4">
        <f t="shared" ref="BB4:BB25" si="7">SUM(AY4:BA4)</f>
        <v>200</v>
      </c>
      <c r="BC4" s="49">
        <v>66.667000000000002</v>
      </c>
      <c r="BD4" s="84">
        <v>50</v>
      </c>
      <c r="BE4" s="84">
        <v>50</v>
      </c>
      <c r="BF4" s="84">
        <v>50</v>
      </c>
      <c r="BG4" s="84">
        <v>50</v>
      </c>
      <c r="BH4" s="84">
        <v>50</v>
      </c>
      <c r="BI4" s="4">
        <f>SUM(BD4:BH4)</f>
        <v>250</v>
      </c>
      <c r="BJ4" s="28">
        <v>50</v>
      </c>
      <c r="BK4">
        <v>25</v>
      </c>
      <c r="BL4">
        <v>50</v>
      </c>
      <c r="BM4">
        <v>50</v>
      </c>
      <c r="BN4">
        <v>50</v>
      </c>
      <c r="BO4" s="4">
        <f t="shared" ref="BO4:BO25" si="8">SUM(BK4:BN4)</f>
        <v>175</v>
      </c>
      <c r="BP4" s="28">
        <v>43.75</v>
      </c>
      <c r="BQ4">
        <v>25</v>
      </c>
      <c r="BR4">
        <v>50</v>
      </c>
      <c r="BS4">
        <v>50</v>
      </c>
      <c r="BT4">
        <v>50</v>
      </c>
      <c r="BU4">
        <v>50</v>
      </c>
      <c r="BV4">
        <v>50</v>
      </c>
      <c r="BW4" s="4">
        <f t="shared" ref="BW4:BW25" si="9">SUM(BQ4:BV4)</f>
        <v>275</v>
      </c>
      <c r="BX4" s="28">
        <v>45.832999999999998</v>
      </c>
      <c r="BY4">
        <v>50</v>
      </c>
      <c r="BZ4">
        <v>50</v>
      </c>
      <c r="CA4">
        <v>50</v>
      </c>
      <c r="CB4" s="4">
        <f t="shared" ref="CB4:CB25" si="10">SUM(BY4:CA4)</f>
        <v>150</v>
      </c>
      <c r="CC4" s="49">
        <v>50</v>
      </c>
    </row>
    <row r="5" spans="1:81">
      <c r="A5" t="s">
        <v>599</v>
      </c>
      <c r="B5">
        <v>3</v>
      </c>
      <c r="C5" s="1">
        <v>8</v>
      </c>
      <c r="D5">
        <v>100</v>
      </c>
      <c r="E5">
        <v>100</v>
      </c>
      <c r="F5">
        <v>100</v>
      </c>
      <c r="G5">
        <v>100</v>
      </c>
      <c r="H5">
        <v>100</v>
      </c>
      <c r="I5" s="4">
        <f t="shared" si="0"/>
        <v>500</v>
      </c>
      <c r="J5" s="28">
        <v>100</v>
      </c>
      <c r="K5">
        <v>100</v>
      </c>
      <c r="L5">
        <v>50</v>
      </c>
      <c r="M5">
        <v>0</v>
      </c>
      <c r="N5">
        <v>0</v>
      </c>
      <c r="O5" s="4">
        <f t="shared" si="1"/>
        <v>150</v>
      </c>
      <c r="P5" s="28">
        <v>37.5</v>
      </c>
      <c r="Q5">
        <v>100</v>
      </c>
      <c r="R5">
        <v>100</v>
      </c>
      <c r="S5">
        <v>75</v>
      </c>
      <c r="T5">
        <v>100</v>
      </c>
      <c r="U5">
        <v>100</v>
      </c>
      <c r="V5">
        <v>100</v>
      </c>
      <c r="W5" s="4">
        <f t="shared" si="2"/>
        <v>575</v>
      </c>
      <c r="X5" s="28">
        <v>95.832999999999998</v>
      </c>
      <c r="Y5">
        <v>50</v>
      </c>
      <c r="Z5">
        <v>25</v>
      </c>
      <c r="AA5">
        <v>50</v>
      </c>
      <c r="AB5" s="4">
        <f t="shared" si="3"/>
        <v>125</v>
      </c>
      <c r="AC5" s="49">
        <v>41.667000000000002</v>
      </c>
      <c r="AI5" s="52">
        <f t="shared" si="4"/>
        <v>0</v>
      </c>
      <c r="AO5" s="4">
        <f t="shared" si="5"/>
        <v>0</v>
      </c>
      <c r="AW5" s="4">
        <f t="shared" si="6"/>
        <v>0</v>
      </c>
      <c r="BB5" s="4">
        <f t="shared" si="7"/>
        <v>0</v>
      </c>
      <c r="BD5">
        <v>100</v>
      </c>
      <c r="BE5">
        <v>75</v>
      </c>
      <c r="BF5">
        <v>50</v>
      </c>
      <c r="BG5">
        <v>100</v>
      </c>
      <c r="BH5">
        <v>50</v>
      </c>
      <c r="BI5" s="4">
        <f t="shared" ref="BI5:BI25" si="11">SUM(BD5:BH5)</f>
        <v>375</v>
      </c>
      <c r="BJ5" s="28">
        <v>75</v>
      </c>
      <c r="BK5">
        <v>100</v>
      </c>
      <c r="BL5">
        <v>0</v>
      </c>
      <c r="BM5">
        <v>50</v>
      </c>
      <c r="BN5">
        <v>50</v>
      </c>
      <c r="BO5" s="4">
        <f t="shared" si="8"/>
        <v>200</v>
      </c>
      <c r="BP5" s="28">
        <v>50</v>
      </c>
      <c r="BQ5">
        <v>75</v>
      </c>
      <c r="BR5">
        <v>75</v>
      </c>
      <c r="BS5">
        <v>100</v>
      </c>
      <c r="BT5">
        <v>75</v>
      </c>
      <c r="BU5">
        <v>75</v>
      </c>
      <c r="BV5">
        <v>50</v>
      </c>
      <c r="BW5" s="4">
        <f t="shared" si="9"/>
        <v>450</v>
      </c>
      <c r="BX5" s="28">
        <v>75</v>
      </c>
      <c r="BY5">
        <v>100</v>
      </c>
      <c r="BZ5">
        <v>100</v>
      </c>
      <c r="CA5">
        <v>75</v>
      </c>
      <c r="CB5" s="4">
        <f t="shared" si="10"/>
        <v>275</v>
      </c>
      <c r="CC5" s="49">
        <v>91.667000000000002</v>
      </c>
    </row>
    <row r="6" spans="1:81">
      <c r="B6">
        <v>4</v>
      </c>
      <c r="C6" s="1">
        <v>9</v>
      </c>
      <c r="D6">
        <v>100</v>
      </c>
      <c r="E6">
        <v>100</v>
      </c>
      <c r="F6">
        <v>50</v>
      </c>
      <c r="G6">
        <v>100</v>
      </c>
      <c r="H6">
        <v>50</v>
      </c>
      <c r="I6" s="4">
        <f t="shared" si="0"/>
        <v>400</v>
      </c>
      <c r="J6" s="28">
        <v>80</v>
      </c>
      <c r="K6">
        <v>100</v>
      </c>
      <c r="L6">
        <v>100</v>
      </c>
      <c r="M6">
        <v>50</v>
      </c>
      <c r="N6">
        <v>100</v>
      </c>
      <c r="O6" s="4">
        <f t="shared" si="1"/>
        <v>350</v>
      </c>
      <c r="P6" s="28">
        <v>87.5</v>
      </c>
      <c r="Q6">
        <v>100</v>
      </c>
      <c r="R6">
        <v>50</v>
      </c>
      <c r="S6">
        <v>100</v>
      </c>
      <c r="T6">
        <v>25</v>
      </c>
      <c r="U6">
        <v>100</v>
      </c>
      <c r="V6">
        <v>100</v>
      </c>
      <c r="W6" s="4">
        <f t="shared" si="2"/>
        <v>475</v>
      </c>
      <c r="X6" s="28">
        <v>79.167000000000002</v>
      </c>
      <c r="Y6">
        <v>100</v>
      </c>
      <c r="Z6">
        <v>25</v>
      </c>
      <c r="AA6">
        <v>25</v>
      </c>
      <c r="AB6" s="4">
        <f t="shared" si="3"/>
        <v>150</v>
      </c>
      <c r="AC6" s="49">
        <v>50</v>
      </c>
      <c r="AD6">
        <v>100</v>
      </c>
      <c r="AE6">
        <v>100</v>
      </c>
      <c r="AF6">
        <v>100</v>
      </c>
      <c r="AG6">
        <v>75</v>
      </c>
      <c r="AH6">
        <v>75</v>
      </c>
      <c r="AI6" s="52">
        <f t="shared" si="4"/>
        <v>450</v>
      </c>
      <c r="AJ6" s="28">
        <v>90</v>
      </c>
      <c r="AK6">
        <v>100</v>
      </c>
      <c r="AL6">
        <v>100</v>
      </c>
      <c r="AM6">
        <v>100</v>
      </c>
      <c r="AN6">
        <v>75</v>
      </c>
      <c r="AO6" s="4">
        <f t="shared" si="5"/>
        <v>375</v>
      </c>
      <c r="AP6" s="28">
        <v>93.75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50</v>
      </c>
      <c r="AW6" s="4">
        <f t="shared" si="6"/>
        <v>550</v>
      </c>
      <c r="AX6" s="28">
        <v>91.667000000000002</v>
      </c>
      <c r="AY6" s="84">
        <v>100</v>
      </c>
      <c r="AZ6" s="84">
        <v>100</v>
      </c>
      <c r="BA6" s="84">
        <v>100</v>
      </c>
      <c r="BB6" s="4">
        <f t="shared" si="7"/>
        <v>300</v>
      </c>
      <c r="BC6" s="49">
        <v>100</v>
      </c>
      <c r="BD6">
        <v>100</v>
      </c>
      <c r="BE6">
        <v>100</v>
      </c>
      <c r="BF6">
        <v>75</v>
      </c>
      <c r="BG6">
        <v>0</v>
      </c>
      <c r="BH6">
        <v>75</v>
      </c>
      <c r="BI6" s="4">
        <f t="shared" si="11"/>
        <v>350</v>
      </c>
      <c r="BJ6" s="28">
        <v>70</v>
      </c>
      <c r="BK6">
        <v>75</v>
      </c>
      <c r="BL6">
        <v>75</v>
      </c>
      <c r="BM6">
        <v>75</v>
      </c>
      <c r="BN6">
        <v>75</v>
      </c>
      <c r="BO6" s="4">
        <f t="shared" si="8"/>
        <v>300</v>
      </c>
      <c r="BP6" s="28">
        <v>75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 s="4">
        <f t="shared" si="9"/>
        <v>600</v>
      </c>
      <c r="BX6" s="28">
        <v>100</v>
      </c>
      <c r="BY6">
        <v>75</v>
      </c>
      <c r="BZ6">
        <v>75</v>
      </c>
      <c r="CA6">
        <v>75</v>
      </c>
      <c r="CB6" s="4">
        <f t="shared" si="10"/>
        <v>225</v>
      </c>
      <c r="CC6" s="49">
        <v>75</v>
      </c>
    </row>
    <row r="7" spans="1:81">
      <c r="A7" t="s">
        <v>594</v>
      </c>
      <c r="B7">
        <v>5</v>
      </c>
      <c r="C7">
        <v>7</v>
      </c>
      <c r="D7" s="94"/>
      <c r="E7" s="94"/>
      <c r="F7" s="94"/>
      <c r="G7" s="94"/>
      <c r="H7" s="94"/>
      <c r="I7" s="95">
        <f t="shared" si="0"/>
        <v>0</v>
      </c>
      <c r="J7" s="96"/>
      <c r="K7" s="94"/>
      <c r="L7" s="94"/>
      <c r="M7" s="94"/>
      <c r="N7" s="94"/>
      <c r="O7" s="95">
        <f t="shared" si="1"/>
        <v>0</v>
      </c>
      <c r="P7" s="96"/>
      <c r="Q7" s="94"/>
      <c r="R7" s="94"/>
      <c r="S7" s="94"/>
      <c r="T7" s="94"/>
      <c r="U7" s="94"/>
      <c r="V7" s="94"/>
      <c r="W7" s="95">
        <f t="shared" si="2"/>
        <v>0</v>
      </c>
      <c r="X7" s="96"/>
      <c r="Y7" s="94"/>
      <c r="Z7" s="94"/>
      <c r="AA7" s="94"/>
      <c r="AB7" s="95">
        <f t="shared" si="3"/>
        <v>0</v>
      </c>
      <c r="AC7" s="97"/>
      <c r="AI7" s="52">
        <f t="shared" si="4"/>
        <v>0</v>
      </c>
      <c r="AO7" s="4">
        <f t="shared" si="5"/>
        <v>0</v>
      </c>
      <c r="AW7" s="4">
        <f t="shared" si="6"/>
        <v>0</v>
      </c>
      <c r="AY7" s="84"/>
      <c r="AZ7" s="84"/>
      <c r="BA7" s="84"/>
      <c r="BB7" s="4">
        <f t="shared" si="7"/>
        <v>0</v>
      </c>
      <c r="BD7">
        <v>100</v>
      </c>
      <c r="BE7">
        <v>100</v>
      </c>
      <c r="BF7">
        <v>100</v>
      </c>
      <c r="BG7">
        <v>100</v>
      </c>
      <c r="BH7">
        <v>50</v>
      </c>
      <c r="BI7" s="4">
        <f t="shared" si="11"/>
        <v>450</v>
      </c>
      <c r="BJ7" s="28">
        <v>90</v>
      </c>
      <c r="BK7" s="84">
        <v>100</v>
      </c>
      <c r="BL7" s="84">
        <v>100</v>
      </c>
      <c r="BM7" s="84">
        <v>100</v>
      </c>
      <c r="BN7" s="84">
        <v>100</v>
      </c>
      <c r="BO7" s="4">
        <f t="shared" si="8"/>
        <v>400</v>
      </c>
      <c r="BP7" s="28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 s="4">
        <f t="shared" si="9"/>
        <v>600</v>
      </c>
      <c r="BX7" s="28">
        <v>100</v>
      </c>
      <c r="BY7" s="84">
        <v>100</v>
      </c>
      <c r="BZ7" s="84">
        <v>100</v>
      </c>
      <c r="CA7" s="84">
        <v>100</v>
      </c>
      <c r="CB7" s="4">
        <f t="shared" si="10"/>
        <v>300</v>
      </c>
      <c r="CC7" s="49">
        <v>100</v>
      </c>
    </row>
    <row r="8" spans="1:81">
      <c r="A8" t="s">
        <v>598</v>
      </c>
      <c r="B8">
        <v>6</v>
      </c>
      <c r="C8">
        <v>13</v>
      </c>
      <c r="D8">
        <v>100</v>
      </c>
      <c r="E8">
        <v>100</v>
      </c>
      <c r="F8">
        <v>50</v>
      </c>
      <c r="G8">
        <v>75</v>
      </c>
      <c r="H8">
        <v>50</v>
      </c>
      <c r="I8" s="4">
        <f t="shared" si="0"/>
        <v>375</v>
      </c>
      <c r="J8" s="28">
        <v>75</v>
      </c>
      <c r="K8">
        <v>75</v>
      </c>
      <c r="L8">
        <v>75</v>
      </c>
      <c r="M8">
        <v>75</v>
      </c>
      <c r="N8">
        <v>50</v>
      </c>
      <c r="O8" s="4">
        <f t="shared" si="1"/>
        <v>275</v>
      </c>
      <c r="P8" s="28">
        <v>68.75</v>
      </c>
      <c r="Q8">
        <v>50</v>
      </c>
      <c r="R8">
        <v>100</v>
      </c>
      <c r="S8">
        <v>50</v>
      </c>
      <c r="T8">
        <v>75</v>
      </c>
      <c r="U8">
        <v>75</v>
      </c>
      <c r="V8">
        <v>50</v>
      </c>
      <c r="W8" s="4">
        <f t="shared" si="2"/>
        <v>400</v>
      </c>
      <c r="X8" s="28">
        <v>66.667000000000002</v>
      </c>
      <c r="Y8">
        <v>50</v>
      </c>
      <c r="Z8">
        <v>75</v>
      </c>
      <c r="AA8">
        <v>100</v>
      </c>
      <c r="AB8" s="4">
        <f t="shared" si="3"/>
        <v>225</v>
      </c>
      <c r="AC8" s="49">
        <v>75</v>
      </c>
      <c r="AI8" s="52">
        <f t="shared" si="4"/>
        <v>0</v>
      </c>
      <c r="AO8" s="4">
        <f t="shared" si="5"/>
        <v>0</v>
      </c>
      <c r="AW8" s="4">
        <f t="shared" si="6"/>
        <v>0</v>
      </c>
      <c r="BB8" s="4">
        <f t="shared" si="7"/>
        <v>0</v>
      </c>
      <c r="BD8">
        <v>50</v>
      </c>
      <c r="BE8">
        <v>100</v>
      </c>
      <c r="BF8">
        <v>50</v>
      </c>
      <c r="BG8">
        <v>0</v>
      </c>
      <c r="BH8">
        <v>100</v>
      </c>
      <c r="BI8" s="4">
        <f t="shared" si="11"/>
        <v>300</v>
      </c>
      <c r="BJ8" s="28">
        <v>60</v>
      </c>
      <c r="BK8">
        <v>100</v>
      </c>
      <c r="BL8">
        <v>100</v>
      </c>
      <c r="BM8">
        <v>100</v>
      </c>
      <c r="BN8">
        <v>50</v>
      </c>
      <c r="BO8" s="4">
        <f t="shared" si="8"/>
        <v>350</v>
      </c>
      <c r="BP8" s="28">
        <v>87.5</v>
      </c>
      <c r="BQ8">
        <v>50</v>
      </c>
      <c r="BR8">
        <v>50</v>
      </c>
      <c r="BS8">
        <v>100</v>
      </c>
      <c r="BT8">
        <v>100</v>
      </c>
      <c r="BU8">
        <v>100</v>
      </c>
      <c r="BV8">
        <v>100</v>
      </c>
      <c r="BW8" s="4">
        <f t="shared" si="9"/>
        <v>500</v>
      </c>
      <c r="BX8" s="28">
        <v>83.332999999999998</v>
      </c>
      <c r="BY8" s="84">
        <v>100</v>
      </c>
      <c r="BZ8" s="84">
        <v>100</v>
      </c>
      <c r="CA8" s="84">
        <v>100</v>
      </c>
      <c r="CB8" s="4">
        <f t="shared" si="10"/>
        <v>300</v>
      </c>
      <c r="CC8" s="49">
        <v>100</v>
      </c>
    </row>
    <row r="9" spans="1:81">
      <c r="B9">
        <v>7</v>
      </c>
      <c r="C9" s="1">
        <v>5</v>
      </c>
      <c r="D9" s="94"/>
      <c r="E9" s="94"/>
      <c r="F9" s="94"/>
      <c r="G9" s="94"/>
      <c r="H9" s="94"/>
      <c r="I9" s="95">
        <f t="shared" si="0"/>
        <v>0</v>
      </c>
      <c r="J9" s="96"/>
      <c r="K9" s="94"/>
      <c r="L9" s="94"/>
      <c r="M9" s="94"/>
      <c r="N9" s="94"/>
      <c r="O9" s="95">
        <f t="shared" si="1"/>
        <v>0</v>
      </c>
      <c r="P9" s="96"/>
      <c r="Q9" s="94"/>
      <c r="R9" s="94"/>
      <c r="S9" s="94"/>
      <c r="T9" s="94"/>
      <c r="U9" s="94"/>
      <c r="V9" s="94"/>
      <c r="W9" s="95">
        <f t="shared" si="2"/>
        <v>0</v>
      </c>
      <c r="X9" s="96"/>
      <c r="Y9" s="94"/>
      <c r="Z9" s="94"/>
      <c r="AA9" s="94"/>
      <c r="AB9" s="95">
        <f t="shared" si="3"/>
        <v>0</v>
      </c>
      <c r="AC9" s="97"/>
      <c r="AI9" s="52">
        <f t="shared" si="4"/>
        <v>0</v>
      </c>
      <c r="AO9" s="4">
        <f t="shared" si="5"/>
        <v>0</v>
      </c>
      <c r="AW9" s="4">
        <f t="shared" si="6"/>
        <v>0</v>
      </c>
      <c r="BB9" s="4">
        <f t="shared" si="7"/>
        <v>0</v>
      </c>
      <c r="BD9">
        <v>100</v>
      </c>
      <c r="BE9">
        <v>100</v>
      </c>
      <c r="BF9">
        <v>75</v>
      </c>
      <c r="BG9">
        <v>50</v>
      </c>
      <c r="BH9">
        <v>100</v>
      </c>
      <c r="BI9" s="4">
        <f t="shared" si="11"/>
        <v>425</v>
      </c>
      <c r="BJ9" s="28">
        <v>85</v>
      </c>
      <c r="BK9">
        <v>100</v>
      </c>
      <c r="BL9">
        <v>75</v>
      </c>
      <c r="BM9">
        <v>75</v>
      </c>
      <c r="BN9">
        <v>75</v>
      </c>
      <c r="BO9" s="4">
        <f t="shared" si="8"/>
        <v>325</v>
      </c>
      <c r="BP9" s="28">
        <v>81.25</v>
      </c>
      <c r="BQ9">
        <v>50</v>
      </c>
      <c r="BR9">
        <v>50</v>
      </c>
      <c r="BS9">
        <v>50</v>
      </c>
      <c r="BT9">
        <v>50</v>
      </c>
      <c r="BU9">
        <v>50</v>
      </c>
      <c r="BV9">
        <v>50</v>
      </c>
      <c r="BW9" s="4">
        <f t="shared" si="9"/>
        <v>300</v>
      </c>
      <c r="BX9" s="28">
        <v>50</v>
      </c>
      <c r="BY9">
        <v>100</v>
      </c>
      <c r="BZ9">
        <v>75</v>
      </c>
      <c r="CA9">
        <v>50</v>
      </c>
      <c r="CB9" s="4">
        <f t="shared" si="10"/>
        <v>225</v>
      </c>
      <c r="CC9" s="49">
        <v>75</v>
      </c>
    </row>
    <row r="10" spans="1:81">
      <c r="B10">
        <v>8</v>
      </c>
      <c r="C10" s="1">
        <v>5</v>
      </c>
      <c r="D10" s="94"/>
      <c r="E10" s="94"/>
      <c r="F10" s="94"/>
      <c r="G10" s="94"/>
      <c r="H10" s="94"/>
      <c r="I10" s="95">
        <f t="shared" si="0"/>
        <v>0</v>
      </c>
      <c r="J10" s="96"/>
      <c r="K10" s="94"/>
      <c r="L10" s="94"/>
      <c r="M10" s="94"/>
      <c r="N10" s="94"/>
      <c r="O10" s="95">
        <f t="shared" si="1"/>
        <v>0</v>
      </c>
      <c r="P10" s="96"/>
      <c r="Q10" s="94"/>
      <c r="R10" s="94"/>
      <c r="S10" s="94"/>
      <c r="T10" s="94"/>
      <c r="U10" s="94"/>
      <c r="V10" s="94"/>
      <c r="W10" s="95">
        <f t="shared" si="2"/>
        <v>0</v>
      </c>
      <c r="X10" s="96"/>
      <c r="Y10" s="94"/>
      <c r="Z10" s="94"/>
      <c r="AA10" s="94"/>
      <c r="AB10" s="95">
        <f t="shared" si="3"/>
        <v>0</v>
      </c>
      <c r="AC10" s="97"/>
      <c r="AD10">
        <v>50</v>
      </c>
      <c r="AE10">
        <v>50</v>
      </c>
      <c r="AF10">
        <v>50</v>
      </c>
      <c r="AG10">
        <v>50</v>
      </c>
      <c r="AH10">
        <v>50</v>
      </c>
      <c r="AI10" s="52">
        <f t="shared" si="4"/>
        <v>250</v>
      </c>
      <c r="AJ10" s="28">
        <v>50</v>
      </c>
      <c r="AK10">
        <v>50</v>
      </c>
      <c r="AL10">
        <v>50</v>
      </c>
      <c r="AM10">
        <v>25</v>
      </c>
      <c r="AN10">
        <v>25</v>
      </c>
      <c r="AO10" s="4">
        <f t="shared" si="5"/>
        <v>150</v>
      </c>
      <c r="AP10" s="28">
        <v>37.5</v>
      </c>
      <c r="AQ10" s="84">
        <v>0</v>
      </c>
      <c r="AR10" s="84">
        <v>0</v>
      </c>
      <c r="AS10" s="84">
        <v>0</v>
      </c>
      <c r="AT10" s="84">
        <v>0</v>
      </c>
      <c r="AU10" s="84">
        <v>0</v>
      </c>
      <c r="AV10" s="84">
        <v>0</v>
      </c>
      <c r="AW10" s="4">
        <f t="shared" si="6"/>
        <v>0</v>
      </c>
      <c r="AX10" s="28">
        <v>0</v>
      </c>
      <c r="AY10">
        <v>50</v>
      </c>
      <c r="AZ10">
        <v>50</v>
      </c>
      <c r="BA10">
        <v>25</v>
      </c>
      <c r="BB10" s="4">
        <f t="shared" si="7"/>
        <v>125</v>
      </c>
      <c r="BC10" s="49">
        <v>41.667000000000002</v>
      </c>
      <c r="BD10">
        <v>50</v>
      </c>
      <c r="BE10">
        <v>75</v>
      </c>
      <c r="BF10">
        <v>50</v>
      </c>
      <c r="BG10">
        <v>50</v>
      </c>
      <c r="BH10">
        <v>50</v>
      </c>
      <c r="BI10" s="4">
        <f t="shared" si="11"/>
        <v>275</v>
      </c>
      <c r="BJ10" s="28">
        <v>55</v>
      </c>
      <c r="BK10">
        <v>75</v>
      </c>
      <c r="BL10">
        <v>75</v>
      </c>
      <c r="BM10">
        <v>75</v>
      </c>
      <c r="BN10">
        <v>50</v>
      </c>
      <c r="BO10" s="4">
        <f t="shared" si="8"/>
        <v>275</v>
      </c>
      <c r="BP10" s="28">
        <v>68.75</v>
      </c>
      <c r="BQ10">
        <v>25</v>
      </c>
      <c r="BR10">
        <v>25</v>
      </c>
      <c r="BS10">
        <v>50</v>
      </c>
      <c r="BT10">
        <v>25</v>
      </c>
      <c r="BU10">
        <v>25</v>
      </c>
      <c r="BV10">
        <v>25</v>
      </c>
      <c r="BW10" s="4">
        <f t="shared" si="9"/>
        <v>175</v>
      </c>
      <c r="BX10" s="28">
        <v>29.167000000000002</v>
      </c>
      <c r="BY10">
        <v>75</v>
      </c>
      <c r="BZ10">
        <v>75</v>
      </c>
      <c r="CA10">
        <v>75</v>
      </c>
      <c r="CB10" s="4">
        <f t="shared" si="10"/>
        <v>225</v>
      </c>
      <c r="CC10" s="49">
        <v>75</v>
      </c>
    </row>
    <row r="11" spans="1:81">
      <c r="B11">
        <v>9</v>
      </c>
      <c r="C11" s="1">
        <v>7</v>
      </c>
      <c r="D11" s="94"/>
      <c r="E11" s="94"/>
      <c r="F11" s="94"/>
      <c r="G11" s="94"/>
      <c r="H11" s="94"/>
      <c r="I11" s="95">
        <f t="shared" si="0"/>
        <v>0</v>
      </c>
      <c r="J11" s="96"/>
      <c r="K11" s="94"/>
      <c r="L11" s="94"/>
      <c r="M11" s="94"/>
      <c r="N11" s="94"/>
      <c r="O11" s="95">
        <f t="shared" si="1"/>
        <v>0</v>
      </c>
      <c r="P11" s="96"/>
      <c r="Q11" s="94"/>
      <c r="R11" s="94"/>
      <c r="S11" s="94"/>
      <c r="T11" s="94"/>
      <c r="U11" s="94"/>
      <c r="V11" s="94"/>
      <c r="W11" s="95">
        <f t="shared" si="2"/>
        <v>0</v>
      </c>
      <c r="X11" s="96"/>
      <c r="Y11" s="94"/>
      <c r="Z11" s="94"/>
      <c r="AA11" s="94"/>
      <c r="AB11" s="95">
        <f t="shared" si="3"/>
        <v>0</v>
      </c>
      <c r="AC11" s="97"/>
      <c r="AI11" s="52">
        <f t="shared" si="4"/>
        <v>0</v>
      </c>
      <c r="AO11" s="4">
        <f t="shared" si="5"/>
        <v>0</v>
      </c>
      <c r="AW11" s="4">
        <f t="shared" si="6"/>
        <v>0</v>
      </c>
      <c r="BB11" s="4">
        <f t="shared" si="7"/>
        <v>0</v>
      </c>
      <c r="BD11">
        <v>75</v>
      </c>
      <c r="BE11">
        <v>100</v>
      </c>
      <c r="BF11">
        <v>75</v>
      </c>
      <c r="BG11">
        <v>100</v>
      </c>
      <c r="BH11">
        <v>75</v>
      </c>
      <c r="BI11" s="4">
        <f t="shared" si="11"/>
        <v>425</v>
      </c>
      <c r="BJ11" s="28">
        <v>85</v>
      </c>
      <c r="BK11">
        <v>75</v>
      </c>
      <c r="BL11">
        <v>75</v>
      </c>
      <c r="BM11">
        <v>75</v>
      </c>
      <c r="BN11">
        <v>75</v>
      </c>
      <c r="BO11" s="4">
        <f t="shared" si="8"/>
        <v>300</v>
      </c>
      <c r="BP11" s="28">
        <v>75</v>
      </c>
      <c r="BQ11">
        <v>0</v>
      </c>
      <c r="BR11">
        <v>25</v>
      </c>
      <c r="BS11">
        <v>25</v>
      </c>
      <c r="BT11">
        <v>25</v>
      </c>
      <c r="BU11">
        <v>25</v>
      </c>
      <c r="BV11">
        <v>25</v>
      </c>
      <c r="BW11" s="4">
        <f t="shared" si="9"/>
        <v>125</v>
      </c>
      <c r="BX11" s="28">
        <v>20.832999999999998</v>
      </c>
      <c r="BY11">
        <v>50</v>
      </c>
      <c r="BZ11">
        <v>50</v>
      </c>
      <c r="CA11">
        <v>50</v>
      </c>
      <c r="CB11" s="4">
        <f t="shared" si="10"/>
        <v>150</v>
      </c>
      <c r="CC11" s="49">
        <v>50</v>
      </c>
    </row>
    <row r="12" spans="1:81">
      <c r="B12">
        <v>10</v>
      </c>
      <c r="C12" s="1">
        <v>4</v>
      </c>
      <c r="D12" s="94"/>
      <c r="E12" s="94"/>
      <c r="F12" s="94"/>
      <c r="G12" s="94"/>
      <c r="H12" s="94"/>
      <c r="I12" s="95">
        <f t="shared" si="0"/>
        <v>0</v>
      </c>
      <c r="J12" s="96"/>
      <c r="K12" s="94"/>
      <c r="L12" s="94"/>
      <c r="M12" s="94"/>
      <c r="N12" s="94"/>
      <c r="O12" s="95">
        <f t="shared" si="1"/>
        <v>0</v>
      </c>
      <c r="P12" s="96"/>
      <c r="Q12" s="94"/>
      <c r="R12" s="94"/>
      <c r="S12" s="94"/>
      <c r="T12" s="94"/>
      <c r="U12" s="94"/>
      <c r="V12" s="94"/>
      <c r="W12" s="95">
        <f t="shared" si="2"/>
        <v>0</v>
      </c>
      <c r="X12" s="96"/>
      <c r="Y12" s="94"/>
      <c r="Z12" s="94"/>
      <c r="AA12" s="94"/>
      <c r="AB12" s="95">
        <f t="shared" si="3"/>
        <v>0</v>
      </c>
      <c r="AC12" s="97"/>
      <c r="AD12" s="94"/>
      <c r="AE12" s="94"/>
      <c r="AF12" s="94"/>
      <c r="AG12" s="94"/>
      <c r="AH12" s="94"/>
      <c r="AI12" s="112">
        <f t="shared" si="4"/>
        <v>0</v>
      </c>
      <c r="AJ12" s="96"/>
      <c r="AK12" s="94"/>
      <c r="AL12" s="94"/>
      <c r="AM12" s="94"/>
      <c r="AN12" s="94"/>
      <c r="AO12" s="95">
        <f t="shared" si="5"/>
        <v>0</v>
      </c>
      <c r="AP12" s="96"/>
      <c r="AQ12" s="94"/>
      <c r="AR12" s="94"/>
      <c r="AS12" s="94"/>
      <c r="AT12" s="94"/>
      <c r="AU12" s="94"/>
      <c r="AV12" s="94"/>
      <c r="AW12" s="95">
        <f t="shared" si="6"/>
        <v>0</v>
      </c>
      <c r="AX12" s="96"/>
      <c r="AY12" s="94"/>
      <c r="AZ12" s="94"/>
      <c r="BA12" s="94"/>
      <c r="BB12" s="95">
        <f t="shared" si="7"/>
        <v>0</v>
      </c>
      <c r="BC12" s="97"/>
      <c r="BD12" s="94"/>
      <c r="BE12" s="94"/>
      <c r="BF12" s="94"/>
      <c r="BG12" s="94"/>
      <c r="BH12" s="94"/>
      <c r="BI12" s="95">
        <f t="shared" si="11"/>
        <v>0</v>
      </c>
      <c r="BJ12" s="96"/>
      <c r="BK12" s="94"/>
      <c r="BL12" s="94"/>
      <c r="BM12" s="94"/>
      <c r="BN12" s="94"/>
      <c r="BO12" s="95">
        <f t="shared" si="8"/>
        <v>0</v>
      </c>
      <c r="BP12" s="96"/>
      <c r="BQ12" s="94"/>
      <c r="BR12" s="94"/>
      <c r="BS12" s="94"/>
      <c r="BT12" s="94"/>
      <c r="BU12" s="94"/>
      <c r="BV12" s="94"/>
      <c r="BW12" s="95">
        <f t="shared" si="9"/>
        <v>0</v>
      </c>
      <c r="BX12" s="96"/>
      <c r="BY12" s="94"/>
      <c r="BZ12" s="94"/>
      <c r="CA12" s="94"/>
      <c r="CB12" s="95">
        <f t="shared" si="10"/>
        <v>0</v>
      </c>
      <c r="CC12" s="97"/>
    </row>
    <row r="13" spans="1:81">
      <c r="B13">
        <v>11</v>
      </c>
      <c r="C13" s="1" t="s">
        <v>631</v>
      </c>
      <c r="D13" s="94"/>
      <c r="E13" s="94"/>
      <c r="F13" s="94"/>
      <c r="G13" s="94"/>
      <c r="H13" s="94"/>
      <c r="I13" s="95">
        <f t="shared" si="0"/>
        <v>0</v>
      </c>
      <c r="J13" s="96"/>
      <c r="K13" s="94"/>
      <c r="L13" s="94"/>
      <c r="M13" s="94"/>
      <c r="N13" s="94"/>
      <c r="O13" s="95">
        <f t="shared" si="1"/>
        <v>0</v>
      </c>
      <c r="P13" s="96"/>
      <c r="Q13" s="94"/>
      <c r="R13" s="94"/>
      <c r="S13" s="94"/>
      <c r="T13" s="94"/>
      <c r="U13" s="94"/>
      <c r="V13" s="94"/>
      <c r="W13" s="95">
        <f t="shared" si="2"/>
        <v>0</v>
      </c>
      <c r="X13" s="96"/>
      <c r="Y13" s="94"/>
      <c r="Z13" s="94"/>
      <c r="AA13" s="94"/>
      <c r="AB13" s="95">
        <f t="shared" si="3"/>
        <v>0</v>
      </c>
      <c r="AC13" s="97"/>
      <c r="AD13" s="94"/>
      <c r="AE13" s="94"/>
      <c r="AF13" s="94"/>
      <c r="AG13" s="94"/>
      <c r="AH13" s="94"/>
      <c r="AI13" s="112">
        <f t="shared" si="4"/>
        <v>0</v>
      </c>
      <c r="AJ13" s="96"/>
      <c r="AK13" s="94"/>
      <c r="AL13" s="94"/>
      <c r="AM13" s="94"/>
      <c r="AN13" s="94"/>
      <c r="AO13" s="95">
        <f t="shared" si="5"/>
        <v>0</v>
      </c>
      <c r="AP13" s="96"/>
      <c r="AQ13" s="94"/>
      <c r="AR13" s="94"/>
      <c r="AS13" s="94"/>
      <c r="AT13" s="94"/>
      <c r="AU13" s="94"/>
      <c r="AV13" s="94"/>
      <c r="AW13" s="95">
        <f t="shared" si="6"/>
        <v>0</v>
      </c>
      <c r="AX13" s="96"/>
      <c r="AY13" s="94"/>
      <c r="AZ13" s="94"/>
      <c r="BA13" s="94"/>
      <c r="BB13" s="95">
        <f t="shared" si="7"/>
        <v>0</v>
      </c>
      <c r="BC13" s="97"/>
      <c r="BD13" s="94"/>
      <c r="BE13" s="94"/>
      <c r="BF13" s="94"/>
      <c r="BG13" s="94"/>
      <c r="BH13" s="94"/>
      <c r="BI13" s="95">
        <f t="shared" si="11"/>
        <v>0</v>
      </c>
      <c r="BJ13" s="96"/>
      <c r="BK13" s="94"/>
      <c r="BL13" s="94"/>
      <c r="BM13" s="94"/>
      <c r="BN13" s="94"/>
      <c r="BO13" s="95">
        <f t="shared" si="8"/>
        <v>0</v>
      </c>
      <c r="BP13" s="96"/>
      <c r="BQ13" s="94"/>
      <c r="BR13" s="94"/>
      <c r="BS13" s="94"/>
      <c r="BT13" s="94"/>
      <c r="BU13" s="94"/>
      <c r="BV13" s="94"/>
      <c r="BW13" s="95">
        <f t="shared" si="9"/>
        <v>0</v>
      </c>
      <c r="BX13" s="96"/>
      <c r="BY13" s="94"/>
      <c r="BZ13" s="94"/>
      <c r="CA13" s="94"/>
      <c r="CB13" s="95">
        <f t="shared" si="10"/>
        <v>0</v>
      </c>
      <c r="CC13" s="97"/>
    </row>
    <row r="14" spans="1:81">
      <c r="B14" t="s">
        <v>621</v>
      </c>
      <c r="C14" s="1">
        <v>18</v>
      </c>
      <c r="D14">
        <v>75</v>
      </c>
      <c r="E14">
        <v>100</v>
      </c>
      <c r="F14">
        <v>25</v>
      </c>
      <c r="G14">
        <v>0</v>
      </c>
      <c r="H14">
        <v>75</v>
      </c>
      <c r="I14" s="4">
        <f t="shared" si="0"/>
        <v>275</v>
      </c>
      <c r="J14" s="28">
        <v>55</v>
      </c>
      <c r="K14">
        <v>75</v>
      </c>
      <c r="L14">
        <v>75</v>
      </c>
      <c r="M14">
        <v>75</v>
      </c>
      <c r="N14">
        <v>75</v>
      </c>
      <c r="O14" s="4">
        <f t="shared" si="1"/>
        <v>300</v>
      </c>
      <c r="P14" s="28">
        <v>75</v>
      </c>
      <c r="Q14">
        <v>75</v>
      </c>
      <c r="R14">
        <v>75</v>
      </c>
      <c r="S14">
        <v>75</v>
      </c>
      <c r="T14">
        <v>75</v>
      </c>
      <c r="U14">
        <v>75</v>
      </c>
      <c r="V14">
        <v>75</v>
      </c>
      <c r="W14" s="4">
        <f t="shared" si="2"/>
        <v>450</v>
      </c>
      <c r="X14" s="28">
        <v>75</v>
      </c>
      <c r="Y14">
        <v>75</v>
      </c>
      <c r="Z14">
        <v>75</v>
      </c>
      <c r="AA14">
        <v>75</v>
      </c>
      <c r="AB14" s="4">
        <f t="shared" si="3"/>
        <v>225</v>
      </c>
      <c r="AC14" s="49">
        <v>75</v>
      </c>
      <c r="AD14">
        <v>50</v>
      </c>
      <c r="AE14">
        <v>50</v>
      </c>
      <c r="AF14">
        <v>0</v>
      </c>
      <c r="AG14">
        <v>0</v>
      </c>
      <c r="AH14">
        <v>0</v>
      </c>
      <c r="AI14" s="52">
        <f t="shared" si="4"/>
        <v>100</v>
      </c>
      <c r="AJ14" s="28">
        <v>20</v>
      </c>
      <c r="AK14">
        <v>50</v>
      </c>
      <c r="AL14">
        <v>50</v>
      </c>
      <c r="AM14">
        <v>50</v>
      </c>
      <c r="AN14">
        <v>0</v>
      </c>
      <c r="AO14" s="4">
        <f t="shared" si="5"/>
        <v>150</v>
      </c>
      <c r="AP14" s="28">
        <v>37.5</v>
      </c>
      <c r="AQ14">
        <v>0</v>
      </c>
      <c r="AR14">
        <v>0</v>
      </c>
      <c r="AS14">
        <v>0</v>
      </c>
      <c r="AT14">
        <v>50</v>
      </c>
      <c r="AU14">
        <v>50</v>
      </c>
      <c r="AV14">
        <v>50</v>
      </c>
      <c r="AW14" s="4">
        <f t="shared" si="6"/>
        <v>150</v>
      </c>
      <c r="AX14" s="28">
        <v>25</v>
      </c>
      <c r="AY14">
        <v>50</v>
      </c>
      <c r="AZ14">
        <v>100</v>
      </c>
      <c r="BA14">
        <v>50</v>
      </c>
      <c r="BB14" s="4">
        <f t="shared" si="7"/>
        <v>200</v>
      </c>
      <c r="BC14" s="49">
        <v>66.667000000000002</v>
      </c>
      <c r="BI14" s="4">
        <f t="shared" si="11"/>
        <v>0</v>
      </c>
      <c r="BO14" s="4">
        <f t="shared" si="8"/>
        <v>0</v>
      </c>
      <c r="BW14" s="4">
        <f t="shared" si="9"/>
        <v>0</v>
      </c>
      <c r="CB14" s="4">
        <f t="shared" si="10"/>
        <v>0</v>
      </c>
    </row>
    <row r="15" spans="1:81">
      <c r="B15" t="s">
        <v>643</v>
      </c>
      <c r="C15" s="1">
        <v>4</v>
      </c>
      <c r="D15" s="94"/>
      <c r="E15" s="94"/>
      <c r="F15" s="94"/>
      <c r="G15" s="94"/>
      <c r="H15" s="94"/>
      <c r="I15" s="95">
        <f t="shared" si="0"/>
        <v>0</v>
      </c>
      <c r="J15" s="96"/>
      <c r="K15" s="94"/>
      <c r="L15" s="94"/>
      <c r="M15" s="94"/>
      <c r="N15" s="94"/>
      <c r="O15" s="95">
        <f t="shared" si="1"/>
        <v>0</v>
      </c>
      <c r="P15" s="96"/>
      <c r="Q15" s="94"/>
      <c r="R15" s="94"/>
      <c r="S15" s="94"/>
      <c r="T15" s="94"/>
      <c r="U15" s="94"/>
      <c r="V15" s="94"/>
      <c r="W15" s="95">
        <f t="shared" si="2"/>
        <v>0</v>
      </c>
      <c r="X15" s="96"/>
      <c r="Y15" s="94"/>
      <c r="Z15" s="94"/>
      <c r="AA15" s="94"/>
      <c r="AB15" s="95">
        <f t="shared" si="3"/>
        <v>0</v>
      </c>
      <c r="AC15" s="97"/>
      <c r="AD15" s="94"/>
      <c r="AE15" s="94"/>
      <c r="AF15" s="94"/>
      <c r="AG15" s="94"/>
      <c r="AH15" s="94"/>
      <c r="AI15" s="112">
        <f t="shared" si="4"/>
        <v>0</v>
      </c>
      <c r="AJ15" s="96"/>
      <c r="AK15" s="94"/>
      <c r="AL15" s="94"/>
      <c r="AM15" s="94"/>
      <c r="AN15" s="94"/>
      <c r="AO15" s="95">
        <f t="shared" si="5"/>
        <v>0</v>
      </c>
      <c r="AP15" s="96"/>
      <c r="AQ15" s="94"/>
      <c r="AR15" s="94"/>
      <c r="AS15" s="94"/>
      <c r="AT15" s="94"/>
      <c r="AU15" s="94"/>
      <c r="AV15" s="94"/>
      <c r="AW15" s="95">
        <f t="shared" si="6"/>
        <v>0</v>
      </c>
      <c r="AX15" s="96"/>
      <c r="AY15" s="94"/>
      <c r="AZ15" s="94"/>
      <c r="BA15" s="94"/>
      <c r="BB15" s="95">
        <f t="shared" si="7"/>
        <v>0</v>
      </c>
      <c r="BC15" s="97"/>
      <c r="BD15" s="94"/>
      <c r="BE15" s="94"/>
      <c r="BF15" s="94"/>
      <c r="BG15" s="94"/>
      <c r="BH15" s="94"/>
      <c r="BI15" s="95">
        <f t="shared" si="11"/>
        <v>0</v>
      </c>
      <c r="BJ15" s="96"/>
      <c r="BK15" s="94"/>
      <c r="BL15" s="94"/>
      <c r="BM15" s="94"/>
      <c r="BN15" s="94"/>
      <c r="BO15" s="95">
        <f t="shared" si="8"/>
        <v>0</v>
      </c>
      <c r="BP15" s="96"/>
      <c r="BQ15" s="94"/>
      <c r="BR15" s="94"/>
      <c r="BS15" s="94"/>
      <c r="BT15" s="94"/>
      <c r="BU15" s="94"/>
      <c r="BV15" s="94"/>
      <c r="BW15" s="95">
        <f t="shared" si="9"/>
        <v>0</v>
      </c>
      <c r="BX15" s="96"/>
      <c r="BY15" s="94"/>
      <c r="BZ15" s="94"/>
      <c r="CA15" s="94"/>
      <c r="CB15" s="95">
        <f t="shared" si="10"/>
        <v>0</v>
      </c>
      <c r="CC15" s="97"/>
    </row>
    <row r="16" spans="1:81">
      <c r="B16">
        <v>12</v>
      </c>
      <c r="C16" s="1" t="s">
        <v>651</v>
      </c>
      <c r="I16" s="4">
        <f t="shared" si="0"/>
        <v>0</v>
      </c>
      <c r="O16" s="4">
        <f t="shared" si="1"/>
        <v>0</v>
      </c>
      <c r="W16" s="4">
        <f t="shared" si="2"/>
        <v>0</v>
      </c>
      <c r="AB16" s="4">
        <f t="shared" si="3"/>
        <v>0</v>
      </c>
      <c r="AI16" s="52">
        <f t="shared" si="4"/>
        <v>0</v>
      </c>
      <c r="AO16" s="4">
        <f t="shared" si="5"/>
        <v>0</v>
      </c>
      <c r="AW16" s="4">
        <f t="shared" si="6"/>
        <v>0</v>
      </c>
      <c r="BB16" s="4">
        <f t="shared" si="7"/>
        <v>0</v>
      </c>
      <c r="BI16" s="4">
        <f t="shared" si="11"/>
        <v>0</v>
      </c>
      <c r="BO16" s="4">
        <f t="shared" si="8"/>
        <v>0</v>
      </c>
      <c r="BW16" s="4">
        <f t="shared" si="9"/>
        <v>0</v>
      </c>
      <c r="CB16" s="4">
        <f t="shared" si="10"/>
        <v>0</v>
      </c>
    </row>
    <row r="17" spans="2:80">
      <c r="B17">
        <v>13</v>
      </c>
      <c r="C17" s="1">
        <v>14</v>
      </c>
      <c r="D17">
        <v>100</v>
      </c>
      <c r="E17">
        <v>75</v>
      </c>
      <c r="F17">
        <v>75</v>
      </c>
      <c r="G17">
        <v>100</v>
      </c>
      <c r="H17">
        <v>50</v>
      </c>
      <c r="I17" s="4">
        <f t="shared" si="0"/>
        <v>400</v>
      </c>
      <c r="J17" s="28">
        <v>80</v>
      </c>
      <c r="K17">
        <v>100</v>
      </c>
      <c r="L17">
        <v>75</v>
      </c>
      <c r="M17">
        <v>75</v>
      </c>
      <c r="N17">
        <v>50</v>
      </c>
      <c r="O17" s="4">
        <f t="shared" si="1"/>
        <v>300</v>
      </c>
      <c r="P17" s="28">
        <v>75</v>
      </c>
      <c r="Q17">
        <v>25</v>
      </c>
      <c r="R17">
        <v>100</v>
      </c>
      <c r="S17">
        <v>50</v>
      </c>
      <c r="T17">
        <v>75</v>
      </c>
      <c r="U17">
        <v>50</v>
      </c>
      <c r="V17">
        <v>75</v>
      </c>
      <c r="W17" s="4">
        <f t="shared" si="2"/>
        <v>375</v>
      </c>
      <c r="X17" s="28">
        <v>62.5</v>
      </c>
      <c r="Y17">
        <v>75</v>
      </c>
      <c r="Z17">
        <v>50</v>
      </c>
      <c r="AA17">
        <v>75</v>
      </c>
      <c r="AB17" s="4">
        <f t="shared" si="3"/>
        <v>200</v>
      </c>
      <c r="AC17" s="49">
        <v>66.667000000000002</v>
      </c>
      <c r="AD17">
        <v>100</v>
      </c>
      <c r="AE17">
        <v>75</v>
      </c>
      <c r="AF17">
        <v>50</v>
      </c>
      <c r="AG17">
        <v>100</v>
      </c>
      <c r="AH17">
        <v>50</v>
      </c>
      <c r="AI17" s="52">
        <f t="shared" si="4"/>
        <v>375</v>
      </c>
      <c r="AJ17" s="28">
        <v>75</v>
      </c>
      <c r="AK17">
        <v>75</v>
      </c>
      <c r="AL17">
        <v>75</v>
      </c>
      <c r="AM17">
        <v>50</v>
      </c>
      <c r="AN17">
        <v>50</v>
      </c>
      <c r="AO17" s="4">
        <f t="shared" si="5"/>
        <v>250</v>
      </c>
      <c r="AP17" s="28">
        <v>62.5</v>
      </c>
      <c r="AQ17">
        <v>50</v>
      </c>
      <c r="AR17">
        <v>50</v>
      </c>
      <c r="AS17">
        <v>50</v>
      </c>
      <c r="AT17">
        <v>50</v>
      </c>
      <c r="AU17">
        <v>75</v>
      </c>
      <c r="AV17">
        <v>75</v>
      </c>
      <c r="AW17" s="4">
        <f t="shared" si="6"/>
        <v>350</v>
      </c>
      <c r="AX17" s="28">
        <v>58.332999999999998</v>
      </c>
      <c r="AY17">
        <v>50</v>
      </c>
      <c r="AZ17">
        <v>75</v>
      </c>
      <c r="BA17">
        <v>75</v>
      </c>
      <c r="BB17" s="4">
        <f t="shared" si="7"/>
        <v>200</v>
      </c>
      <c r="BC17" s="49">
        <v>66.667000000000002</v>
      </c>
      <c r="BI17" s="4">
        <f t="shared" si="11"/>
        <v>0</v>
      </c>
      <c r="BO17" s="4">
        <f t="shared" si="8"/>
        <v>0</v>
      </c>
      <c r="BW17" s="4">
        <f t="shared" si="9"/>
        <v>0</v>
      </c>
      <c r="CB17" s="4">
        <f t="shared" si="10"/>
        <v>0</v>
      </c>
    </row>
    <row r="18" spans="2:80">
      <c r="I18" s="4">
        <f t="shared" si="0"/>
        <v>0</v>
      </c>
      <c r="O18" s="4">
        <f t="shared" si="1"/>
        <v>0</v>
      </c>
      <c r="W18" s="4">
        <f t="shared" si="2"/>
        <v>0</v>
      </c>
      <c r="AB18" s="4">
        <f t="shared" si="3"/>
        <v>0</v>
      </c>
      <c r="AI18" s="52">
        <f t="shared" si="4"/>
        <v>0</v>
      </c>
      <c r="AO18" s="4">
        <f t="shared" si="5"/>
        <v>0</v>
      </c>
      <c r="AW18" s="4">
        <f t="shared" si="6"/>
        <v>0</v>
      </c>
      <c r="BB18" s="4">
        <f t="shared" si="7"/>
        <v>0</v>
      </c>
      <c r="BI18" s="4">
        <f t="shared" si="11"/>
        <v>0</v>
      </c>
      <c r="BO18" s="4">
        <f t="shared" si="8"/>
        <v>0</v>
      </c>
      <c r="BW18" s="4">
        <f t="shared" si="9"/>
        <v>0</v>
      </c>
      <c r="CB18" s="4">
        <f t="shared" si="10"/>
        <v>0</v>
      </c>
    </row>
    <row r="19" spans="2:80">
      <c r="I19" s="4">
        <f t="shared" si="0"/>
        <v>0</v>
      </c>
      <c r="O19" s="4">
        <f t="shared" si="1"/>
        <v>0</v>
      </c>
      <c r="W19" s="4">
        <f t="shared" si="2"/>
        <v>0</v>
      </c>
      <c r="AB19" s="4">
        <f t="shared" si="3"/>
        <v>0</v>
      </c>
      <c r="AI19" s="52">
        <f t="shared" si="4"/>
        <v>0</v>
      </c>
      <c r="AO19" s="4">
        <f t="shared" si="5"/>
        <v>0</v>
      </c>
      <c r="AW19" s="4">
        <f t="shared" si="6"/>
        <v>0</v>
      </c>
      <c r="BB19" s="4">
        <f t="shared" si="7"/>
        <v>0</v>
      </c>
      <c r="BI19" s="4">
        <f t="shared" si="11"/>
        <v>0</v>
      </c>
      <c r="BO19" s="4">
        <f t="shared" si="8"/>
        <v>0</v>
      </c>
      <c r="BW19" s="4">
        <f t="shared" si="9"/>
        <v>0</v>
      </c>
      <c r="CB19" s="4">
        <f t="shared" si="10"/>
        <v>0</v>
      </c>
    </row>
    <row r="20" spans="2:80">
      <c r="I20" s="4">
        <f t="shared" si="0"/>
        <v>0</v>
      </c>
      <c r="O20" s="4">
        <f t="shared" si="1"/>
        <v>0</v>
      </c>
      <c r="W20" s="4">
        <f t="shared" si="2"/>
        <v>0</v>
      </c>
      <c r="AB20" s="4">
        <f t="shared" si="3"/>
        <v>0</v>
      </c>
      <c r="AI20" s="52">
        <f t="shared" si="4"/>
        <v>0</v>
      </c>
      <c r="AO20" s="4">
        <f t="shared" si="5"/>
        <v>0</v>
      </c>
      <c r="AW20" s="4">
        <f t="shared" si="6"/>
        <v>0</v>
      </c>
      <c r="BB20" s="4">
        <f t="shared" si="7"/>
        <v>0</v>
      </c>
      <c r="BI20" s="4">
        <f t="shared" si="11"/>
        <v>0</v>
      </c>
      <c r="BO20" s="4">
        <f t="shared" si="8"/>
        <v>0</v>
      </c>
      <c r="BW20" s="4">
        <f t="shared" si="9"/>
        <v>0</v>
      </c>
      <c r="CB20" s="4">
        <f t="shared" si="10"/>
        <v>0</v>
      </c>
    </row>
    <row r="21" spans="2:80">
      <c r="I21" s="4">
        <f t="shared" si="0"/>
        <v>0</v>
      </c>
      <c r="O21" s="4">
        <f t="shared" si="1"/>
        <v>0</v>
      </c>
      <c r="W21" s="4">
        <f t="shared" si="2"/>
        <v>0</v>
      </c>
      <c r="AB21" s="4">
        <f t="shared" si="3"/>
        <v>0</v>
      </c>
      <c r="AI21" s="52">
        <f t="shared" si="4"/>
        <v>0</v>
      </c>
      <c r="AO21" s="4">
        <f t="shared" si="5"/>
        <v>0</v>
      </c>
      <c r="AW21" s="4">
        <f t="shared" si="6"/>
        <v>0</v>
      </c>
      <c r="BB21" s="4">
        <f t="shared" si="7"/>
        <v>0</v>
      </c>
      <c r="BI21" s="4">
        <f t="shared" si="11"/>
        <v>0</v>
      </c>
      <c r="BO21" s="4">
        <f t="shared" si="8"/>
        <v>0</v>
      </c>
      <c r="BW21" s="4">
        <f t="shared" si="9"/>
        <v>0</v>
      </c>
      <c r="CB21" s="4">
        <f t="shared" si="10"/>
        <v>0</v>
      </c>
    </row>
    <row r="22" spans="2:80">
      <c r="I22" s="4">
        <f t="shared" si="0"/>
        <v>0</v>
      </c>
      <c r="O22" s="4">
        <f t="shared" si="1"/>
        <v>0</v>
      </c>
      <c r="W22" s="4">
        <f t="shared" si="2"/>
        <v>0</v>
      </c>
      <c r="AB22" s="4">
        <f t="shared" si="3"/>
        <v>0</v>
      </c>
      <c r="AI22" s="52">
        <f t="shared" si="4"/>
        <v>0</v>
      </c>
      <c r="AO22" s="4">
        <f t="shared" si="5"/>
        <v>0</v>
      </c>
      <c r="AW22" s="4">
        <f t="shared" si="6"/>
        <v>0</v>
      </c>
      <c r="BB22" s="4">
        <f t="shared" si="7"/>
        <v>0</v>
      </c>
      <c r="BI22" s="4">
        <f t="shared" si="11"/>
        <v>0</v>
      </c>
      <c r="BO22" s="4">
        <f t="shared" si="8"/>
        <v>0</v>
      </c>
      <c r="BW22" s="4">
        <f t="shared" si="9"/>
        <v>0</v>
      </c>
      <c r="CB22" s="4">
        <f t="shared" si="10"/>
        <v>0</v>
      </c>
    </row>
    <row r="23" spans="2:80">
      <c r="I23" s="4">
        <f t="shared" si="0"/>
        <v>0</v>
      </c>
      <c r="O23" s="4">
        <f t="shared" si="1"/>
        <v>0</v>
      </c>
      <c r="W23" s="4">
        <f t="shared" si="2"/>
        <v>0</v>
      </c>
      <c r="AB23" s="4">
        <f t="shared" si="3"/>
        <v>0</v>
      </c>
      <c r="AI23" s="52">
        <f t="shared" si="4"/>
        <v>0</v>
      </c>
      <c r="AO23" s="4">
        <f t="shared" si="5"/>
        <v>0</v>
      </c>
      <c r="AW23" s="4">
        <f t="shared" si="6"/>
        <v>0</v>
      </c>
      <c r="BB23" s="4">
        <f t="shared" si="7"/>
        <v>0</v>
      </c>
      <c r="BI23" s="4">
        <f t="shared" si="11"/>
        <v>0</v>
      </c>
      <c r="BO23" s="4">
        <f t="shared" si="8"/>
        <v>0</v>
      </c>
      <c r="BW23" s="4">
        <f t="shared" si="9"/>
        <v>0</v>
      </c>
      <c r="CB23" s="4">
        <f t="shared" si="10"/>
        <v>0</v>
      </c>
    </row>
    <row r="24" spans="2:80">
      <c r="I24" s="4">
        <f t="shared" si="0"/>
        <v>0</v>
      </c>
      <c r="O24" s="4">
        <f t="shared" si="1"/>
        <v>0</v>
      </c>
      <c r="W24" s="4">
        <f t="shared" si="2"/>
        <v>0</v>
      </c>
      <c r="AB24" s="4">
        <f t="shared" si="3"/>
        <v>0</v>
      </c>
      <c r="AI24" s="52">
        <f t="shared" si="4"/>
        <v>0</v>
      </c>
      <c r="AO24" s="4">
        <f t="shared" si="5"/>
        <v>0</v>
      </c>
      <c r="AW24" s="4">
        <f t="shared" si="6"/>
        <v>0</v>
      </c>
      <c r="BB24" s="4">
        <f t="shared" si="7"/>
        <v>0</v>
      </c>
      <c r="BI24" s="4">
        <f t="shared" si="11"/>
        <v>0</v>
      </c>
      <c r="BO24" s="4">
        <f t="shared" si="8"/>
        <v>0</v>
      </c>
      <c r="BW24" s="4">
        <f t="shared" si="9"/>
        <v>0</v>
      </c>
      <c r="CB24" s="4">
        <f t="shared" si="10"/>
        <v>0</v>
      </c>
    </row>
    <row r="25" spans="2:80">
      <c r="I25" s="4">
        <f t="shared" si="0"/>
        <v>0</v>
      </c>
      <c r="O25" s="4">
        <f t="shared" si="1"/>
        <v>0</v>
      </c>
      <c r="W25" s="4">
        <f t="shared" si="2"/>
        <v>0</v>
      </c>
      <c r="AB25" s="4">
        <f t="shared" si="3"/>
        <v>0</v>
      </c>
      <c r="AI25" s="52">
        <f t="shared" si="4"/>
        <v>0</v>
      </c>
      <c r="AO25" s="4">
        <f t="shared" si="5"/>
        <v>0</v>
      </c>
      <c r="AW25" s="4">
        <f t="shared" si="6"/>
        <v>0</v>
      </c>
      <c r="BB25" s="4">
        <f t="shared" si="7"/>
        <v>0</v>
      </c>
      <c r="BI25" s="4">
        <f t="shared" si="11"/>
        <v>0</v>
      </c>
      <c r="BO25" s="4">
        <f t="shared" si="8"/>
        <v>0</v>
      </c>
      <c r="BW25" s="4">
        <f t="shared" si="9"/>
        <v>0</v>
      </c>
      <c r="CB25" s="4">
        <f t="shared" si="10"/>
        <v>0</v>
      </c>
    </row>
    <row r="26" spans="2:80">
      <c r="W26" s="4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32"/>
  <sheetViews>
    <sheetView workbookViewId="0">
      <pane ySplit="1" topLeftCell="A2" activePane="bottomLeft" state="frozen"/>
      <selection pane="bottomLeft" activeCell="A19" sqref="A19"/>
    </sheetView>
  </sheetViews>
  <sheetFormatPr defaultColWidth="8.85546875" defaultRowHeight="15"/>
  <cols>
    <col min="1" max="1" width="15.7109375" customWidth="1"/>
    <col min="2" max="2" width="8" customWidth="1"/>
    <col min="3" max="3" width="5.42578125" customWidth="1"/>
    <col min="4" max="4" width="8.42578125" customWidth="1"/>
    <col min="126" max="134" width="12.42578125" customWidth="1"/>
    <col min="152" max="152" width="18.140625" style="1" customWidth="1"/>
  </cols>
  <sheetData>
    <row r="1" spans="1:152" s="5" customFormat="1" ht="61.5" customHeight="1" thickBot="1">
      <c r="A1" s="7" t="s">
        <v>156</v>
      </c>
      <c r="B1" s="7" t="s">
        <v>370</v>
      </c>
      <c r="C1" s="7" t="s">
        <v>369</v>
      </c>
      <c r="D1" s="54" t="s">
        <v>368</v>
      </c>
      <c r="E1" s="54" t="s">
        <v>367</v>
      </c>
      <c r="F1" s="54" t="s">
        <v>374</v>
      </c>
      <c r="G1" s="54" t="s">
        <v>375</v>
      </c>
      <c r="H1" s="54" t="s">
        <v>376</v>
      </c>
      <c r="I1" s="54" t="s">
        <v>377</v>
      </c>
      <c r="J1" s="54" t="s">
        <v>378</v>
      </c>
      <c r="K1" s="54" t="s">
        <v>379</v>
      </c>
      <c r="L1" s="54" t="s">
        <v>380</v>
      </c>
      <c r="M1" s="54" t="s">
        <v>381</v>
      </c>
      <c r="N1" s="54" t="s">
        <v>382</v>
      </c>
      <c r="O1" s="54" t="s">
        <v>383</v>
      </c>
      <c r="P1" s="54" t="s">
        <v>384</v>
      </c>
      <c r="Q1" s="54" t="s">
        <v>385</v>
      </c>
      <c r="R1" s="54" t="s">
        <v>386</v>
      </c>
      <c r="S1" s="54" t="s">
        <v>387</v>
      </c>
      <c r="T1" s="54" t="s">
        <v>388</v>
      </c>
      <c r="U1" s="54" t="s">
        <v>389</v>
      </c>
      <c r="V1" s="54" t="s">
        <v>390</v>
      </c>
      <c r="W1" s="54" t="s">
        <v>391</v>
      </c>
      <c r="X1" s="54" t="s">
        <v>392</v>
      </c>
      <c r="Y1" s="54" t="s">
        <v>393</v>
      </c>
      <c r="Z1" s="54" t="s">
        <v>394</v>
      </c>
      <c r="AA1" s="54" t="s">
        <v>395</v>
      </c>
      <c r="AB1" s="54" t="s">
        <v>396</v>
      </c>
      <c r="AC1" s="54" t="s">
        <v>397</v>
      </c>
      <c r="AD1" s="54" t="s">
        <v>398</v>
      </c>
      <c r="AE1" s="54" t="s">
        <v>399</v>
      </c>
      <c r="AF1" s="54" t="s">
        <v>400</v>
      </c>
      <c r="AG1" s="54" t="s">
        <v>401</v>
      </c>
      <c r="AH1" s="54" t="s">
        <v>402</v>
      </c>
      <c r="AI1" s="54" t="s">
        <v>403</v>
      </c>
      <c r="AJ1" s="54" t="s">
        <v>404</v>
      </c>
      <c r="AK1" s="54" t="s">
        <v>405</v>
      </c>
      <c r="AL1" s="54" t="s">
        <v>406</v>
      </c>
      <c r="AM1" s="54" t="s">
        <v>407</v>
      </c>
      <c r="AN1" s="54" t="s">
        <v>408</v>
      </c>
      <c r="AO1" s="54" t="s">
        <v>409</v>
      </c>
      <c r="AP1" s="54" t="s">
        <v>410</v>
      </c>
      <c r="AQ1" s="54" t="s">
        <v>411</v>
      </c>
      <c r="AR1" s="54" t="s">
        <v>412</v>
      </c>
      <c r="AS1" s="54" t="s">
        <v>413</v>
      </c>
      <c r="AT1" s="54" t="s">
        <v>414</v>
      </c>
      <c r="AU1" s="54" t="s">
        <v>415</v>
      </c>
      <c r="AV1" s="54" t="s">
        <v>416</v>
      </c>
      <c r="AW1" s="54" t="s">
        <v>417</v>
      </c>
      <c r="AX1" s="54" t="s">
        <v>418</v>
      </c>
      <c r="AY1" s="54" t="s">
        <v>419</v>
      </c>
      <c r="AZ1" s="54" t="s">
        <v>420</v>
      </c>
      <c r="BA1" s="54" t="s">
        <v>421</v>
      </c>
      <c r="BB1" s="54" t="s">
        <v>422</v>
      </c>
      <c r="BC1" s="54" t="s">
        <v>423</v>
      </c>
      <c r="BD1" s="54" t="s">
        <v>424</v>
      </c>
      <c r="BE1" s="54" t="s">
        <v>425</v>
      </c>
      <c r="BF1" s="54" t="s">
        <v>426</v>
      </c>
      <c r="BG1" s="54" t="s">
        <v>427</v>
      </c>
      <c r="BH1" s="54" t="s">
        <v>428</v>
      </c>
      <c r="BI1" s="54" t="s">
        <v>536</v>
      </c>
      <c r="BJ1" s="54" t="s">
        <v>535</v>
      </c>
      <c r="BK1" s="54" t="s">
        <v>537</v>
      </c>
      <c r="BL1" s="54" t="s">
        <v>538</v>
      </c>
      <c r="BM1" s="54" t="s">
        <v>539</v>
      </c>
      <c r="BN1" s="54" t="s">
        <v>540</v>
      </c>
      <c r="BO1" s="54" t="s">
        <v>541</v>
      </c>
      <c r="BP1" s="54" t="s">
        <v>542</v>
      </c>
      <c r="BQ1" s="54" t="s">
        <v>429</v>
      </c>
      <c r="BR1" s="54" t="s">
        <v>430</v>
      </c>
      <c r="BS1" s="54" t="s">
        <v>431</v>
      </c>
      <c r="BT1" s="54" t="s">
        <v>432</v>
      </c>
      <c r="BU1" s="54" t="s">
        <v>433</v>
      </c>
      <c r="BV1" s="54" t="s">
        <v>434</v>
      </c>
      <c r="BW1" s="54" t="s">
        <v>435</v>
      </c>
      <c r="BX1" s="54" t="s">
        <v>436</v>
      </c>
      <c r="BY1" s="54" t="s">
        <v>437</v>
      </c>
      <c r="BZ1" s="54" t="s">
        <v>438</v>
      </c>
      <c r="CA1" s="54" t="s">
        <v>439</v>
      </c>
      <c r="CB1" s="54" t="s">
        <v>440</v>
      </c>
      <c r="CC1" s="54" t="s">
        <v>441</v>
      </c>
      <c r="CD1" s="54" t="s">
        <v>442</v>
      </c>
      <c r="CE1" s="54" t="s">
        <v>443</v>
      </c>
      <c r="CF1" s="54" t="s">
        <v>444</v>
      </c>
      <c r="CG1" s="54" t="s">
        <v>445</v>
      </c>
      <c r="CH1" s="54" t="s">
        <v>446</v>
      </c>
      <c r="CI1" s="54" t="s">
        <v>447</v>
      </c>
      <c r="CJ1" s="54" t="s">
        <v>448</v>
      </c>
      <c r="CK1" s="54" t="s">
        <v>449</v>
      </c>
      <c r="CL1" s="54" t="s">
        <v>450</v>
      </c>
      <c r="CM1" s="54" t="s">
        <v>451</v>
      </c>
      <c r="CN1" s="54" t="s">
        <v>452</v>
      </c>
      <c r="CO1" s="54" t="s">
        <v>453</v>
      </c>
      <c r="CP1" s="54" t="s">
        <v>454</v>
      </c>
      <c r="CQ1" s="54" t="s">
        <v>455</v>
      </c>
      <c r="CR1" s="54" t="s">
        <v>456</v>
      </c>
      <c r="CS1" s="54" t="s">
        <v>457</v>
      </c>
      <c r="CT1" s="54" t="s">
        <v>458</v>
      </c>
      <c r="CU1" s="54" t="s">
        <v>459</v>
      </c>
      <c r="CV1" s="54" t="s">
        <v>460</v>
      </c>
      <c r="CW1" s="54" t="s">
        <v>461</v>
      </c>
      <c r="CX1" s="54" t="s">
        <v>462</v>
      </c>
      <c r="CY1" s="54" t="s">
        <v>463</v>
      </c>
      <c r="CZ1" s="54" t="s">
        <v>464</v>
      </c>
      <c r="DA1" s="54" t="s">
        <v>465</v>
      </c>
      <c r="DB1" s="54" t="s">
        <v>466</v>
      </c>
      <c r="DC1" s="54" t="s">
        <v>467</v>
      </c>
      <c r="DD1" s="54" t="s">
        <v>468</v>
      </c>
      <c r="DE1" s="54" t="s">
        <v>469</v>
      </c>
      <c r="DF1" s="54" t="s">
        <v>470</v>
      </c>
      <c r="DG1" s="54" t="s">
        <v>471</v>
      </c>
      <c r="DH1" s="54" t="s">
        <v>472</v>
      </c>
      <c r="DI1" s="54" t="s">
        <v>473</v>
      </c>
      <c r="DJ1" s="54" t="s">
        <v>474</v>
      </c>
      <c r="DK1" s="54" t="s">
        <v>475</v>
      </c>
      <c r="DL1" s="54" t="s">
        <v>476</v>
      </c>
      <c r="DM1" s="54" t="s">
        <v>477</v>
      </c>
      <c r="DN1" s="54" t="s">
        <v>478</v>
      </c>
      <c r="DO1" s="54" t="s">
        <v>479</v>
      </c>
      <c r="DP1" s="54" t="s">
        <v>480</v>
      </c>
      <c r="DQ1" s="54" t="s">
        <v>481</v>
      </c>
      <c r="DR1" s="54" t="s">
        <v>482</v>
      </c>
      <c r="DS1" s="54" t="s">
        <v>483</v>
      </c>
      <c r="DT1" s="54" t="s">
        <v>484</v>
      </c>
      <c r="DU1" s="54" t="s">
        <v>485</v>
      </c>
      <c r="DV1" s="65" t="s">
        <v>525</v>
      </c>
      <c r="DW1" s="65" t="s">
        <v>526</v>
      </c>
      <c r="DX1" s="65" t="s">
        <v>527</v>
      </c>
      <c r="DY1" s="65" t="s">
        <v>528</v>
      </c>
      <c r="DZ1" s="65" t="s">
        <v>529</v>
      </c>
      <c r="EA1" s="65" t="s">
        <v>530</v>
      </c>
      <c r="EB1" s="65" t="s">
        <v>531</v>
      </c>
      <c r="EC1" s="65" t="s">
        <v>532</v>
      </c>
      <c r="ED1" s="65" t="s">
        <v>533</v>
      </c>
      <c r="EE1" s="66" t="s">
        <v>486</v>
      </c>
      <c r="EF1" s="66" t="s">
        <v>487</v>
      </c>
      <c r="EG1" s="66" t="s">
        <v>488</v>
      </c>
      <c r="EH1" s="66" t="s">
        <v>489</v>
      </c>
      <c r="EI1" s="66" t="s">
        <v>490</v>
      </c>
      <c r="EJ1" s="66" t="s">
        <v>491</v>
      </c>
      <c r="EK1" s="66" t="s">
        <v>492</v>
      </c>
      <c r="EL1" s="66" t="s">
        <v>493</v>
      </c>
      <c r="EM1" s="66" t="s">
        <v>494</v>
      </c>
      <c r="EN1" s="65" t="s">
        <v>495</v>
      </c>
      <c r="EO1" s="65" t="s">
        <v>496</v>
      </c>
      <c r="EP1" s="65" t="s">
        <v>497</v>
      </c>
      <c r="EQ1" s="66" t="s">
        <v>498</v>
      </c>
      <c r="ER1" s="66" t="s">
        <v>499</v>
      </c>
      <c r="ES1" s="65" t="s">
        <v>500</v>
      </c>
      <c r="ET1" s="66" t="s">
        <v>501</v>
      </c>
      <c r="EU1" s="66" t="s">
        <v>502</v>
      </c>
      <c r="EV1" s="67" t="s">
        <v>503</v>
      </c>
    </row>
    <row r="2" spans="1:152" s="72" customFormat="1" ht="87" customHeight="1">
      <c r="A2" s="60" t="s">
        <v>155</v>
      </c>
      <c r="B2" s="146"/>
      <c r="C2" s="147"/>
      <c r="D2" s="147"/>
      <c r="E2" s="147"/>
      <c r="DV2" s="73" t="s">
        <v>504</v>
      </c>
      <c r="DW2" s="74" t="s">
        <v>505</v>
      </c>
      <c r="DX2" s="74" t="s">
        <v>534</v>
      </c>
      <c r="DY2" s="74" t="s">
        <v>506</v>
      </c>
      <c r="DZ2" s="75" t="s">
        <v>507</v>
      </c>
      <c r="EA2" s="75" t="s">
        <v>508</v>
      </c>
      <c r="EB2" s="74" t="s">
        <v>509</v>
      </c>
      <c r="EC2" s="74" t="s">
        <v>510</v>
      </c>
      <c r="ED2" s="74" t="s">
        <v>511</v>
      </c>
      <c r="EE2" s="148" t="s">
        <v>512</v>
      </c>
      <c r="EF2" s="148"/>
      <c r="EG2" s="148"/>
      <c r="EH2" s="148"/>
      <c r="EI2" s="148"/>
      <c r="EJ2" s="148"/>
      <c r="EK2" s="74" t="s">
        <v>513</v>
      </c>
      <c r="EL2" s="74" t="s">
        <v>514</v>
      </c>
      <c r="EM2" s="74" t="s">
        <v>515</v>
      </c>
      <c r="EN2" s="76" t="s">
        <v>516</v>
      </c>
      <c r="EO2" s="76" t="s">
        <v>517</v>
      </c>
      <c r="EP2" s="76" t="s">
        <v>518</v>
      </c>
      <c r="EQ2" s="77" t="s">
        <v>519</v>
      </c>
      <c r="ER2" s="77" t="s">
        <v>520</v>
      </c>
      <c r="ES2" s="76" t="s">
        <v>521</v>
      </c>
      <c r="ET2" s="78" t="s">
        <v>522</v>
      </c>
      <c r="EU2" s="78" t="s">
        <v>523</v>
      </c>
      <c r="EV2" s="79" t="s">
        <v>524</v>
      </c>
    </row>
    <row r="3" spans="1:152">
      <c r="B3">
        <v>1</v>
      </c>
      <c r="C3">
        <v>8</v>
      </c>
      <c r="D3" t="s">
        <v>555</v>
      </c>
      <c r="E3" t="s">
        <v>554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0</v>
      </c>
      <c r="AQ3">
        <v>1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2</v>
      </c>
      <c r="BG3">
        <v>1</v>
      </c>
      <c r="BH3">
        <v>1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1</v>
      </c>
      <c r="BX3">
        <v>2</v>
      </c>
      <c r="BY3">
        <v>2</v>
      </c>
      <c r="BZ3">
        <v>0</v>
      </c>
      <c r="CA3">
        <v>0</v>
      </c>
      <c r="CB3">
        <v>0</v>
      </c>
      <c r="CC3">
        <v>1</v>
      </c>
      <c r="CD3">
        <v>0</v>
      </c>
      <c r="CE3">
        <v>1</v>
      </c>
      <c r="CF3">
        <v>0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1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 s="68">
        <f>SUM(AU3,BY3,CC3,CI3,CN3,CV3,DJ3,DK3,DS3)</f>
        <v>5</v>
      </c>
      <c r="DW3" s="69">
        <f>SUM(BD3,BG3,BI3,BJ3,BK3,BL3,BM3,BN3,BO3)</f>
        <v>2</v>
      </c>
      <c r="DX3" s="69">
        <f>SUM(Q3,S3,AJ3,AK3,AL3,AM3,AN3,AX3,BC3,BE3,CE3,CW3,DK3,DT3)</f>
        <v>4</v>
      </c>
      <c r="DY3" s="69">
        <f>SUM(F3,P3,AD3,AQ3,BA3,BH3,BV3,BX3)</f>
        <v>6</v>
      </c>
      <c r="DZ3" s="69">
        <f>SUM(N3,AS3,BZ3,CD3,CN3,CR3,CS3)</f>
        <v>1</v>
      </c>
      <c r="EA3" s="69">
        <f>SUM(F3,M3,O3,R3,V3,AT3,AX3,AY3,BU3,BV3,CN3)</f>
        <v>4</v>
      </c>
      <c r="EB3" s="69">
        <f>SUM(AE3,AR3,AV3,BW3,CA3,CF3,CO3,CP3,CX3,DD3,DI3,DM3,DN3)</f>
        <v>1</v>
      </c>
      <c r="EC3" s="69">
        <f>SUM(H3,L3,U3,X3,Y3:AB3,AF3,AP3,BQ3,CB3,CH3,CT3,CU3,DA3,DB3,DC3,DE3,DL3)</f>
        <v>3</v>
      </c>
      <c r="ED3" s="69">
        <f>SUM(EE3:EJ3)</f>
        <v>0</v>
      </c>
      <c r="EE3" s="68">
        <f>J3</f>
        <v>0</v>
      </c>
      <c r="EF3" s="68">
        <f>BS3</f>
        <v>0</v>
      </c>
      <c r="EG3" s="68">
        <f>BT3</f>
        <v>0</v>
      </c>
      <c r="EH3" s="68">
        <f>CG3</f>
        <v>0</v>
      </c>
      <c r="EI3" s="68">
        <f>DD3</f>
        <v>0</v>
      </c>
      <c r="EJ3" s="68">
        <f>DR3</f>
        <v>0</v>
      </c>
      <c r="EK3" s="70">
        <f>COUNTIF(EE3:EJ3, 0)</f>
        <v>6</v>
      </c>
      <c r="EL3" s="70">
        <f>COUNTIF(EE3:EJ3, 1)</f>
        <v>0</v>
      </c>
      <c r="EM3" s="70">
        <f>COUNTIF(EE3:EJ3, 2)</f>
        <v>0</v>
      </c>
      <c r="EN3" s="69">
        <f>DV3+DW3+DX3-DK3</f>
        <v>11</v>
      </c>
      <c r="EO3" s="69">
        <f>EB3+EC3</f>
        <v>4</v>
      </c>
      <c r="EP3" s="69">
        <f>SUM(F3:DU3)-ET3-EU3</f>
        <v>32</v>
      </c>
      <c r="EQ3" s="70">
        <f>COUNTIF(F3:DU3, 1)</f>
        <v>27</v>
      </c>
      <c r="ER3" s="70">
        <f>COUNTIF(F3:DU3, 2)</f>
        <v>3</v>
      </c>
      <c r="ES3" s="69">
        <f>EP3-EQ3-ER3</f>
        <v>2</v>
      </c>
      <c r="ET3" s="69">
        <f>G3</f>
        <v>0</v>
      </c>
      <c r="EU3" s="69">
        <f>I3</f>
        <v>1</v>
      </c>
      <c r="EV3" s="71">
        <f>SUM(J3,K3,T3,W3,AC3,AG3,AH3,AI3,AO3,AW3,AZ3,BB3,BF3,BP3,BR3,BS3,BT3,CG3,CJ3,CK3,CL3,CM3,CQ3,CY3,CZ3,DF3,DG3,DH3,DO3,DP3,DQ3,DR3,DU3)</f>
        <v>6</v>
      </c>
    </row>
    <row r="4" spans="1:152">
      <c r="B4">
        <v>2</v>
      </c>
      <c r="C4">
        <v>8</v>
      </c>
      <c r="D4" t="s">
        <v>555</v>
      </c>
      <c r="E4" t="s">
        <v>557</v>
      </c>
      <c r="F4" s="87">
        <v>1</v>
      </c>
      <c r="G4" s="87">
        <v>0</v>
      </c>
      <c r="H4" s="87">
        <v>1</v>
      </c>
      <c r="I4" s="87">
        <v>0</v>
      </c>
      <c r="J4" s="87">
        <v>1</v>
      </c>
      <c r="K4" s="87">
        <v>0</v>
      </c>
      <c r="L4" s="87">
        <v>1</v>
      </c>
      <c r="M4" s="87">
        <v>1</v>
      </c>
      <c r="N4" s="87">
        <v>1</v>
      </c>
      <c r="O4" s="87">
        <v>1</v>
      </c>
      <c r="P4" s="87">
        <v>1</v>
      </c>
      <c r="Q4" s="87">
        <v>1</v>
      </c>
      <c r="R4" s="87">
        <v>1</v>
      </c>
      <c r="S4" s="87">
        <v>1</v>
      </c>
      <c r="T4" s="87">
        <v>1</v>
      </c>
      <c r="U4" s="87">
        <v>1</v>
      </c>
      <c r="V4" s="87">
        <v>0</v>
      </c>
      <c r="W4" s="87">
        <v>0</v>
      </c>
      <c r="X4" s="87">
        <v>0</v>
      </c>
      <c r="Y4" s="87">
        <v>1</v>
      </c>
      <c r="Z4" s="87">
        <v>1</v>
      </c>
      <c r="AA4" s="87">
        <v>1</v>
      </c>
      <c r="AB4" s="87">
        <v>0</v>
      </c>
      <c r="AC4" s="87">
        <v>1</v>
      </c>
      <c r="AD4" s="87">
        <v>1</v>
      </c>
      <c r="AE4" s="87">
        <v>1</v>
      </c>
      <c r="AF4" s="87">
        <v>1</v>
      </c>
      <c r="AG4" s="87">
        <v>0</v>
      </c>
      <c r="AH4" s="87">
        <v>1</v>
      </c>
      <c r="AI4" s="87">
        <v>0</v>
      </c>
      <c r="AJ4" s="87">
        <v>0</v>
      </c>
      <c r="AK4" s="87">
        <v>1</v>
      </c>
      <c r="AL4" s="87">
        <v>1</v>
      </c>
      <c r="AM4" s="87">
        <v>0</v>
      </c>
      <c r="AN4" s="87">
        <v>1</v>
      </c>
      <c r="AO4" s="87">
        <v>0</v>
      </c>
      <c r="AP4" s="87">
        <v>0</v>
      </c>
      <c r="AQ4" s="87">
        <v>0</v>
      </c>
      <c r="AR4" s="87">
        <v>0</v>
      </c>
      <c r="AS4" s="87">
        <v>0</v>
      </c>
      <c r="AT4" s="87">
        <v>1</v>
      </c>
      <c r="AU4" s="87">
        <v>0</v>
      </c>
      <c r="AV4" s="87">
        <v>0</v>
      </c>
      <c r="AW4" s="87">
        <v>0</v>
      </c>
      <c r="AX4" s="87">
        <v>1</v>
      </c>
      <c r="AY4" s="87">
        <v>0</v>
      </c>
      <c r="AZ4" s="87">
        <v>0</v>
      </c>
      <c r="BA4" s="87">
        <v>0</v>
      </c>
      <c r="BB4" s="87">
        <v>0</v>
      </c>
      <c r="BC4" s="87">
        <v>1</v>
      </c>
      <c r="BD4" s="87">
        <v>1</v>
      </c>
      <c r="BE4" s="87">
        <v>1</v>
      </c>
      <c r="BF4" s="87">
        <v>0</v>
      </c>
      <c r="BG4" s="87">
        <v>1</v>
      </c>
      <c r="BH4" s="87">
        <v>0</v>
      </c>
      <c r="BI4" s="87">
        <v>1</v>
      </c>
      <c r="BJ4" s="87">
        <v>1</v>
      </c>
      <c r="BK4" s="87">
        <v>1</v>
      </c>
      <c r="BL4" s="87">
        <v>0</v>
      </c>
      <c r="BM4" s="87">
        <v>0</v>
      </c>
      <c r="BN4" s="87">
        <v>0</v>
      </c>
      <c r="BO4" s="87">
        <v>1</v>
      </c>
      <c r="BP4" s="87">
        <v>0</v>
      </c>
      <c r="BQ4" s="87">
        <v>0</v>
      </c>
      <c r="BR4" s="87">
        <v>1</v>
      </c>
      <c r="BS4" s="87">
        <v>0</v>
      </c>
      <c r="BT4" s="87">
        <v>0</v>
      </c>
      <c r="BU4" s="87">
        <v>1</v>
      </c>
      <c r="BV4" s="87">
        <v>1</v>
      </c>
      <c r="BW4" s="87">
        <v>1</v>
      </c>
      <c r="BX4" s="87">
        <v>0</v>
      </c>
      <c r="BY4" s="87">
        <v>1</v>
      </c>
      <c r="BZ4" s="87">
        <v>1</v>
      </c>
      <c r="CA4" s="87">
        <v>0</v>
      </c>
      <c r="CB4" s="87">
        <v>1</v>
      </c>
      <c r="CC4" s="87">
        <v>1</v>
      </c>
      <c r="CD4" s="87">
        <v>1</v>
      </c>
      <c r="CE4" s="87">
        <v>1</v>
      </c>
      <c r="CF4" s="87">
        <v>0</v>
      </c>
      <c r="CG4" s="87">
        <v>1</v>
      </c>
      <c r="CH4" s="87">
        <v>0</v>
      </c>
      <c r="CI4" s="87">
        <v>1</v>
      </c>
      <c r="CJ4" s="87">
        <v>1</v>
      </c>
      <c r="CK4" s="87">
        <v>1</v>
      </c>
      <c r="CL4" s="87">
        <v>0</v>
      </c>
      <c r="CM4" s="87">
        <v>1</v>
      </c>
      <c r="CN4" s="87">
        <v>1</v>
      </c>
      <c r="CO4" s="87">
        <v>0</v>
      </c>
      <c r="CP4" s="87">
        <v>0</v>
      </c>
      <c r="CQ4" s="87">
        <v>1</v>
      </c>
      <c r="CR4" s="87">
        <v>1</v>
      </c>
      <c r="CS4" s="87">
        <v>1</v>
      </c>
      <c r="CT4" s="87">
        <v>2</v>
      </c>
      <c r="CU4" s="87">
        <v>1</v>
      </c>
      <c r="CV4" s="87">
        <v>1</v>
      </c>
      <c r="CW4" s="87">
        <v>1</v>
      </c>
      <c r="CX4" s="87">
        <v>0</v>
      </c>
      <c r="CY4" s="87">
        <v>1</v>
      </c>
      <c r="CZ4" s="87">
        <v>0</v>
      </c>
      <c r="DA4" s="87">
        <v>1</v>
      </c>
      <c r="DB4" s="87">
        <v>1</v>
      </c>
      <c r="DC4" s="87">
        <v>1</v>
      </c>
      <c r="DD4" s="87">
        <v>1</v>
      </c>
      <c r="DE4" s="87">
        <v>0</v>
      </c>
      <c r="DF4" s="87">
        <v>0</v>
      </c>
      <c r="DG4" s="87">
        <v>1</v>
      </c>
      <c r="DH4" s="87">
        <v>1</v>
      </c>
      <c r="DI4" s="87">
        <v>0</v>
      </c>
      <c r="DJ4" s="87">
        <v>1</v>
      </c>
      <c r="DK4" s="87">
        <v>1</v>
      </c>
      <c r="DL4" s="87">
        <v>1</v>
      </c>
      <c r="DM4" s="87">
        <v>0</v>
      </c>
      <c r="DN4" s="87">
        <v>0</v>
      </c>
      <c r="DO4" s="87">
        <v>0</v>
      </c>
      <c r="DP4" s="87">
        <v>1</v>
      </c>
      <c r="DQ4" s="87">
        <v>1</v>
      </c>
      <c r="DR4" s="87">
        <v>0</v>
      </c>
      <c r="DS4" s="87">
        <v>1</v>
      </c>
      <c r="DT4" s="87">
        <v>1</v>
      </c>
      <c r="DU4" s="87">
        <v>0</v>
      </c>
      <c r="DV4" s="68">
        <f t="shared" ref="DV4:DV31" si="0">SUM(AU4,BY4,CC4,CI4,CN4,CV4,DJ4,DK4,DS4)</f>
        <v>8</v>
      </c>
      <c r="DW4" s="69">
        <f t="shared" ref="DW4:DW31" si="1">SUM(BD4,BG4,BI4,BJ4,BK4,BL4,BM4,BN4,BO4)</f>
        <v>6</v>
      </c>
      <c r="DX4" s="69">
        <f t="shared" ref="DX4:DX32" si="2">SUM(Q4,S4,AJ4,AK4,AL4,AM4,AN4,AX4,BC4,BE4,CE4,CW4,DK4,DT4)</f>
        <v>12</v>
      </c>
      <c r="DY4" s="69">
        <f t="shared" ref="DY4:DY31" si="3">SUM(F4,P4,AD4,AQ4,BA4,BH4,BV4,BX4)</f>
        <v>4</v>
      </c>
      <c r="DZ4" s="69">
        <f t="shared" ref="DZ4:DZ31" si="4">SUM(N4,AS4,BZ4,CD4,CN4,CR4,CS4)</f>
        <v>6</v>
      </c>
      <c r="EA4" s="69">
        <f t="shared" ref="EA4:EA31" si="5">SUM(F4,M4,O4,R4,V4,AT4,AX4,AY4,BU4,BV4,CN4)</f>
        <v>9</v>
      </c>
      <c r="EB4" s="69">
        <f t="shared" ref="EB4:EB31" si="6">SUM(AE4,AR4,AV4,BW4,CA4,CF4,CO4,CP4,CX4,DD4,DI4,DM4,DN4)</f>
        <v>3</v>
      </c>
      <c r="EC4" s="69">
        <f t="shared" ref="EC4:EC31" si="7">SUM(H4,L4,U4,X4,Y4:AB4,AF4,AP4,BQ4,CB4,CH4,CT4,CU4,DA4,DB4,DC4,DE4,DL4)</f>
        <v>15</v>
      </c>
      <c r="ED4" s="69">
        <f t="shared" ref="ED4:ED31" si="8">SUM(EE4:EJ4)</f>
        <v>3</v>
      </c>
      <c r="EE4" s="68">
        <f t="shared" ref="EE4:EE31" si="9">J4</f>
        <v>1</v>
      </c>
      <c r="EF4" s="68">
        <f t="shared" ref="EF4:EF31" si="10">BS4</f>
        <v>0</v>
      </c>
      <c r="EG4" s="68">
        <f t="shared" ref="EG4:EG31" si="11">BT4</f>
        <v>0</v>
      </c>
      <c r="EH4" s="68">
        <f t="shared" ref="EH4:EH31" si="12">CG4</f>
        <v>1</v>
      </c>
      <c r="EI4" s="68">
        <f t="shared" ref="EI4:EI31" si="13">DD4</f>
        <v>1</v>
      </c>
      <c r="EJ4" s="68">
        <f t="shared" ref="EJ4:EJ30" si="14">DR4</f>
        <v>0</v>
      </c>
      <c r="EK4" s="70">
        <f t="shared" ref="EK4:EK31" si="15">COUNTIF(EE4:EJ4, 0)</f>
        <v>3</v>
      </c>
      <c r="EL4" s="70">
        <f t="shared" ref="EL4:EL31" si="16">COUNTIF(EE4:EJ4, 1)</f>
        <v>3</v>
      </c>
      <c r="EM4" s="70">
        <f t="shared" ref="EM4:EM31" si="17">COUNTIF(EE4:EJ4, 2)</f>
        <v>0</v>
      </c>
      <c r="EN4" s="69">
        <f t="shared" ref="EN4:EN31" si="18">DV4+DW4+DX4-DK4</f>
        <v>25</v>
      </c>
      <c r="EO4" s="69">
        <f t="shared" ref="EO4:EO31" si="19">EB4+EC4</f>
        <v>18</v>
      </c>
      <c r="EP4" s="110">
        <f t="shared" ref="EP4:EP31" si="20">SUM(F4:DU4)-ET4-EU4</f>
        <v>72</v>
      </c>
      <c r="EQ4" s="70">
        <f t="shared" ref="EQ4:EQ31" si="21">COUNTIF(F4:DU4, 1)</f>
        <v>70</v>
      </c>
      <c r="ER4" s="70">
        <f t="shared" ref="ER4:ER31" si="22">COUNTIF(F4:DU4, 2)</f>
        <v>1</v>
      </c>
      <c r="ES4" s="69">
        <f t="shared" ref="ES4:ES31" si="23">EP4-EQ4-ER4</f>
        <v>1</v>
      </c>
      <c r="ET4" s="69">
        <f t="shared" ref="ET4:ET31" si="24">G4</f>
        <v>0</v>
      </c>
      <c r="EU4" s="69">
        <f t="shared" ref="EU4:EU31" si="25">I4</f>
        <v>0</v>
      </c>
      <c r="EV4" s="71">
        <f t="shared" ref="EV4:EV31" si="26">SUM(J4,K4,T4,W4,AC4,AG4,AH4,AI4,AO4,AW4,AZ4,BB4,BF4,BP4,BR4,BS4,BT4,CG4,CJ4,CK4,CL4,CM4,CQ4,CY4,CZ4,DF4,DG4,DH4,DO4,DP4,DQ4,DR4,DU4)</f>
        <v>15</v>
      </c>
    </row>
    <row r="5" spans="1:152">
      <c r="E5" t="s">
        <v>554</v>
      </c>
      <c r="DV5" s="68">
        <f t="shared" si="0"/>
        <v>0</v>
      </c>
      <c r="DW5" s="69">
        <f t="shared" si="1"/>
        <v>0</v>
      </c>
      <c r="DX5" s="69">
        <f t="shared" si="2"/>
        <v>0</v>
      </c>
      <c r="DY5" s="69">
        <f t="shared" si="3"/>
        <v>0</v>
      </c>
      <c r="DZ5" s="69">
        <f t="shared" si="4"/>
        <v>0</v>
      </c>
      <c r="EA5" s="69">
        <f t="shared" si="5"/>
        <v>0</v>
      </c>
      <c r="EB5" s="69">
        <f t="shared" si="6"/>
        <v>0</v>
      </c>
      <c r="EC5" s="69">
        <f t="shared" si="7"/>
        <v>0</v>
      </c>
      <c r="ED5" s="69">
        <f t="shared" si="8"/>
        <v>0</v>
      </c>
      <c r="EE5" s="68">
        <f t="shared" si="9"/>
        <v>0</v>
      </c>
      <c r="EF5" s="68">
        <f t="shared" si="10"/>
        <v>0</v>
      </c>
      <c r="EG5" s="68">
        <f t="shared" si="11"/>
        <v>0</v>
      </c>
      <c r="EH5" s="68">
        <f t="shared" si="12"/>
        <v>0</v>
      </c>
      <c r="EI5" s="68">
        <f t="shared" si="13"/>
        <v>0</v>
      </c>
      <c r="EJ5" s="68">
        <f t="shared" si="14"/>
        <v>0</v>
      </c>
      <c r="EK5" s="70">
        <f t="shared" si="15"/>
        <v>6</v>
      </c>
      <c r="EL5" s="70">
        <f t="shared" si="16"/>
        <v>0</v>
      </c>
      <c r="EM5" s="70">
        <f t="shared" si="17"/>
        <v>0</v>
      </c>
      <c r="EN5" s="69">
        <f t="shared" si="18"/>
        <v>0</v>
      </c>
      <c r="EO5" s="69">
        <f t="shared" si="19"/>
        <v>0</v>
      </c>
      <c r="EP5" s="69">
        <f t="shared" si="20"/>
        <v>0</v>
      </c>
      <c r="EQ5" s="70">
        <f t="shared" si="21"/>
        <v>0</v>
      </c>
      <c r="ER5" s="70">
        <f t="shared" si="22"/>
        <v>0</v>
      </c>
      <c r="ES5" s="69">
        <f t="shared" si="23"/>
        <v>0</v>
      </c>
      <c r="ET5" s="69">
        <f t="shared" si="24"/>
        <v>0</v>
      </c>
      <c r="EU5" s="69">
        <f t="shared" si="25"/>
        <v>0</v>
      </c>
      <c r="EV5" s="71">
        <f t="shared" si="26"/>
        <v>0</v>
      </c>
    </row>
    <row r="6" spans="1:152">
      <c r="B6">
        <v>3</v>
      </c>
      <c r="C6">
        <v>8</v>
      </c>
      <c r="D6" t="s">
        <v>555</v>
      </c>
      <c r="E6" t="s">
        <v>554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 s="68">
        <f t="shared" si="0"/>
        <v>2</v>
      </c>
      <c r="DW6" s="69">
        <f t="shared" si="1"/>
        <v>1</v>
      </c>
      <c r="DX6" s="69">
        <f t="shared" si="2"/>
        <v>4</v>
      </c>
      <c r="DY6" s="69">
        <f t="shared" si="3"/>
        <v>1</v>
      </c>
      <c r="DZ6" s="69">
        <f t="shared" si="4"/>
        <v>1</v>
      </c>
      <c r="EA6" s="69">
        <f t="shared" si="5"/>
        <v>1</v>
      </c>
      <c r="EB6" s="69">
        <f t="shared" si="6"/>
        <v>2</v>
      </c>
      <c r="EC6" s="69">
        <f t="shared" si="7"/>
        <v>1</v>
      </c>
      <c r="ED6" s="69">
        <f t="shared" si="8"/>
        <v>0</v>
      </c>
      <c r="EE6" s="68">
        <f t="shared" si="9"/>
        <v>0</v>
      </c>
      <c r="EF6" s="68">
        <f t="shared" si="10"/>
        <v>0</v>
      </c>
      <c r="EG6" s="68">
        <f t="shared" si="11"/>
        <v>0</v>
      </c>
      <c r="EH6" s="68">
        <f t="shared" si="12"/>
        <v>0</v>
      </c>
      <c r="EI6" s="68">
        <f t="shared" si="13"/>
        <v>0</v>
      </c>
      <c r="EJ6" s="68">
        <f t="shared" si="14"/>
        <v>0</v>
      </c>
      <c r="EK6" s="70">
        <f t="shared" si="15"/>
        <v>6</v>
      </c>
      <c r="EL6" s="70">
        <f t="shared" si="16"/>
        <v>0</v>
      </c>
      <c r="EM6" s="70">
        <f t="shared" si="17"/>
        <v>0</v>
      </c>
      <c r="EN6" s="69">
        <f t="shared" si="18"/>
        <v>7</v>
      </c>
      <c r="EO6" s="69">
        <f t="shared" si="19"/>
        <v>3</v>
      </c>
      <c r="EP6" s="69">
        <f t="shared" si="20"/>
        <v>19</v>
      </c>
      <c r="EQ6" s="70">
        <f t="shared" si="21"/>
        <v>13</v>
      </c>
      <c r="ER6" s="70">
        <f t="shared" si="22"/>
        <v>3</v>
      </c>
      <c r="ES6" s="69">
        <f t="shared" si="23"/>
        <v>3</v>
      </c>
      <c r="ET6" s="69">
        <f t="shared" si="24"/>
        <v>0</v>
      </c>
      <c r="EU6" s="69">
        <f t="shared" si="25"/>
        <v>0</v>
      </c>
      <c r="EV6" s="71">
        <f t="shared" si="26"/>
        <v>6</v>
      </c>
    </row>
    <row r="7" spans="1:152">
      <c r="B7">
        <v>4</v>
      </c>
      <c r="C7">
        <v>9</v>
      </c>
      <c r="D7" t="s">
        <v>556</v>
      </c>
      <c r="E7" t="s">
        <v>589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2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 s="68">
        <f t="shared" si="0"/>
        <v>4</v>
      </c>
      <c r="DW7" s="69">
        <f t="shared" si="1"/>
        <v>1</v>
      </c>
      <c r="DX7" s="69">
        <f t="shared" si="2"/>
        <v>0</v>
      </c>
      <c r="DY7" s="69">
        <f t="shared" si="3"/>
        <v>2</v>
      </c>
      <c r="DZ7" s="69">
        <f t="shared" si="4"/>
        <v>0</v>
      </c>
      <c r="EA7" s="69">
        <f t="shared" si="5"/>
        <v>1</v>
      </c>
      <c r="EB7" s="69">
        <f t="shared" si="6"/>
        <v>2</v>
      </c>
      <c r="EC7" s="69">
        <f t="shared" si="7"/>
        <v>5</v>
      </c>
      <c r="ED7" s="69">
        <f t="shared" si="8"/>
        <v>0</v>
      </c>
      <c r="EE7" s="68">
        <f t="shared" si="9"/>
        <v>0</v>
      </c>
      <c r="EF7" s="68">
        <f t="shared" si="10"/>
        <v>0</v>
      </c>
      <c r="EG7" s="68">
        <f t="shared" si="11"/>
        <v>0</v>
      </c>
      <c r="EH7" s="68">
        <f t="shared" si="12"/>
        <v>0</v>
      </c>
      <c r="EI7" s="68">
        <f t="shared" si="13"/>
        <v>0</v>
      </c>
      <c r="EJ7" s="68">
        <f t="shared" si="14"/>
        <v>0</v>
      </c>
      <c r="EK7" s="70">
        <f t="shared" si="15"/>
        <v>6</v>
      </c>
      <c r="EL7" s="70">
        <f t="shared" si="16"/>
        <v>0</v>
      </c>
      <c r="EM7" s="70">
        <f t="shared" si="17"/>
        <v>0</v>
      </c>
      <c r="EN7" s="69">
        <f t="shared" si="18"/>
        <v>5</v>
      </c>
      <c r="EO7" s="69">
        <f t="shared" si="19"/>
        <v>7</v>
      </c>
      <c r="EP7" s="69">
        <f t="shared" si="20"/>
        <v>18</v>
      </c>
      <c r="EQ7" s="70">
        <f t="shared" si="21"/>
        <v>10</v>
      </c>
      <c r="ER7" s="70">
        <f t="shared" si="22"/>
        <v>4</v>
      </c>
      <c r="ES7" s="69">
        <f t="shared" si="23"/>
        <v>4</v>
      </c>
      <c r="ET7" s="69">
        <f t="shared" si="24"/>
        <v>0</v>
      </c>
      <c r="EU7" s="69">
        <f t="shared" si="25"/>
        <v>0</v>
      </c>
      <c r="EV7" s="71">
        <f t="shared" si="26"/>
        <v>4</v>
      </c>
    </row>
    <row r="8" spans="1:152">
      <c r="E8" t="s">
        <v>590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2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1</v>
      </c>
      <c r="BJ8">
        <v>0</v>
      </c>
      <c r="BK8">
        <v>0</v>
      </c>
      <c r="BL8">
        <v>0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2</v>
      </c>
      <c r="CD8">
        <v>1</v>
      </c>
      <c r="CE8">
        <v>0</v>
      </c>
      <c r="CF8">
        <v>0</v>
      </c>
      <c r="CG8">
        <v>0</v>
      </c>
      <c r="CH8">
        <v>1</v>
      </c>
      <c r="CI8">
        <v>2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1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 s="68">
        <f t="shared" si="0"/>
        <v>6</v>
      </c>
      <c r="DW8" s="69">
        <f t="shared" si="1"/>
        <v>3</v>
      </c>
      <c r="DX8" s="69">
        <f t="shared" si="2"/>
        <v>5</v>
      </c>
      <c r="DY8" s="69">
        <f t="shared" si="3"/>
        <v>3</v>
      </c>
      <c r="DZ8" s="69">
        <f t="shared" si="4"/>
        <v>1</v>
      </c>
      <c r="EA8" s="69">
        <f t="shared" si="5"/>
        <v>3</v>
      </c>
      <c r="EB8" s="69">
        <f t="shared" si="6"/>
        <v>2</v>
      </c>
      <c r="EC8" s="69">
        <f t="shared" si="7"/>
        <v>11</v>
      </c>
      <c r="ED8" s="69">
        <f t="shared" si="8"/>
        <v>0</v>
      </c>
      <c r="EE8" s="68">
        <f t="shared" si="9"/>
        <v>0</v>
      </c>
      <c r="EF8" s="68">
        <f t="shared" si="10"/>
        <v>0</v>
      </c>
      <c r="EG8" s="68">
        <f t="shared" si="11"/>
        <v>0</v>
      </c>
      <c r="EH8" s="68">
        <f t="shared" si="12"/>
        <v>0</v>
      </c>
      <c r="EI8" s="68">
        <f t="shared" si="13"/>
        <v>0</v>
      </c>
      <c r="EJ8" s="68">
        <f t="shared" si="14"/>
        <v>0</v>
      </c>
      <c r="EK8" s="70">
        <f t="shared" si="15"/>
        <v>6</v>
      </c>
      <c r="EL8" s="70">
        <f t="shared" si="16"/>
        <v>0</v>
      </c>
      <c r="EM8" s="70">
        <f t="shared" si="17"/>
        <v>0</v>
      </c>
      <c r="EN8" s="69">
        <f t="shared" si="18"/>
        <v>14</v>
      </c>
      <c r="EO8" s="69">
        <f t="shared" si="19"/>
        <v>13</v>
      </c>
      <c r="EP8" s="69">
        <f t="shared" si="20"/>
        <v>38</v>
      </c>
      <c r="EQ8" s="70">
        <f t="shared" si="21"/>
        <v>28</v>
      </c>
      <c r="ER8" s="70">
        <f t="shared" si="22"/>
        <v>6</v>
      </c>
      <c r="ES8" s="69">
        <f t="shared" si="23"/>
        <v>4</v>
      </c>
      <c r="ET8" s="69">
        <f t="shared" si="24"/>
        <v>2</v>
      </c>
      <c r="EU8" s="69">
        <f t="shared" si="25"/>
        <v>0</v>
      </c>
      <c r="EV8" s="71">
        <f t="shared" si="26"/>
        <v>5</v>
      </c>
    </row>
    <row r="9" spans="1:152">
      <c r="B9">
        <v>5</v>
      </c>
      <c r="C9">
        <v>7</v>
      </c>
      <c r="D9" t="s">
        <v>595</v>
      </c>
      <c r="E9" t="s">
        <v>596</v>
      </c>
      <c r="F9" s="87">
        <v>1</v>
      </c>
      <c r="G9" s="87">
        <v>0</v>
      </c>
      <c r="H9" s="87">
        <v>1</v>
      </c>
      <c r="I9" s="87">
        <v>2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1</v>
      </c>
      <c r="P9" s="87">
        <v>2</v>
      </c>
      <c r="Q9" s="87">
        <v>0</v>
      </c>
      <c r="R9" s="87">
        <v>0</v>
      </c>
      <c r="S9" s="87">
        <v>0</v>
      </c>
      <c r="T9" s="87">
        <v>0</v>
      </c>
      <c r="U9" s="87">
        <v>0</v>
      </c>
      <c r="V9" s="87">
        <v>0</v>
      </c>
      <c r="W9" s="87">
        <v>0</v>
      </c>
      <c r="X9" s="87">
        <v>0</v>
      </c>
      <c r="Y9" s="87">
        <v>0</v>
      </c>
      <c r="Z9" s="87">
        <v>0</v>
      </c>
      <c r="AA9" s="87">
        <v>0</v>
      </c>
      <c r="AB9" s="87">
        <v>1</v>
      </c>
      <c r="AC9" s="87">
        <v>0</v>
      </c>
      <c r="AD9" s="87">
        <v>0</v>
      </c>
      <c r="AE9" s="87">
        <v>0</v>
      </c>
      <c r="AF9" s="87">
        <v>0</v>
      </c>
      <c r="AG9" s="87">
        <v>0</v>
      </c>
      <c r="AH9" s="87">
        <v>0</v>
      </c>
      <c r="AI9" s="87">
        <v>0</v>
      </c>
      <c r="AJ9" s="87">
        <v>0</v>
      </c>
      <c r="AK9" s="87">
        <v>0</v>
      </c>
      <c r="AL9" s="87">
        <v>0</v>
      </c>
      <c r="AM9" s="87">
        <v>0</v>
      </c>
      <c r="AN9" s="87">
        <v>0</v>
      </c>
      <c r="AO9" s="87">
        <v>11</v>
      </c>
      <c r="AP9" s="87">
        <v>0</v>
      </c>
      <c r="AQ9" s="87">
        <v>0</v>
      </c>
      <c r="AR9" s="87">
        <v>0</v>
      </c>
      <c r="AS9" s="87">
        <v>0</v>
      </c>
      <c r="AT9" s="87">
        <v>0</v>
      </c>
      <c r="AU9" s="87">
        <v>0</v>
      </c>
      <c r="AV9" s="87">
        <v>0</v>
      </c>
      <c r="AW9" s="87">
        <v>0</v>
      </c>
      <c r="AX9" s="87">
        <v>0</v>
      </c>
      <c r="AY9" s="87">
        <v>0</v>
      </c>
      <c r="AZ9" s="87">
        <v>0</v>
      </c>
      <c r="BA9" s="87">
        <v>0</v>
      </c>
      <c r="BB9" s="87">
        <v>0</v>
      </c>
      <c r="BC9" s="87">
        <v>0</v>
      </c>
      <c r="BD9" s="87">
        <v>0</v>
      </c>
      <c r="BE9" s="87">
        <v>0</v>
      </c>
      <c r="BF9" s="87">
        <v>0</v>
      </c>
      <c r="BG9" s="87">
        <v>0</v>
      </c>
      <c r="BH9" s="87">
        <v>0</v>
      </c>
      <c r="BI9" s="87">
        <v>0</v>
      </c>
      <c r="BJ9" s="87">
        <v>0</v>
      </c>
      <c r="BK9" s="87">
        <v>0</v>
      </c>
      <c r="BL9" s="87">
        <v>0</v>
      </c>
      <c r="BM9" s="87">
        <v>0</v>
      </c>
      <c r="BN9" s="87">
        <v>0</v>
      </c>
      <c r="BO9" s="87">
        <v>0</v>
      </c>
      <c r="BP9" s="87">
        <v>0</v>
      </c>
      <c r="BQ9" s="87">
        <v>0</v>
      </c>
      <c r="BR9" s="87">
        <v>0</v>
      </c>
      <c r="BS9" s="87">
        <v>0</v>
      </c>
      <c r="BT9" s="87">
        <v>0</v>
      </c>
      <c r="BU9" s="87">
        <v>0</v>
      </c>
      <c r="BV9" s="87">
        <v>0</v>
      </c>
      <c r="BW9" s="87">
        <v>0</v>
      </c>
      <c r="BX9" s="87">
        <v>1</v>
      </c>
      <c r="BY9" s="87">
        <v>0</v>
      </c>
      <c r="BZ9" s="87">
        <v>1</v>
      </c>
      <c r="CA9" s="87">
        <v>0</v>
      </c>
      <c r="CB9" s="87">
        <v>1</v>
      </c>
      <c r="CC9" s="87">
        <v>0</v>
      </c>
      <c r="CD9" s="87">
        <v>0</v>
      </c>
      <c r="CE9" s="87">
        <v>0</v>
      </c>
      <c r="CF9" s="87">
        <v>0</v>
      </c>
      <c r="CG9" s="87">
        <v>0</v>
      </c>
      <c r="CH9" s="87">
        <v>0</v>
      </c>
      <c r="CI9" s="87">
        <v>0</v>
      </c>
      <c r="CJ9" s="87">
        <v>0</v>
      </c>
      <c r="CK9" s="87">
        <v>0</v>
      </c>
      <c r="CL9" s="87">
        <v>0</v>
      </c>
      <c r="CM9" s="87">
        <v>0</v>
      </c>
      <c r="CN9" s="87">
        <v>0</v>
      </c>
      <c r="CO9" s="87">
        <v>0</v>
      </c>
      <c r="CP9" s="87">
        <v>0</v>
      </c>
      <c r="CQ9" s="87">
        <v>0</v>
      </c>
      <c r="CR9" s="87">
        <v>0</v>
      </c>
      <c r="CS9" s="87">
        <v>0</v>
      </c>
      <c r="CT9" s="87">
        <v>1</v>
      </c>
      <c r="CU9" s="87">
        <v>0</v>
      </c>
      <c r="CV9" s="87">
        <v>1</v>
      </c>
      <c r="CW9" s="87">
        <v>0</v>
      </c>
      <c r="CX9" s="87">
        <v>0</v>
      </c>
      <c r="CY9" s="87">
        <v>0</v>
      </c>
      <c r="CZ9" s="87">
        <v>0</v>
      </c>
      <c r="DA9" s="87">
        <v>1</v>
      </c>
      <c r="DB9" s="87">
        <v>0</v>
      </c>
      <c r="DC9" s="87">
        <v>1</v>
      </c>
      <c r="DD9" s="87">
        <v>0</v>
      </c>
      <c r="DE9" s="87">
        <v>0</v>
      </c>
      <c r="DF9" s="87">
        <v>0</v>
      </c>
      <c r="DG9" s="87">
        <v>0</v>
      </c>
      <c r="DH9" s="87">
        <v>0</v>
      </c>
      <c r="DI9" s="87">
        <v>0</v>
      </c>
      <c r="DJ9" s="87">
        <v>0</v>
      </c>
      <c r="DK9" s="87">
        <v>0</v>
      </c>
      <c r="DL9" s="87">
        <v>0</v>
      </c>
      <c r="DM9" s="87">
        <v>0</v>
      </c>
      <c r="DN9" s="87">
        <v>0</v>
      </c>
      <c r="DO9" s="87">
        <v>0</v>
      </c>
      <c r="DP9" s="87">
        <v>0</v>
      </c>
      <c r="DQ9" s="87">
        <v>0</v>
      </c>
      <c r="DR9" s="87">
        <v>0</v>
      </c>
      <c r="DS9" s="87">
        <v>0</v>
      </c>
      <c r="DT9" s="87">
        <v>0</v>
      </c>
      <c r="DU9" s="87">
        <v>0</v>
      </c>
      <c r="DV9" s="68">
        <f t="shared" si="0"/>
        <v>1</v>
      </c>
      <c r="DW9" s="69">
        <f t="shared" si="1"/>
        <v>0</v>
      </c>
      <c r="DX9" s="69">
        <f t="shared" si="2"/>
        <v>0</v>
      </c>
      <c r="DY9" s="69">
        <f t="shared" si="3"/>
        <v>4</v>
      </c>
      <c r="DZ9" s="69">
        <f t="shared" si="4"/>
        <v>1</v>
      </c>
      <c r="EA9" s="69">
        <f t="shared" si="5"/>
        <v>2</v>
      </c>
      <c r="EB9" s="69">
        <f t="shared" si="6"/>
        <v>0</v>
      </c>
      <c r="EC9" s="69">
        <f t="shared" si="7"/>
        <v>6</v>
      </c>
      <c r="ED9" s="69">
        <f t="shared" si="8"/>
        <v>0</v>
      </c>
      <c r="EE9" s="68">
        <f t="shared" si="9"/>
        <v>0</v>
      </c>
      <c r="EF9" s="68">
        <f t="shared" si="10"/>
        <v>0</v>
      </c>
      <c r="EG9" s="68">
        <f t="shared" si="11"/>
        <v>0</v>
      </c>
      <c r="EH9" s="68">
        <f t="shared" si="12"/>
        <v>0</v>
      </c>
      <c r="EI9" s="68">
        <f t="shared" si="13"/>
        <v>0</v>
      </c>
      <c r="EJ9" s="68">
        <f t="shared" si="14"/>
        <v>0</v>
      </c>
      <c r="EK9" s="70">
        <f t="shared" si="15"/>
        <v>6</v>
      </c>
      <c r="EL9" s="70">
        <f t="shared" si="16"/>
        <v>0</v>
      </c>
      <c r="EM9" s="70">
        <f t="shared" si="17"/>
        <v>0</v>
      </c>
      <c r="EN9" s="69">
        <f t="shared" si="18"/>
        <v>1</v>
      </c>
      <c r="EO9" s="69">
        <f t="shared" si="19"/>
        <v>6</v>
      </c>
      <c r="EP9" s="69">
        <f t="shared" si="20"/>
        <v>24</v>
      </c>
      <c r="EQ9" s="70">
        <f t="shared" si="21"/>
        <v>11</v>
      </c>
      <c r="ER9" s="70">
        <f t="shared" si="22"/>
        <v>2</v>
      </c>
      <c r="ES9" s="69">
        <f t="shared" si="23"/>
        <v>11</v>
      </c>
      <c r="ET9" s="69">
        <f t="shared" si="24"/>
        <v>0</v>
      </c>
      <c r="EU9" s="69">
        <f t="shared" si="25"/>
        <v>2</v>
      </c>
      <c r="EV9" s="71">
        <f t="shared" si="26"/>
        <v>11</v>
      </c>
    </row>
    <row r="10" spans="1:152">
      <c r="A10" t="s">
        <v>598</v>
      </c>
      <c r="B10">
        <v>6</v>
      </c>
      <c r="C10">
        <v>13</v>
      </c>
      <c r="D10" t="s">
        <v>597</v>
      </c>
      <c r="E10" t="s">
        <v>590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s="87">
        <v>0</v>
      </c>
      <c r="BE10" s="87">
        <v>0</v>
      </c>
      <c r="BF10" s="87">
        <v>0</v>
      </c>
      <c r="BG10" s="87">
        <v>0</v>
      </c>
      <c r="BH10" s="87">
        <v>1</v>
      </c>
      <c r="BI10" s="87">
        <v>0</v>
      </c>
      <c r="BJ10" s="87">
        <v>0</v>
      </c>
      <c r="BK10" s="87">
        <v>0</v>
      </c>
      <c r="BL10" s="87">
        <v>1</v>
      </c>
      <c r="BM10" s="87">
        <v>1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87">
        <v>0</v>
      </c>
      <c r="BT10" s="87">
        <v>0</v>
      </c>
      <c r="BU10" s="87">
        <v>1</v>
      </c>
      <c r="BV10" s="87">
        <v>1</v>
      </c>
      <c r="BW10" s="87">
        <v>0</v>
      </c>
      <c r="BX10" s="87">
        <v>0</v>
      </c>
      <c r="BY10" s="87">
        <v>0</v>
      </c>
      <c r="BZ10" s="87">
        <v>0</v>
      </c>
      <c r="CA10" s="87">
        <v>0</v>
      </c>
      <c r="CB10" s="87">
        <v>0</v>
      </c>
      <c r="CC10" s="87">
        <v>0</v>
      </c>
      <c r="CD10" s="87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 s="87">
        <v>0</v>
      </c>
      <c r="DJ10" s="87">
        <v>1</v>
      </c>
      <c r="DK10" s="87">
        <v>0</v>
      </c>
      <c r="DL10" s="87">
        <v>0</v>
      </c>
      <c r="DM10" s="87">
        <v>0</v>
      </c>
      <c r="DN10" s="87">
        <v>0</v>
      </c>
      <c r="DO10" s="87">
        <v>0</v>
      </c>
      <c r="DP10" s="87">
        <v>0</v>
      </c>
      <c r="DQ10" s="87">
        <v>0</v>
      </c>
      <c r="DR10" s="87">
        <v>0</v>
      </c>
      <c r="DS10" s="87">
        <v>0</v>
      </c>
      <c r="DT10" s="87">
        <v>0</v>
      </c>
      <c r="DU10" s="87">
        <v>0</v>
      </c>
      <c r="DV10" s="68">
        <f t="shared" si="0"/>
        <v>1</v>
      </c>
      <c r="DW10" s="69">
        <f t="shared" si="1"/>
        <v>2</v>
      </c>
      <c r="DX10" s="69">
        <f t="shared" si="2"/>
        <v>0</v>
      </c>
      <c r="DY10" s="69">
        <f t="shared" si="3"/>
        <v>2</v>
      </c>
      <c r="DZ10" s="69">
        <f t="shared" si="4"/>
        <v>0</v>
      </c>
      <c r="EA10" s="69">
        <f t="shared" si="5"/>
        <v>2</v>
      </c>
      <c r="EB10" s="69">
        <f t="shared" si="6"/>
        <v>0</v>
      </c>
      <c r="EC10" s="69">
        <f t="shared" si="7"/>
        <v>0</v>
      </c>
      <c r="ED10" s="69">
        <f t="shared" si="8"/>
        <v>0</v>
      </c>
      <c r="EE10" s="68">
        <f t="shared" si="9"/>
        <v>0</v>
      </c>
      <c r="EF10" s="68">
        <f t="shared" si="10"/>
        <v>0</v>
      </c>
      <c r="EG10" s="68">
        <f t="shared" si="11"/>
        <v>0</v>
      </c>
      <c r="EH10" s="68">
        <f t="shared" si="12"/>
        <v>0</v>
      </c>
      <c r="EI10" s="68">
        <f t="shared" si="13"/>
        <v>0</v>
      </c>
      <c r="EJ10" s="68">
        <f t="shared" si="14"/>
        <v>0</v>
      </c>
      <c r="EK10" s="70">
        <f t="shared" si="15"/>
        <v>6</v>
      </c>
      <c r="EL10" s="70">
        <f t="shared" si="16"/>
        <v>0</v>
      </c>
      <c r="EM10" s="70">
        <f t="shared" si="17"/>
        <v>0</v>
      </c>
      <c r="EN10" s="69">
        <f t="shared" si="18"/>
        <v>3</v>
      </c>
      <c r="EO10" s="69">
        <f t="shared" si="19"/>
        <v>0</v>
      </c>
      <c r="EP10" s="69">
        <f t="shared" si="20"/>
        <v>7</v>
      </c>
      <c r="EQ10" s="70">
        <f t="shared" si="21"/>
        <v>7</v>
      </c>
      <c r="ER10" s="70">
        <f t="shared" si="22"/>
        <v>0</v>
      </c>
      <c r="ES10" s="69">
        <f t="shared" si="23"/>
        <v>0</v>
      </c>
      <c r="ET10" s="69">
        <f t="shared" si="24"/>
        <v>0</v>
      </c>
      <c r="EU10" s="69">
        <f t="shared" si="25"/>
        <v>0</v>
      </c>
      <c r="EV10" s="71">
        <f t="shared" si="26"/>
        <v>1</v>
      </c>
    </row>
    <row r="11" spans="1:152">
      <c r="B11">
        <v>7</v>
      </c>
      <c r="C11">
        <v>5</v>
      </c>
      <c r="D11" t="s">
        <v>600</v>
      </c>
      <c r="E11" t="s">
        <v>607</v>
      </c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68">
        <f t="shared" si="0"/>
        <v>0</v>
      </c>
      <c r="DW11" s="69">
        <f t="shared" si="1"/>
        <v>0</v>
      </c>
      <c r="DX11" s="69">
        <f t="shared" si="2"/>
        <v>0</v>
      </c>
      <c r="DY11" s="69">
        <f t="shared" si="3"/>
        <v>0</v>
      </c>
      <c r="DZ11" s="69">
        <f t="shared" si="4"/>
        <v>0</v>
      </c>
      <c r="EA11" s="69">
        <f t="shared" si="5"/>
        <v>0</v>
      </c>
      <c r="EB11" s="69">
        <f t="shared" si="6"/>
        <v>0</v>
      </c>
      <c r="EC11" s="69">
        <f t="shared" si="7"/>
        <v>0</v>
      </c>
      <c r="ED11" s="69">
        <f t="shared" si="8"/>
        <v>0</v>
      </c>
      <c r="EE11" s="68">
        <f t="shared" si="9"/>
        <v>0</v>
      </c>
      <c r="EF11" s="68">
        <f t="shared" si="10"/>
        <v>0</v>
      </c>
      <c r="EG11" s="68">
        <f t="shared" si="11"/>
        <v>0</v>
      </c>
      <c r="EH11" s="68">
        <f t="shared" si="12"/>
        <v>0</v>
      </c>
      <c r="EI11" s="68">
        <f t="shared" si="13"/>
        <v>0</v>
      </c>
      <c r="EJ11" s="68">
        <f t="shared" si="14"/>
        <v>0</v>
      </c>
      <c r="EK11" s="70">
        <f t="shared" si="15"/>
        <v>6</v>
      </c>
      <c r="EL11" s="70">
        <f t="shared" si="16"/>
        <v>0</v>
      </c>
      <c r="EM11" s="70">
        <f t="shared" si="17"/>
        <v>0</v>
      </c>
      <c r="EN11" s="69">
        <f t="shared" si="18"/>
        <v>0</v>
      </c>
      <c r="EO11" s="69">
        <f t="shared" si="19"/>
        <v>0</v>
      </c>
      <c r="EP11" s="69">
        <f t="shared" si="20"/>
        <v>0</v>
      </c>
      <c r="EQ11" s="70">
        <f t="shared" si="21"/>
        <v>0</v>
      </c>
      <c r="ER11" s="70">
        <f t="shared" si="22"/>
        <v>0</v>
      </c>
      <c r="ES11" s="69">
        <f t="shared" si="23"/>
        <v>0</v>
      </c>
      <c r="ET11" s="69">
        <f t="shared" si="24"/>
        <v>0</v>
      </c>
      <c r="EU11" s="69">
        <f t="shared" si="25"/>
        <v>0</v>
      </c>
      <c r="EV11" s="71">
        <f t="shared" si="26"/>
        <v>0</v>
      </c>
    </row>
    <row r="12" spans="1:152">
      <c r="B12">
        <v>8</v>
      </c>
      <c r="C12">
        <v>5</v>
      </c>
      <c r="D12" t="s">
        <v>605</v>
      </c>
      <c r="E12" t="s">
        <v>606</v>
      </c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T12" s="94"/>
      <c r="DU12" s="94"/>
      <c r="DV12" s="68">
        <f t="shared" si="0"/>
        <v>0</v>
      </c>
      <c r="DW12" s="69">
        <f t="shared" si="1"/>
        <v>0</v>
      </c>
      <c r="DX12" s="69">
        <f t="shared" si="2"/>
        <v>0</v>
      </c>
      <c r="DY12" s="69">
        <f t="shared" si="3"/>
        <v>0</v>
      </c>
      <c r="DZ12" s="69">
        <f t="shared" si="4"/>
        <v>0</v>
      </c>
      <c r="EA12" s="69">
        <f t="shared" si="5"/>
        <v>0</v>
      </c>
      <c r="EB12" s="69">
        <f t="shared" si="6"/>
        <v>0</v>
      </c>
      <c r="EC12" s="69">
        <f t="shared" si="7"/>
        <v>0</v>
      </c>
      <c r="ED12" s="69">
        <f t="shared" si="8"/>
        <v>0</v>
      </c>
      <c r="EE12" s="68">
        <f t="shared" si="9"/>
        <v>0</v>
      </c>
      <c r="EF12" s="68">
        <f t="shared" si="10"/>
        <v>0</v>
      </c>
      <c r="EG12" s="68">
        <f t="shared" si="11"/>
        <v>0</v>
      </c>
      <c r="EH12" s="68">
        <f t="shared" si="12"/>
        <v>0</v>
      </c>
      <c r="EI12" s="68">
        <f t="shared" si="13"/>
        <v>0</v>
      </c>
      <c r="EJ12" s="68">
        <f t="shared" si="14"/>
        <v>0</v>
      </c>
      <c r="EK12" s="70">
        <f t="shared" si="15"/>
        <v>6</v>
      </c>
      <c r="EL12" s="70">
        <f t="shared" si="16"/>
        <v>0</v>
      </c>
      <c r="EM12" s="70">
        <f t="shared" si="17"/>
        <v>0</v>
      </c>
      <c r="EN12" s="69">
        <f t="shared" si="18"/>
        <v>0</v>
      </c>
      <c r="EO12" s="69">
        <f t="shared" si="19"/>
        <v>0</v>
      </c>
      <c r="EP12" s="69">
        <f t="shared" si="20"/>
        <v>0</v>
      </c>
      <c r="EQ12" s="70">
        <f t="shared" si="21"/>
        <v>0</v>
      </c>
      <c r="ER12" s="70">
        <f t="shared" si="22"/>
        <v>0</v>
      </c>
      <c r="ES12" s="69">
        <f t="shared" si="23"/>
        <v>0</v>
      </c>
      <c r="ET12" s="69">
        <f t="shared" si="24"/>
        <v>0</v>
      </c>
      <c r="EU12" s="69">
        <f t="shared" si="25"/>
        <v>0</v>
      </c>
      <c r="EV12" s="71">
        <f t="shared" si="26"/>
        <v>0</v>
      </c>
    </row>
    <row r="13" spans="1:152">
      <c r="B13">
        <v>9</v>
      </c>
      <c r="C13">
        <v>7</v>
      </c>
      <c r="D13" t="s">
        <v>605</v>
      </c>
      <c r="E13" t="s">
        <v>607</v>
      </c>
      <c r="F13">
        <v>1</v>
      </c>
      <c r="G13">
        <v>1</v>
      </c>
      <c r="H13">
        <v>2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s="87">
        <v>0</v>
      </c>
      <c r="BE13" s="87">
        <v>0</v>
      </c>
      <c r="BF13" s="87">
        <v>0</v>
      </c>
      <c r="BG13" s="87">
        <v>0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87">
        <v>0</v>
      </c>
      <c r="BT13" s="87">
        <v>0</v>
      </c>
      <c r="BU13" s="87">
        <v>2</v>
      </c>
      <c r="BV13" s="87">
        <v>1</v>
      </c>
      <c r="BW13" s="87">
        <v>1</v>
      </c>
      <c r="BX13" s="87">
        <v>1</v>
      </c>
      <c r="BY13" s="87">
        <v>0</v>
      </c>
      <c r="BZ13" s="87">
        <v>0</v>
      </c>
      <c r="CA13" s="87">
        <v>0</v>
      </c>
      <c r="CB13" s="87">
        <v>1</v>
      </c>
      <c r="CC13" s="87">
        <v>0</v>
      </c>
      <c r="CD13" s="87">
        <v>0</v>
      </c>
      <c r="CE13" s="87">
        <v>0</v>
      </c>
      <c r="CF13" s="87">
        <v>0</v>
      </c>
      <c r="CG13" s="87">
        <v>0</v>
      </c>
      <c r="CH13" s="87">
        <v>1</v>
      </c>
      <c r="CI13" s="87">
        <v>0</v>
      </c>
      <c r="CJ13" s="87">
        <v>0</v>
      </c>
      <c r="CK13" s="87">
        <v>0</v>
      </c>
      <c r="CL13" s="87">
        <v>0</v>
      </c>
      <c r="CM13" s="87">
        <v>0</v>
      </c>
      <c r="CN13" s="87">
        <v>0</v>
      </c>
      <c r="CO13" s="87">
        <v>0</v>
      </c>
      <c r="CP13" s="87">
        <v>0</v>
      </c>
      <c r="CQ13" s="87">
        <v>0</v>
      </c>
      <c r="CR13" s="87">
        <v>0</v>
      </c>
      <c r="CS13" s="87">
        <v>0</v>
      </c>
      <c r="CT13" s="87">
        <v>1</v>
      </c>
      <c r="CU13" s="87">
        <v>0</v>
      </c>
      <c r="CV13" s="87">
        <v>0</v>
      </c>
      <c r="CW13" s="87">
        <v>0</v>
      </c>
      <c r="CX13" s="87">
        <v>1</v>
      </c>
      <c r="CY13" s="87">
        <v>0</v>
      </c>
      <c r="CZ13" s="87">
        <v>0</v>
      </c>
      <c r="DA13" s="87">
        <v>2</v>
      </c>
      <c r="DB13" s="87">
        <v>0</v>
      </c>
      <c r="DC13" s="87">
        <v>0</v>
      </c>
      <c r="DD13" s="87">
        <v>0</v>
      </c>
      <c r="DE13" s="87">
        <v>0</v>
      </c>
      <c r="DF13" s="87">
        <v>0</v>
      </c>
      <c r="DG13" s="87">
        <v>0</v>
      </c>
      <c r="DH13" s="87">
        <v>0</v>
      </c>
      <c r="DI13" s="87">
        <v>0</v>
      </c>
      <c r="DJ13" s="87">
        <v>0</v>
      </c>
      <c r="DK13" s="87">
        <v>0</v>
      </c>
      <c r="DL13" s="87">
        <v>0</v>
      </c>
      <c r="DM13" s="87">
        <v>0</v>
      </c>
      <c r="DN13" s="87">
        <v>0</v>
      </c>
      <c r="DO13" s="87">
        <v>0</v>
      </c>
      <c r="DP13" s="87">
        <v>0</v>
      </c>
      <c r="DQ13" s="87">
        <v>0</v>
      </c>
      <c r="DR13" s="87">
        <v>0</v>
      </c>
      <c r="DS13" s="87">
        <v>0</v>
      </c>
      <c r="DT13" s="87">
        <v>0</v>
      </c>
      <c r="DU13" s="87">
        <v>0</v>
      </c>
      <c r="DV13" s="68">
        <f t="shared" si="0"/>
        <v>0</v>
      </c>
      <c r="DW13" s="69">
        <f t="shared" si="1"/>
        <v>0</v>
      </c>
      <c r="DX13" s="69">
        <f t="shared" si="2"/>
        <v>0</v>
      </c>
      <c r="DY13" s="69">
        <f t="shared" si="3"/>
        <v>4</v>
      </c>
      <c r="DZ13" s="69">
        <f t="shared" si="4"/>
        <v>0</v>
      </c>
      <c r="EA13" s="69">
        <f t="shared" si="5"/>
        <v>8</v>
      </c>
      <c r="EB13" s="69">
        <f t="shared" si="6"/>
        <v>4</v>
      </c>
      <c r="EC13" s="69">
        <f t="shared" si="7"/>
        <v>10</v>
      </c>
      <c r="ED13" s="69">
        <f t="shared" si="8"/>
        <v>0</v>
      </c>
      <c r="EE13" s="68">
        <f t="shared" si="9"/>
        <v>0</v>
      </c>
      <c r="EF13" s="68">
        <f t="shared" si="10"/>
        <v>0</v>
      </c>
      <c r="EG13" s="68">
        <f t="shared" si="11"/>
        <v>0</v>
      </c>
      <c r="EH13" s="68">
        <f t="shared" si="12"/>
        <v>0</v>
      </c>
      <c r="EI13" s="68">
        <f t="shared" si="13"/>
        <v>0</v>
      </c>
      <c r="EJ13" s="68">
        <f t="shared" si="14"/>
        <v>0</v>
      </c>
      <c r="EK13" s="70">
        <f t="shared" si="15"/>
        <v>6</v>
      </c>
      <c r="EL13" s="70">
        <f t="shared" si="16"/>
        <v>0</v>
      </c>
      <c r="EM13" s="70">
        <f t="shared" si="17"/>
        <v>0</v>
      </c>
      <c r="EN13" s="69">
        <f t="shared" si="18"/>
        <v>0</v>
      </c>
      <c r="EO13" s="69">
        <f t="shared" si="19"/>
        <v>14</v>
      </c>
      <c r="EP13" s="69">
        <f t="shared" si="20"/>
        <v>24</v>
      </c>
      <c r="EQ13" s="70">
        <f t="shared" si="21"/>
        <v>19</v>
      </c>
      <c r="ER13" s="70">
        <f t="shared" si="22"/>
        <v>3</v>
      </c>
      <c r="ES13" s="69">
        <f t="shared" si="23"/>
        <v>2</v>
      </c>
      <c r="ET13" s="69">
        <f t="shared" si="24"/>
        <v>1</v>
      </c>
      <c r="EU13" s="69">
        <f t="shared" si="25"/>
        <v>0</v>
      </c>
      <c r="EV13" s="71">
        <f t="shared" si="26"/>
        <v>0</v>
      </c>
    </row>
    <row r="14" spans="1:152">
      <c r="B14">
        <v>10</v>
      </c>
      <c r="C14">
        <v>4</v>
      </c>
      <c r="D14" t="s">
        <v>608</v>
      </c>
      <c r="E14" t="s">
        <v>609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94"/>
      <c r="DP14" s="94"/>
      <c r="DQ14" s="94"/>
      <c r="DR14" s="94"/>
      <c r="DS14" s="94"/>
      <c r="DT14" s="94"/>
      <c r="DU14" s="94"/>
      <c r="DV14" s="68">
        <f t="shared" si="0"/>
        <v>0</v>
      </c>
      <c r="DW14" s="69">
        <f t="shared" si="1"/>
        <v>0</v>
      </c>
      <c r="DX14" s="69">
        <f t="shared" si="2"/>
        <v>0</v>
      </c>
      <c r="DY14" s="69">
        <f t="shared" si="3"/>
        <v>0</v>
      </c>
      <c r="DZ14" s="69">
        <f t="shared" si="4"/>
        <v>0</v>
      </c>
      <c r="EA14" s="69">
        <f t="shared" si="5"/>
        <v>0</v>
      </c>
      <c r="EB14" s="69">
        <f t="shared" si="6"/>
        <v>0</v>
      </c>
      <c r="EC14" s="69">
        <f t="shared" si="7"/>
        <v>0</v>
      </c>
      <c r="ED14" s="69">
        <f t="shared" si="8"/>
        <v>0</v>
      </c>
      <c r="EE14" s="68">
        <f t="shared" si="9"/>
        <v>0</v>
      </c>
      <c r="EF14" s="68">
        <f t="shared" si="10"/>
        <v>0</v>
      </c>
      <c r="EG14" s="68">
        <f t="shared" si="11"/>
        <v>0</v>
      </c>
      <c r="EH14" s="68">
        <f t="shared" si="12"/>
        <v>0</v>
      </c>
      <c r="EI14" s="68">
        <f t="shared" si="13"/>
        <v>0</v>
      </c>
      <c r="EJ14" s="68">
        <f t="shared" si="14"/>
        <v>0</v>
      </c>
      <c r="EK14" s="70">
        <f t="shared" si="15"/>
        <v>6</v>
      </c>
      <c r="EL14" s="70">
        <f t="shared" si="16"/>
        <v>0</v>
      </c>
      <c r="EM14" s="70">
        <f t="shared" si="17"/>
        <v>0</v>
      </c>
      <c r="EN14" s="69">
        <f t="shared" si="18"/>
        <v>0</v>
      </c>
      <c r="EO14" s="69">
        <f t="shared" si="19"/>
        <v>0</v>
      </c>
      <c r="EP14" s="69">
        <f t="shared" si="20"/>
        <v>0</v>
      </c>
      <c r="EQ14" s="70">
        <f t="shared" si="21"/>
        <v>0</v>
      </c>
      <c r="ER14" s="70">
        <f t="shared" si="22"/>
        <v>0</v>
      </c>
      <c r="ES14" s="69">
        <f t="shared" si="23"/>
        <v>0</v>
      </c>
      <c r="ET14" s="69">
        <f t="shared" si="24"/>
        <v>0</v>
      </c>
      <c r="EU14" s="69">
        <f t="shared" si="25"/>
        <v>0</v>
      </c>
      <c r="EV14" s="71">
        <f t="shared" si="26"/>
        <v>0</v>
      </c>
    </row>
    <row r="15" spans="1:152">
      <c r="B15">
        <v>11</v>
      </c>
      <c r="C15" t="s">
        <v>625</v>
      </c>
      <c r="D15" t="s">
        <v>626</v>
      </c>
      <c r="E15" t="s">
        <v>627</v>
      </c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68">
        <f t="shared" si="0"/>
        <v>0</v>
      </c>
      <c r="DW15" s="69">
        <f t="shared" si="1"/>
        <v>0</v>
      </c>
      <c r="DX15" s="69">
        <f t="shared" si="2"/>
        <v>0</v>
      </c>
      <c r="DY15" s="69">
        <f t="shared" si="3"/>
        <v>0</v>
      </c>
      <c r="DZ15" s="69">
        <f t="shared" si="4"/>
        <v>0</v>
      </c>
      <c r="EA15" s="69">
        <f t="shared" si="5"/>
        <v>0</v>
      </c>
      <c r="EB15" s="69">
        <f t="shared" si="6"/>
        <v>0</v>
      </c>
      <c r="EC15" s="69">
        <f t="shared" si="7"/>
        <v>0</v>
      </c>
      <c r="ED15" s="69">
        <f t="shared" si="8"/>
        <v>0</v>
      </c>
      <c r="EE15" s="68">
        <f t="shared" si="9"/>
        <v>0</v>
      </c>
      <c r="EF15" s="68">
        <f t="shared" si="10"/>
        <v>0</v>
      </c>
      <c r="EG15" s="68">
        <f t="shared" si="11"/>
        <v>0</v>
      </c>
      <c r="EH15" s="68">
        <f t="shared" si="12"/>
        <v>0</v>
      </c>
      <c r="EI15" s="68">
        <f t="shared" si="13"/>
        <v>0</v>
      </c>
      <c r="EJ15" s="68">
        <f t="shared" si="14"/>
        <v>0</v>
      </c>
      <c r="EK15" s="70">
        <f t="shared" si="15"/>
        <v>6</v>
      </c>
      <c r="EL15" s="70">
        <f t="shared" si="16"/>
        <v>0</v>
      </c>
      <c r="EM15" s="70">
        <f t="shared" si="17"/>
        <v>0</v>
      </c>
      <c r="EN15" s="69">
        <f t="shared" si="18"/>
        <v>0</v>
      </c>
      <c r="EO15" s="69">
        <f t="shared" si="19"/>
        <v>0</v>
      </c>
      <c r="EP15" s="69">
        <f t="shared" si="20"/>
        <v>0</v>
      </c>
      <c r="EQ15" s="70">
        <f t="shared" si="21"/>
        <v>0</v>
      </c>
      <c r="ER15" s="70">
        <f t="shared" si="22"/>
        <v>0</v>
      </c>
      <c r="ES15" s="69">
        <f t="shared" si="23"/>
        <v>0</v>
      </c>
      <c r="ET15" s="69">
        <f t="shared" si="24"/>
        <v>0</v>
      </c>
      <c r="EU15" s="69">
        <f t="shared" si="25"/>
        <v>0</v>
      </c>
      <c r="EV15" s="71">
        <f t="shared" si="26"/>
        <v>0</v>
      </c>
    </row>
    <row r="16" spans="1:152">
      <c r="B16" t="s">
        <v>622</v>
      </c>
      <c r="C16">
        <v>18</v>
      </c>
      <c r="D16" t="s">
        <v>623</v>
      </c>
      <c r="E16" t="s">
        <v>624</v>
      </c>
      <c r="F16" s="87">
        <v>1</v>
      </c>
      <c r="G16" s="87">
        <v>0</v>
      </c>
      <c r="H16" s="87">
        <v>0</v>
      </c>
      <c r="I16" s="87">
        <v>0</v>
      </c>
      <c r="J16" s="87">
        <v>0</v>
      </c>
      <c r="K16" s="87">
        <v>2</v>
      </c>
      <c r="L16" s="87">
        <v>0</v>
      </c>
      <c r="M16" s="87">
        <v>0</v>
      </c>
      <c r="N16" s="87">
        <v>0</v>
      </c>
      <c r="O16" s="87">
        <v>1</v>
      </c>
      <c r="P16" s="87">
        <v>2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</v>
      </c>
      <c r="AA16" s="87">
        <v>1</v>
      </c>
      <c r="AB16" s="87">
        <v>1</v>
      </c>
      <c r="AC16" s="87">
        <v>1</v>
      </c>
      <c r="AD16" s="87">
        <v>0</v>
      </c>
      <c r="AE16" s="87">
        <v>0</v>
      </c>
      <c r="AF16" s="87">
        <v>0</v>
      </c>
      <c r="AG16" s="87">
        <v>1</v>
      </c>
      <c r="AH16" s="87">
        <v>0</v>
      </c>
      <c r="AI16" s="87">
        <v>0</v>
      </c>
      <c r="AJ16" s="87">
        <v>0</v>
      </c>
      <c r="AK16" s="87">
        <v>1</v>
      </c>
      <c r="AL16" s="87">
        <v>0</v>
      </c>
      <c r="AM16" s="87">
        <v>0</v>
      </c>
      <c r="AN16" s="87">
        <v>1</v>
      </c>
      <c r="AO16" s="87">
        <v>0</v>
      </c>
      <c r="AP16" s="87">
        <v>0</v>
      </c>
      <c r="AQ16" s="87">
        <v>0</v>
      </c>
      <c r="AR16" s="87">
        <v>0</v>
      </c>
      <c r="AS16" s="87">
        <v>0</v>
      </c>
      <c r="AT16" s="87">
        <v>1</v>
      </c>
      <c r="AU16" s="87">
        <v>1</v>
      </c>
      <c r="AV16" s="87">
        <v>0</v>
      </c>
      <c r="AW16" s="87">
        <v>0</v>
      </c>
      <c r="AX16" s="87">
        <v>0</v>
      </c>
      <c r="AY16" s="87">
        <v>0</v>
      </c>
      <c r="AZ16" s="87">
        <v>0</v>
      </c>
      <c r="BA16" s="87">
        <v>1</v>
      </c>
      <c r="BB16" s="87">
        <v>1</v>
      </c>
      <c r="BC16" s="87">
        <v>1</v>
      </c>
      <c r="BD16" s="87">
        <v>1</v>
      </c>
      <c r="BE16" s="87">
        <v>1</v>
      </c>
      <c r="BF16" s="87">
        <v>0</v>
      </c>
      <c r="BG16" s="87">
        <v>2</v>
      </c>
      <c r="BH16" s="87">
        <v>0</v>
      </c>
      <c r="BI16" s="87">
        <v>2</v>
      </c>
      <c r="BJ16" s="87">
        <v>1</v>
      </c>
      <c r="BK16" s="87">
        <v>1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1</v>
      </c>
      <c r="BS16" s="87">
        <v>0</v>
      </c>
      <c r="BT16" s="87">
        <v>0</v>
      </c>
      <c r="BU16" s="87">
        <v>1</v>
      </c>
      <c r="BV16" s="87">
        <v>0</v>
      </c>
      <c r="BW16" s="87">
        <v>2</v>
      </c>
      <c r="BX16" s="87">
        <v>2</v>
      </c>
      <c r="BY16" s="87">
        <v>0</v>
      </c>
      <c r="BZ16" s="87">
        <v>1</v>
      </c>
      <c r="CA16" s="87">
        <v>0</v>
      </c>
      <c r="CB16" s="87">
        <v>0</v>
      </c>
      <c r="CC16" s="87">
        <v>1</v>
      </c>
      <c r="CD16" s="87">
        <v>1</v>
      </c>
      <c r="CE16" s="87">
        <v>0</v>
      </c>
      <c r="CF16" s="87">
        <v>0</v>
      </c>
      <c r="CG16" s="87">
        <v>0</v>
      </c>
      <c r="CH16" s="87">
        <v>0</v>
      </c>
      <c r="CI16" s="87">
        <v>1</v>
      </c>
      <c r="CJ16" s="87">
        <v>1</v>
      </c>
      <c r="CK16" s="87">
        <v>1</v>
      </c>
      <c r="CL16" s="87">
        <v>0</v>
      </c>
      <c r="CM16" s="87">
        <v>0</v>
      </c>
      <c r="CN16" s="87">
        <v>0</v>
      </c>
      <c r="CO16" s="87">
        <v>0</v>
      </c>
      <c r="CP16" s="87">
        <v>0</v>
      </c>
      <c r="CQ16" s="87">
        <v>0</v>
      </c>
      <c r="CR16" s="87">
        <v>0</v>
      </c>
      <c r="CS16" s="87">
        <v>0</v>
      </c>
      <c r="CT16" s="87">
        <v>0</v>
      </c>
      <c r="CU16" s="87">
        <v>0</v>
      </c>
      <c r="CV16" s="87">
        <v>0</v>
      </c>
      <c r="CW16" s="87">
        <v>0</v>
      </c>
      <c r="CX16" s="87">
        <v>1</v>
      </c>
      <c r="CY16" s="87">
        <v>0</v>
      </c>
      <c r="CZ16" s="87">
        <v>1</v>
      </c>
      <c r="DA16" s="87">
        <v>0</v>
      </c>
      <c r="DB16" s="87">
        <v>0</v>
      </c>
      <c r="DC16" s="87">
        <v>1</v>
      </c>
      <c r="DD16" s="87">
        <v>0</v>
      </c>
      <c r="DE16" s="87">
        <v>0</v>
      </c>
      <c r="DF16" s="87">
        <v>0</v>
      </c>
      <c r="DG16" s="87">
        <v>1</v>
      </c>
      <c r="DH16" s="87">
        <v>2</v>
      </c>
      <c r="DI16" s="87">
        <v>0</v>
      </c>
      <c r="DJ16" s="87">
        <v>1</v>
      </c>
      <c r="DK16" s="87">
        <v>0</v>
      </c>
      <c r="DL16" s="87">
        <v>0</v>
      </c>
      <c r="DM16" s="87">
        <v>0</v>
      </c>
      <c r="DN16" s="87">
        <v>0</v>
      </c>
      <c r="DO16" s="87">
        <v>0</v>
      </c>
      <c r="DP16" s="87">
        <v>1</v>
      </c>
      <c r="DQ16" s="87">
        <v>0</v>
      </c>
      <c r="DR16" s="87">
        <v>0</v>
      </c>
      <c r="DS16" s="87">
        <v>0</v>
      </c>
      <c r="DT16" s="87">
        <v>0</v>
      </c>
      <c r="DU16" s="87">
        <v>0</v>
      </c>
      <c r="DV16" s="68">
        <f t="shared" si="0"/>
        <v>4</v>
      </c>
      <c r="DW16" s="69">
        <f t="shared" si="1"/>
        <v>7</v>
      </c>
      <c r="DX16" s="69">
        <f t="shared" si="2"/>
        <v>4</v>
      </c>
      <c r="DY16" s="69">
        <f t="shared" si="3"/>
        <v>6</v>
      </c>
      <c r="DZ16" s="69">
        <f t="shared" si="4"/>
        <v>2</v>
      </c>
      <c r="EA16" s="69">
        <f t="shared" si="5"/>
        <v>4</v>
      </c>
      <c r="EB16" s="69">
        <f t="shared" si="6"/>
        <v>3</v>
      </c>
      <c r="EC16" s="69">
        <f t="shared" si="7"/>
        <v>3</v>
      </c>
      <c r="ED16" s="69">
        <f t="shared" si="8"/>
        <v>0</v>
      </c>
      <c r="EE16" s="68">
        <f t="shared" si="9"/>
        <v>0</v>
      </c>
      <c r="EF16" s="68">
        <f t="shared" si="10"/>
        <v>0</v>
      </c>
      <c r="EG16" s="68">
        <f t="shared" si="11"/>
        <v>0</v>
      </c>
      <c r="EH16" s="68">
        <f t="shared" si="12"/>
        <v>0</v>
      </c>
      <c r="EI16" s="68">
        <f t="shared" si="13"/>
        <v>0</v>
      </c>
      <c r="EJ16" s="68">
        <f t="shared" si="14"/>
        <v>0</v>
      </c>
      <c r="EK16" s="70">
        <f t="shared" si="15"/>
        <v>6</v>
      </c>
      <c r="EL16" s="70">
        <f t="shared" si="16"/>
        <v>0</v>
      </c>
      <c r="EM16" s="70">
        <f t="shared" si="17"/>
        <v>0</v>
      </c>
      <c r="EN16" s="69">
        <f t="shared" si="18"/>
        <v>15</v>
      </c>
      <c r="EO16" s="69">
        <f t="shared" si="19"/>
        <v>6</v>
      </c>
      <c r="EP16" s="69">
        <f t="shared" si="20"/>
        <v>45</v>
      </c>
      <c r="EQ16" s="70">
        <f t="shared" si="21"/>
        <v>31</v>
      </c>
      <c r="ER16" s="70">
        <f t="shared" si="22"/>
        <v>7</v>
      </c>
      <c r="ES16" s="69">
        <f t="shared" si="23"/>
        <v>7</v>
      </c>
      <c r="ET16" s="69">
        <f t="shared" si="24"/>
        <v>0</v>
      </c>
      <c r="EU16" s="69">
        <f t="shared" si="25"/>
        <v>0</v>
      </c>
      <c r="EV16" s="71">
        <f t="shared" si="26"/>
        <v>13</v>
      </c>
    </row>
    <row r="17" spans="2:152">
      <c r="B17" t="s">
        <v>645</v>
      </c>
      <c r="C17">
        <v>4</v>
      </c>
      <c r="D17" t="s">
        <v>646</v>
      </c>
      <c r="E17" t="s">
        <v>647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68">
        <f t="shared" si="0"/>
        <v>0</v>
      </c>
      <c r="DW17" s="69">
        <f t="shared" si="1"/>
        <v>0</v>
      </c>
      <c r="DX17" s="69">
        <f t="shared" si="2"/>
        <v>0</v>
      </c>
      <c r="DY17" s="69">
        <f t="shared" si="3"/>
        <v>0</v>
      </c>
      <c r="DZ17" s="69">
        <f t="shared" si="4"/>
        <v>0</v>
      </c>
      <c r="EA17" s="69">
        <f t="shared" si="5"/>
        <v>0</v>
      </c>
      <c r="EB17" s="69">
        <f t="shared" si="6"/>
        <v>0</v>
      </c>
      <c r="EC17" s="69">
        <f t="shared" si="7"/>
        <v>0</v>
      </c>
      <c r="ED17" s="69">
        <f t="shared" si="8"/>
        <v>0</v>
      </c>
      <c r="EE17" s="68">
        <f t="shared" si="9"/>
        <v>0</v>
      </c>
      <c r="EF17" s="68">
        <f t="shared" si="10"/>
        <v>0</v>
      </c>
      <c r="EG17" s="68">
        <f t="shared" si="11"/>
        <v>0</v>
      </c>
      <c r="EH17" s="68">
        <f t="shared" si="12"/>
        <v>0</v>
      </c>
      <c r="EI17" s="68">
        <f t="shared" si="13"/>
        <v>0</v>
      </c>
      <c r="EJ17" s="68">
        <f t="shared" si="14"/>
        <v>0</v>
      </c>
      <c r="EK17" s="70">
        <f t="shared" si="15"/>
        <v>6</v>
      </c>
      <c r="EL17" s="70">
        <f t="shared" si="16"/>
        <v>0</v>
      </c>
      <c r="EM17" s="70">
        <f t="shared" si="17"/>
        <v>0</v>
      </c>
      <c r="EN17" s="69">
        <f t="shared" si="18"/>
        <v>0</v>
      </c>
      <c r="EO17" s="69">
        <f t="shared" si="19"/>
        <v>0</v>
      </c>
      <c r="EP17" s="69">
        <f t="shared" si="20"/>
        <v>0</v>
      </c>
      <c r="EQ17" s="70">
        <f t="shared" si="21"/>
        <v>0</v>
      </c>
      <c r="ER17" s="70">
        <f t="shared" si="22"/>
        <v>0</v>
      </c>
      <c r="ES17" s="69">
        <f t="shared" si="23"/>
        <v>0</v>
      </c>
      <c r="ET17" s="69">
        <f t="shared" si="24"/>
        <v>0</v>
      </c>
      <c r="EU17" s="69">
        <f t="shared" si="25"/>
        <v>0</v>
      </c>
      <c r="EV17" s="71">
        <f t="shared" si="26"/>
        <v>0</v>
      </c>
    </row>
    <row r="18" spans="2:152">
      <c r="B18">
        <v>12</v>
      </c>
      <c r="DV18" s="68">
        <f t="shared" si="0"/>
        <v>0</v>
      </c>
      <c r="DW18" s="69">
        <f t="shared" si="1"/>
        <v>0</v>
      </c>
      <c r="DX18" s="69">
        <f t="shared" si="2"/>
        <v>0</v>
      </c>
      <c r="DY18" s="69">
        <f t="shared" si="3"/>
        <v>0</v>
      </c>
      <c r="DZ18" s="69">
        <f t="shared" si="4"/>
        <v>0</v>
      </c>
      <c r="EA18" s="69">
        <f t="shared" si="5"/>
        <v>0</v>
      </c>
      <c r="EB18" s="69">
        <f t="shared" si="6"/>
        <v>0</v>
      </c>
      <c r="EC18" s="69">
        <f t="shared" si="7"/>
        <v>0</v>
      </c>
      <c r="ED18" s="69">
        <f t="shared" si="8"/>
        <v>0</v>
      </c>
      <c r="EE18" s="68">
        <f t="shared" si="9"/>
        <v>0</v>
      </c>
      <c r="EF18" s="68">
        <f t="shared" si="10"/>
        <v>0</v>
      </c>
      <c r="EG18" s="68">
        <f t="shared" si="11"/>
        <v>0</v>
      </c>
      <c r="EH18" s="68">
        <f t="shared" si="12"/>
        <v>0</v>
      </c>
      <c r="EI18" s="68">
        <f t="shared" si="13"/>
        <v>0</v>
      </c>
      <c r="EJ18" s="68">
        <f t="shared" si="14"/>
        <v>0</v>
      </c>
      <c r="EK18" s="70">
        <f t="shared" si="15"/>
        <v>6</v>
      </c>
      <c r="EL18" s="70">
        <f t="shared" si="16"/>
        <v>0</v>
      </c>
      <c r="EM18" s="70">
        <f t="shared" si="17"/>
        <v>0</v>
      </c>
      <c r="EN18" s="69">
        <f t="shared" si="18"/>
        <v>0</v>
      </c>
      <c r="EO18" s="69">
        <f t="shared" si="19"/>
        <v>0</v>
      </c>
      <c r="EP18" s="69">
        <f t="shared" si="20"/>
        <v>0</v>
      </c>
      <c r="EQ18" s="70">
        <f t="shared" si="21"/>
        <v>0</v>
      </c>
      <c r="ER18" s="70">
        <f t="shared" si="22"/>
        <v>0</v>
      </c>
      <c r="ES18" s="69">
        <f t="shared" si="23"/>
        <v>0</v>
      </c>
      <c r="ET18" s="69">
        <f t="shared" si="24"/>
        <v>0</v>
      </c>
      <c r="EU18" s="69">
        <f t="shared" si="25"/>
        <v>0</v>
      </c>
      <c r="EV18" s="71">
        <f t="shared" si="26"/>
        <v>0</v>
      </c>
    </row>
    <row r="19" spans="2:152">
      <c r="B19">
        <v>13</v>
      </c>
      <c r="C19">
        <v>14</v>
      </c>
      <c r="D19" t="s">
        <v>652</v>
      </c>
      <c r="E19" t="s">
        <v>653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 s="68">
        <f t="shared" si="0"/>
        <v>3</v>
      </c>
      <c r="DW19" s="69">
        <f t="shared" si="1"/>
        <v>3</v>
      </c>
      <c r="DX19" s="69">
        <f t="shared" si="2"/>
        <v>4</v>
      </c>
      <c r="DY19" s="69">
        <f t="shared" si="3"/>
        <v>1</v>
      </c>
      <c r="DZ19" s="69">
        <f t="shared" si="4"/>
        <v>0</v>
      </c>
      <c r="EA19" s="69">
        <f t="shared" si="5"/>
        <v>1</v>
      </c>
      <c r="EB19" s="69">
        <f t="shared" si="6"/>
        <v>1</v>
      </c>
      <c r="EC19" s="69">
        <f t="shared" si="7"/>
        <v>2</v>
      </c>
      <c r="ED19" s="69">
        <f t="shared" si="8"/>
        <v>1</v>
      </c>
      <c r="EE19" s="68">
        <f t="shared" si="9"/>
        <v>0</v>
      </c>
      <c r="EF19" s="68">
        <f t="shared" si="10"/>
        <v>0</v>
      </c>
      <c r="EG19" s="68">
        <f t="shared" si="11"/>
        <v>1</v>
      </c>
      <c r="EH19" s="68">
        <f t="shared" si="12"/>
        <v>0</v>
      </c>
      <c r="EI19" s="68">
        <f t="shared" si="13"/>
        <v>0</v>
      </c>
      <c r="EJ19" s="68">
        <f t="shared" si="14"/>
        <v>0</v>
      </c>
      <c r="EK19" s="70">
        <f t="shared" si="15"/>
        <v>5</v>
      </c>
      <c r="EL19" s="70">
        <f t="shared" si="16"/>
        <v>1</v>
      </c>
      <c r="EM19" s="70">
        <f t="shared" si="17"/>
        <v>0</v>
      </c>
      <c r="EN19" s="69">
        <f t="shared" si="18"/>
        <v>10</v>
      </c>
      <c r="EO19" s="69">
        <f t="shared" si="19"/>
        <v>3</v>
      </c>
      <c r="EP19" s="69">
        <f t="shared" si="20"/>
        <v>24</v>
      </c>
      <c r="EQ19" s="70">
        <f t="shared" si="21"/>
        <v>25</v>
      </c>
      <c r="ER19" s="70">
        <f t="shared" si="22"/>
        <v>0</v>
      </c>
      <c r="ES19" s="69">
        <f t="shared" si="23"/>
        <v>-1</v>
      </c>
      <c r="ET19" s="69">
        <f t="shared" si="24"/>
        <v>1</v>
      </c>
      <c r="EU19" s="69">
        <f t="shared" si="25"/>
        <v>0</v>
      </c>
      <c r="EV19" s="71">
        <f t="shared" si="26"/>
        <v>9</v>
      </c>
    </row>
    <row r="20" spans="2:152">
      <c r="DV20" s="68">
        <f t="shared" si="0"/>
        <v>0</v>
      </c>
      <c r="DW20" s="69">
        <f t="shared" si="1"/>
        <v>0</v>
      </c>
      <c r="DX20" s="69">
        <f t="shared" si="2"/>
        <v>0</v>
      </c>
      <c r="DY20" s="69">
        <f t="shared" si="3"/>
        <v>0</v>
      </c>
      <c r="DZ20" s="69">
        <f t="shared" si="4"/>
        <v>0</v>
      </c>
      <c r="EA20" s="69">
        <f t="shared" si="5"/>
        <v>0</v>
      </c>
      <c r="EB20" s="69">
        <f t="shared" si="6"/>
        <v>0</v>
      </c>
      <c r="EC20" s="69">
        <f t="shared" si="7"/>
        <v>0</v>
      </c>
      <c r="ED20" s="69">
        <f t="shared" si="8"/>
        <v>0</v>
      </c>
      <c r="EE20" s="68">
        <f t="shared" si="9"/>
        <v>0</v>
      </c>
      <c r="EF20" s="68">
        <f t="shared" si="10"/>
        <v>0</v>
      </c>
      <c r="EG20" s="68">
        <f t="shared" si="11"/>
        <v>0</v>
      </c>
      <c r="EH20" s="68">
        <f t="shared" si="12"/>
        <v>0</v>
      </c>
      <c r="EI20" s="68">
        <f t="shared" si="13"/>
        <v>0</v>
      </c>
      <c r="EJ20" s="68">
        <f t="shared" si="14"/>
        <v>0</v>
      </c>
      <c r="EK20" s="70">
        <f t="shared" si="15"/>
        <v>6</v>
      </c>
      <c r="EL20" s="70">
        <f t="shared" si="16"/>
        <v>0</v>
      </c>
      <c r="EM20" s="70">
        <f t="shared" si="17"/>
        <v>0</v>
      </c>
      <c r="EN20" s="69">
        <f t="shared" si="18"/>
        <v>0</v>
      </c>
      <c r="EO20" s="69">
        <f t="shared" si="19"/>
        <v>0</v>
      </c>
      <c r="EP20" s="69">
        <f t="shared" si="20"/>
        <v>0</v>
      </c>
      <c r="EQ20" s="70">
        <f t="shared" si="21"/>
        <v>0</v>
      </c>
      <c r="ER20" s="70">
        <f t="shared" si="22"/>
        <v>0</v>
      </c>
      <c r="ES20" s="69">
        <f t="shared" si="23"/>
        <v>0</v>
      </c>
      <c r="ET20" s="69">
        <f t="shared" si="24"/>
        <v>0</v>
      </c>
      <c r="EU20" s="69">
        <f t="shared" si="25"/>
        <v>0</v>
      </c>
      <c r="EV20" s="71">
        <f t="shared" si="26"/>
        <v>0</v>
      </c>
    </row>
    <row r="21" spans="2:152">
      <c r="DV21" s="68">
        <f t="shared" si="0"/>
        <v>0</v>
      </c>
      <c r="DW21" s="69">
        <f t="shared" si="1"/>
        <v>0</v>
      </c>
      <c r="DX21" s="69">
        <f t="shared" si="2"/>
        <v>0</v>
      </c>
      <c r="DY21" s="69">
        <f t="shared" si="3"/>
        <v>0</v>
      </c>
      <c r="DZ21" s="69">
        <f t="shared" si="4"/>
        <v>0</v>
      </c>
      <c r="EA21" s="69">
        <f t="shared" si="5"/>
        <v>0</v>
      </c>
      <c r="EB21" s="69">
        <f t="shared" si="6"/>
        <v>0</v>
      </c>
      <c r="EC21" s="69">
        <f t="shared" si="7"/>
        <v>0</v>
      </c>
      <c r="ED21" s="69">
        <f t="shared" si="8"/>
        <v>0</v>
      </c>
      <c r="EE21" s="68">
        <f t="shared" si="9"/>
        <v>0</v>
      </c>
      <c r="EF21" s="68">
        <f t="shared" si="10"/>
        <v>0</v>
      </c>
      <c r="EG21" s="68">
        <f t="shared" si="11"/>
        <v>0</v>
      </c>
      <c r="EH21" s="68">
        <f t="shared" si="12"/>
        <v>0</v>
      </c>
      <c r="EI21" s="68">
        <f t="shared" si="13"/>
        <v>0</v>
      </c>
      <c r="EJ21" s="68">
        <f t="shared" si="14"/>
        <v>0</v>
      </c>
      <c r="EK21" s="70">
        <f t="shared" si="15"/>
        <v>6</v>
      </c>
      <c r="EL21" s="70">
        <f t="shared" si="16"/>
        <v>0</v>
      </c>
      <c r="EM21" s="70">
        <f t="shared" si="17"/>
        <v>0</v>
      </c>
      <c r="EN21" s="69">
        <f t="shared" si="18"/>
        <v>0</v>
      </c>
      <c r="EO21" s="69">
        <f t="shared" si="19"/>
        <v>0</v>
      </c>
      <c r="EP21" s="69">
        <f t="shared" si="20"/>
        <v>0</v>
      </c>
      <c r="EQ21" s="70">
        <f t="shared" si="21"/>
        <v>0</v>
      </c>
      <c r="ER21" s="70">
        <f t="shared" si="22"/>
        <v>0</v>
      </c>
      <c r="ES21" s="69">
        <f t="shared" si="23"/>
        <v>0</v>
      </c>
      <c r="ET21" s="69">
        <f t="shared" si="24"/>
        <v>0</v>
      </c>
      <c r="EU21" s="69">
        <f t="shared" si="25"/>
        <v>0</v>
      </c>
      <c r="EV21" s="71">
        <f t="shared" si="26"/>
        <v>0</v>
      </c>
    </row>
    <row r="22" spans="2:152">
      <c r="DV22" s="68">
        <f t="shared" si="0"/>
        <v>0</v>
      </c>
      <c r="DW22" s="69">
        <f t="shared" si="1"/>
        <v>0</v>
      </c>
      <c r="DX22" s="69">
        <f t="shared" si="2"/>
        <v>0</v>
      </c>
      <c r="DY22" s="69">
        <f t="shared" si="3"/>
        <v>0</v>
      </c>
      <c r="DZ22" s="69">
        <f t="shared" si="4"/>
        <v>0</v>
      </c>
      <c r="EA22" s="69">
        <f t="shared" si="5"/>
        <v>0</v>
      </c>
      <c r="EB22" s="69">
        <f t="shared" si="6"/>
        <v>0</v>
      </c>
      <c r="EC22" s="69">
        <f t="shared" si="7"/>
        <v>0</v>
      </c>
      <c r="ED22" s="69">
        <f t="shared" si="8"/>
        <v>0</v>
      </c>
      <c r="EE22" s="68">
        <f t="shared" si="9"/>
        <v>0</v>
      </c>
      <c r="EF22" s="68">
        <f t="shared" si="10"/>
        <v>0</v>
      </c>
      <c r="EG22" s="68">
        <f t="shared" si="11"/>
        <v>0</v>
      </c>
      <c r="EH22" s="68">
        <f t="shared" si="12"/>
        <v>0</v>
      </c>
      <c r="EI22" s="68">
        <f t="shared" si="13"/>
        <v>0</v>
      </c>
      <c r="EJ22" s="68">
        <f t="shared" si="14"/>
        <v>0</v>
      </c>
      <c r="EK22" s="70">
        <f t="shared" si="15"/>
        <v>6</v>
      </c>
      <c r="EL22" s="70">
        <f t="shared" si="16"/>
        <v>0</v>
      </c>
      <c r="EM22" s="70">
        <f t="shared" si="17"/>
        <v>0</v>
      </c>
      <c r="EN22" s="69">
        <f t="shared" si="18"/>
        <v>0</v>
      </c>
      <c r="EO22" s="69">
        <f t="shared" si="19"/>
        <v>0</v>
      </c>
      <c r="EP22" s="69">
        <f t="shared" si="20"/>
        <v>0</v>
      </c>
      <c r="EQ22" s="70">
        <f t="shared" si="21"/>
        <v>0</v>
      </c>
      <c r="ER22" s="70">
        <f t="shared" si="22"/>
        <v>0</v>
      </c>
      <c r="ES22" s="69">
        <f t="shared" si="23"/>
        <v>0</v>
      </c>
      <c r="ET22" s="69">
        <f t="shared" si="24"/>
        <v>0</v>
      </c>
      <c r="EU22" s="69">
        <f t="shared" si="25"/>
        <v>0</v>
      </c>
      <c r="EV22" s="71">
        <f t="shared" si="26"/>
        <v>0</v>
      </c>
    </row>
    <row r="23" spans="2:152">
      <c r="DV23" s="68">
        <f t="shared" si="0"/>
        <v>0</v>
      </c>
      <c r="DW23" s="69">
        <f t="shared" si="1"/>
        <v>0</v>
      </c>
      <c r="DX23" s="69">
        <f t="shared" si="2"/>
        <v>0</v>
      </c>
      <c r="DY23" s="69">
        <f t="shared" si="3"/>
        <v>0</v>
      </c>
      <c r="DZ23" s="69">
        <f t="shared" si="4"/>
        <v>0</v>
      </c>
      <c r="EA23" s="69">
        <f t="shared" si="5"/>
        <v>0</v>
      </c>
      <c r="EB23" s="69">
        <f t="shared" si="6"/>
        <v>0</v>
      </c>
      <c r="EC23" s="69">
        <f t="shared" si="7"/>
        <v>0</v>
      </c>
      <c r="ED23" s="69">
        <f t="shared" si="8"/>
        <v>0</v>
      </c>
      <c r="EE23" s="68">
        <f t="shared" si="9"/>
        <v>0</v>
      </c>
      <c r="EF23" s="68">
        <f t="shared" si="10"/>
        <v>0</v>
      </c>
      <c r="EG23" s="68">
        <f t="shared" si="11"/>
        <v>0</v>
      </c>
      <c r="EH23" s="68">
        <f t="shared" si="12"/>
        <v>0</v>
      </c>
      <c r="EI23" s="68">
        <f t="shared" si="13"/>
        <v>0</v>
      </c>
      <c r="EJ23" s="68">
        <f t="shared" si="14"/>
        <v>0</v>
      </c>
      <c r="EK23" s="70">
        <f t="shared" si="15"/>
        <v>6</v>
      </c>
      <c r="EL23" s="70">
        <f t="shared" si="16"/>
        <v>0</v>
      </c>
      <c r="EM23" s="70">
        <f t="shared" si="17"/>
        <v>0</v>
      </c>
      <c r="EN23" s="69">
        <f t="shared" si="18"/>
        <v>0</v>
      </c>
      <c r="EO23" s="69">
        <f t="shared" si="19"/>
        <v>0</v>
      </c>
      <c r="EP23" s="69">
        <f t="shared" si="20"/>
        <v>0</v>
      </c>
      <c r="EQ23" s="70">
        <f t="shared" si="21"/>
        <v>0</v>
      </c>
      <c r="ER23" s="70">
        <f t="shared" si="22"/>
        <v>0</v>
      </c>
      <c r="ES23" s="69">
        <f t="shared" si="23"/>
        <v>0</v>
      </c>
      <c r="ET23" s="69">
        <f t="shared" si="24"/>
        <v>0</v>
      </c>
      <c r="EU23" s="69">
        <f t="shared" si="25"/>
        <v>0</v>
      </c>
      <c r="EV23" s="71">
        <f t="shared" si="26"/>
        <v>0</v>
      </c>
    </row>
    <row r="24" spans="2:152">
      <c r="DV24" s="68">
        <f t="shared" si="0"/>
        <v>0</v>
      </c>
      <c r="DW24" s="69">
        <f t="shared" si="1"/>
        <v>0</v>
      </c>
      <c r="DX24" s="69">
        <f t="shared" si="2"/>
        <v>0</v>
      </c>
      <c r="DY24" s="69">
        <f t="shared" si="3"/>
        <v>0</v>
      </c>
      <c r="DZ24" s="69">
        <f t="shared" si="4"/>
        <v>0</v>
      </c>
      <c r="EA24" s="69">
        <f t="shared" si="5"/>
        <v>0</v>
      </c>
      <c r="EB24" s="69">
        <f t="shared" si="6"/>
        <v>0</v>
      </c>
      <c r="EC24" s="69">
        <f t="shared" si="7"/>
        <v>0</v>
      </c>
      <c r="ED24" s="69">
        <f t="shared" si="8"/>
        <v>0</v>
      </c>
      <c r="EE24" s="68">
        <f t="shared" si="9"/>
        <v>0</v>
      </c>
      <c r="EF24" s="68">
        <f t="shared" si="10"/>
        <v>0</v>
      </c>
      <c r="EG24" s="68">
        <f t="shared" si="11"/>
        <v>0</v>
      </c>
      <c r="EH24" s="68">
        <f t="shared" si="12"/>
        <v>0</v>
      </c>
      <c r="EI24" s="68">
        <f t="shared" si="13"/>
        <v>0</v>
      </c>
      <c r="EJ24" s="68">
        <f t="shared" si="14"/>
        <v>0</v>
      </c>
      <c r="EK24" s="70">
        <f t="shared" si="15"/>
        <v>6</v>
      </c>
      <c r="EL24" s="70">
        <f t="shared" si="16"/>
        <v>0</v>
      </c>
      <c r="EM24" s="70">
        <f t="shared" si="17"/>
        <v>0</v>
      </c>
      <c r="EN24" s="69">
        <f t="shared" si="18"/>
        <v>0</v>
      </c>
      <c r="EO24" s="69">
        <f t="shared" si="19"/>
        <v>0</v>
      </c>
      <c r="EP24" s="69">
        <f t="shared" si="20"/>
        <v>0</v>
      </c>
      <c r="EQ24" s="70">
        <f t="shared" si="21"/>
        <v>0</v>
      </c>
      <c r="ER24" s="70">
        <f t="shared" si="22"/>
        <v>0</v>
      </c>
      <c r="ES24" s="69">
        <f t="shared" si="23"/>
        <v>0</v>
      </c>
      <c r="ET24" s="69">
        <f t="shared" si="24"/>
        <v>0</v>
      </c>
      <c r="EU24" s="69">
        <f t="shared" si="25"/>
        <v>0</v>
      </c>
      <c r="EV24" s="71">
        <f t="shared" si="26"/>
        <v>0</v>
      </c>
    </row>
    <row r="25" spans="2:152">
      <c r="DV25" s="68">
        <f t="shared" si="0"/>
        <v>0</v>
      </c>
      <c r="DW25" s="69">
        <f t="shared" si="1"/>
        <v>0</v>
      </c>
      <c r="DX25" s="69">
        <f t="shared" si="2"/>
        <v>0</v>
      </c>
      <c r="DY25" s="69">
        <f t="shared" si="3"/>
        <v>0</v>
      </c>
      <c r="DZ25" s="69">
        <f t="shared" si="4"/>
        <v>0</v>
      </c>
      <c r="EA25" s="69">
        <f t="shared" si="5"/>
        <v>0</v>
      </c>
      <c r="EB25" s="69">
        <f t="shared" si="6"/>
        <v>0</v>
      </c>
      <c r="EC25" s="69">
        <f t="shared" si="7"/>
        <v>0</v>
      </c>
      <c r="ED25" s="69">
        <f t="shared" si="8"/>
        <v>0</v>
      </c>
      <c r="EE25" s="68">
        <f t="shared" si="9"/>
        <v>0</v>
      </c>
      <c r="EF25" s="68">
        <f t="shared" si="10"/>
        <v>0</v>
      </c>
      <c r="EG25" s="68">
        <f t="shared" si="11"/>
        <v>0</v>
      </c>
      <c r="EH25" s="68">
        <f t="shared" si="12"/>
        <v>0</v>
      </c>
      <c r="EI25" s="68">
        <f t="shared" si="13"/>
        <v>0</v>
      </c>
      <c r="EJ25" s="68">
        <f t="shared" si="14"/>
        <v>0</v>
      </c>
      <c r="EK25" s="70">
        <f t="shared" si="15"/>
        <v>6</v>
      </c>
      <c r="EL25" s="70">
        <f t="shared" si="16"/>
        <v>0</v>
      </c>
      <c r="EM25" s="70">
        <f t="shared" si="17"/>
        <v>0</v>
      </c>
      <c r="EN25" s="69">
        <f t="shared" si="18"/>
        <v>0</v>
      </c>
      <c r="EO25" s="69">
        <f t="shared" si="19"/>
        <v>0</v>
      </c>
      <c r="EP25" s="69">
        <f t="shared" si="20"/>
        <v>0</v>
      </c>
      <c r="EQ25" s="70">
        <f t="shared" si="21"/>
        <v>0</v>
      </c>
      <c r="ER25" s="70">
        <f t="shared" si="22"/>
        <v>0</v>
      </c>
      <c r="ES25" s="69">
        <f t="shared" si="23"/>
        <v>0</v>
      </c>
      <c r="ET25" s="69">
        <f t="shared" si="24"/>
        <v>0</v>
      </c>
      <c r="EU25" s="69">
        <f t="shared" si="25"/>
        <v>0</v>
      </c>
      <c r="EV25" s="71">
        <f t="shared" si="26"/>
        <v>0</v>
      </c>
    </row>
    <row r="26" spans="2:152">
      <c r="DV26" s="68">
        <f t="shared" si="0"/>
        <v>0</v>
      </c>
      <c r="DW26" s="69">
        <f t="shared" si="1"/>
        <v>0</v>
      </c>
      <c r="DX26" s="69">
        <f t="shared" si="2"/>
        <v>0</v>
      </c>
      <c r="DY26" s="69">
        <f t="shared" si="3"/>
        <v>0</v>
      </c>
      <c r="DZ26" s="69">
        <f t="shared" si="4"/>
        <v>0</v>
      </c>
      <c r="EA26" s="69">
        <f t="shared" si="5"/>
        <v>0</v>
      </c>
      <c r="EB26" s="69">
        <f t="shared" si="6"/>
        <v>0</v>
      </c>
      <c r="EC26" s="69">
        <f t="shared" si="7"/>
        <v>0</v>
      </c>
      <c r="ED26" s="69">
        <f t="shared" si="8"/>
        <v>0</v>
      </c>
      <c r="EE26" s="68">
        <f t="shared" si="9"/>
        <v>0</v>
      </c>
      <c r="EF26" s="68">
        <f t="shared" si="10"/>
        <v>0</v>
      </c>
      <c r="EG26" s="68">
        <f t="shared" si="11"/>
        <v>0</v>
      </c>
      <c r="EH26" s="68">
        <f t="shared" si="12"/>
        <v>0</v>
      </c>
      <c r="EI26" s="68">
        <f t="shared" si="13"/>
        <v>0</v>
      </c>
      <c r="EJ26" s="68">
        <f t="shared" si="14"/>
        <v>0</v>
      </c>
      <c r="EK26" s="70">
        <f t="shared" si="15"/>
        <v>6</v>
      </c>
      <c r="EL26" s="70">
        <f t="shared" si="16"/>
        <v>0</v>
      </c>
      <c r="EM26" s="70">
        <f t="shared" si="17"/>
        <v>0</v>
      </c>
      <c r="EN26" s="69">
        <f t="shared" si="18"/>
        <v>0</v>
      </c>
      <c r="EO26" s="69">
        <f t="shared" si="19"/>
        <v>0</v>
      </c>
      <c r="EP26" s="69">
        <f t="shared" si="20"/>
        <v>0</v>
      </c>
      <c r="EQ26" s="70">
        <f t="shared" si="21"/>
        <v>0</v>
      </c>
      <c r="ER26" s="70">
        <f t="shared" si="22"/>
        <v>0</v>
      </c>
      <c r="ES26" s="69">
        <f t="shared" si="23"/>
        <v>0</v>
      </c>
      <c r="ET26" s="69">
        <f t="shared" si="24"/>
        <v>0</v>
      </c>
      <c r="EU26" s="69">
        <f t="shared" si="25"/>
        <v>0</v>
      </c>
      <c r="EV26" s="71">
        <f t="shared" si="26"/>
        <v>0</v>
      </c>
    </row>
    <row r="27" spans="2:152">
      <c r="DV27" s="68">
        <f t="shared" si="0"/>
        <v>0</v>
      </c>
      <c r="DW27" s="69">
        <f t="shared" si="1"/>
        <v>0</v>
      </c>
      <c r="DX27" s="69">
        <f t="shared" si="2"/>
        <v>0</v>
      </c>
      <c r="DY27" s="69">
        <f t="shared" si="3"/>
        <v>0</v>
      </c>
      <c r="DZ27" s="69">
        <f t="shared" si="4"/>
        <v>0</v>
      </c>
      <c r="EA27" s="69">
        <f t="shared" si="5"/>
        <v>0</v>
      </c>
      <c r="EB27" s="69">
        <f t="shared" si="6"/>
        <v>0</v>
      </c>
      <c r="EC27" s="69">
        <f t="shared" si="7"/>
        <v>0</v>
      </c>
      <c r="ED27" s="69">
        <f t="shared" si="8"/>
        <v>0</v>
      </c>
      <c r="EE27" s="68">
        <f t="shared" si="9"/>
        <v>0</v>
      </c>
      <c r="EF27" s="68">
        <f t="shared" si="10"/>
        <v>0</v>
      </c>
      <c r="EG27" s="68">
        <f t="shared" si="11"/>
        <v>0</v>
      </c>
      <c r="EH27" s="68">
        <f t="shared" si="12"/>
        <v>0</v>
      </c>
      <c r="EI27" s="68">
        <f t="shared" si="13"/>
        <v>0</v>
      </c>
      <c r="EJ27" s="68">
        <f t="shared" si="14"/>
        <v>0</v>
      </c>
      <c r="EK27" s="70">
        <f t="shared" si="15"/>
        <v>6</v>
      </c>
      <c r="EL27" s="70">
        <f t="shared" si="16"/>
        <v>0</v>
      </c>
      <c r="EM27" s="70">
        <f t="shared" si="17"/>
        <v>0</v>
      </c>
      <c r="EN27" s="69">
        <f t="shared" si="18"/>
        <v>0</v>
      </c>
      <c r="EO27" s="69">
        <f t="shared" si="19"/>
        <v>0</v>
      </c>
      <c r="EP27" s="69">
        <f t="shared" si="20"/>
        <v>0</v>
      </c>
      <c r="EQ27" s="70">
        <f t="shared" si="21"/>
        <v>0</v>
      </c>
      <c r="ER27" s="70">
        <f t="shared" si="22"/>
        <v>0</v>
      </c>
      <c r="ES27" s="69">
        <f t="shared" si="23"/>
        <v>0</v>
      </c>
      <c r="ET27" s="69">
        <f t="shared" si="24"/>
        <v>0</v>
      </c>
      <c r="EU27" s="69">
        <f t="shared" si="25"/>
        <v>0</v>
      </c>
      <c r="EV27" s="71">
        <f t="shared" si="26"/>
        <v>0</v>
      </c>
    </row>
    <row r="28" spans="2:152">
      <c r="DV28" s="68">
        <f t="shared" si="0"/>
        <v>0</v>
      </c>
      <c r="DW28" s="69">
        <f t="shared" si="1"/>
        <v>0</v>
      </c>
      <c r="DX28" s="69">
        <f t="shared" si="2"/>
        <v>0</v>
      </c>
      <c r="DY28" s="69">
        <f t="shared" si="3"/>
        <v>0</v>
      </c>
      <c r="DZ28" s="69">
        <f t="shared" si="4"/>
        <v>0</v>
      </c>
      <c r="EA28" s="69">
        <f t="shared" si="5"/>
        <v>0</v>
      </c>
      <c r="EB28" s="69">
        <f t="shared" si="6"/>
        <v>0</v>
      </c>
      <c r="EC28" s="69">
        <f t="shared" si="7"/>
        <v>0</v>
      </c>
      <c r="ED28" s="69">
        <f t="shared" si="8"/>
        <v>0</v>
      </c>
      <c r="EE28" s="68">
        <f t="shared" si="9"/>
        <v>0</v>
      </c>
      <c r="EF28" s="68">
        <f t="shared" si="10"/>
        <v>0</v>
      </c>
      <c r="EG28" s="68">
        <f t="shared" si="11"/>
        <v>0</v>
      </c>
      <c r="EH28" s="68">
        <f t="shared" si="12"/>
        <v>0</v>
      </c>
      <c r="EI28" s="68">
        <f t="shared" si="13"/>
        <v>0</v>
      </c>
      <c r="EJ28" s="68">
        <f t="shared" si="14"/>
        <v>0</v>
      </c>
      <c r="EK28" s="70">
        <f t="shared" si="15"/>
        <v>6</v>
      </c>
      <c r="EL28" s="70">
        <f t="shared" si="16"/>
        <v>0</v>
      </c>
      <c r="EM28" s="70">
        <f t="shared" si="17"/>
        <v>0</v>
      </c>
      <c r="EN28" s="69">
        <f t="shared" si="18"/>
        <v>0</v>
      </c>
      <c r="EO28" s="69">
        <f t="shared" si="19"/>
        <v>0</v>
      </c>
      <c r="EP28" s="69">
        <f t="shared" si="20"/>
        <v>0</v>
      </c>
      <c r="EQ28" s="70">
        <f t="shared" si="21"/>
        <v>0</v>
      </c>
      <c r="ER28" s="70">
        <f t="shared" si="22"/>
        <v>0</v>
      </c>
      <c r="ES28" s="69">
        <f t="shared" si="23"/>
        <v>0</v>
      </c>
      <c r="ET28" s="69">
        <f t="shared" si="24"/>
        <v>0</v>
      </c>
      <c r="EU28" s="69">
        <f t="shared" si="25"/>
        <v>0</v>
      </c>
      <c r="EV28" s="71">
        <f t="shared" si="26"/>
        <v>0</v>
      </c>
    </row>
    <row r="29" spans="2:152">
      <c r="DV29" s="68">
        <f t="shared" si="0"/>
        <v>0</v>
      </c>
      <c r="DW29" s="69">
        <f t="shared" si="1"/>
        <v>0</v>
      </c>
      <c r="DX29" s="69">
        <f t="shared" si="2"/>
        <v>0</v>
      </c>
      <c r="DY29" s="69">
        <f t="shared" si="3"/>
        <v>0</v>
      </c>
      <c r="DZ29" s="69">
        <f t="shared" si="4"/>
        <v>0</v>
      </c>
      <c r="EA29" s="69">
        <f t="shared" si="5"/>
        <v>0</v>
      </c>
      <c r="EB29" s="69">
        <f t="shared" si="6"/>
        <v>0</v>
      </c>
      <c r="EC29" s="69">
        <f t="shared" si="7"/>
        <v>0</v>
      </c>
      <c r="ED29" s="69">
        <f t="shared" si="8"/>
        <v>0</v>
      </c>
      <c r="EE29" s="68">
        <f t="shared" si="9"/>
        <v>0</v>
      </c>
      <c r="EF29" s="68">
        <f t="shared" si="10"/>
        <v>0</v>
      </c>
      <c r="EG29" s="68">
        <f t="shared" si="11"/>
        <v>0</v>
      </c>
      <c r="EH29" s="68">
        <f t="shared" si="12"/>
        <v>0</v>
      </c>
      <c r="EI29" s="68">
        <f t="shared" si="13"/>
        <v>0</v>
      </c>
      <c r="EJ29" s="68">
        <f t="shared" si="14"/>
        <v>0</v>
      </c>
      <c r="EK29" s="70">
        <f t="shared" si="15"/>
        <v>6</v>
      </c>
      <c r="EL29" s="70">
        <f t="shared" si="16"/>
        <v>0</v>
      </c>
      <c r="EM29" s="70">
        <f t="shared" si="17"/>
        <v>0</v>
      </c>
      <c r="EN29" s="69">
        <f t="shared" si="18"/>
        <v>0</v>
      </c>
      <c r="EO29" s="69">
        <f t="shared" si="19"/>
        <v>0</v>
      </c>
      <c r="EP29" s="69">
        <f t="shared" si="20"/>
        <v>0</v>
      </c>
      <c r="EQ29" s="70">
        <f t="shared" si="21"/>
        <v>0</v>
      </c>
      <c r="ER29" s="70">
        <f t="shared" si="22"/>
        <v>0</v>
      </c>
      <c r="ES29" s="69">
        <f t="shared" si="23"/>
        <v>0</v>
      </c>
      <c r="ET29" s="69">
        <f t="shared" si="24"/>
        <v>0</v>
      </c>
      <c r="EU29" s="69">
        <f t="shared" si="25"/>
        <v>0</v>
      </c>
      <c r="EV29" s="71">
        <f t="shared" si="26"/>
        <v>0</v>
      </c>
    </row>
    <row r="30" spans="2:152">
      <c r="DV30" s="68">
        <f t="shared" si="0"/>
        <v>0</v>
      </c>
      <c r="DW30" s="69">
        <f t="shared" si="1"/>
        <v>0</v>
      </c>
      <c r="DX30" s="69">
        <f t="shared" si="2"/>
        <v>0</v>
      </c>
      <c r="DY30" s="69">
        <f t="shared" si="3"/>
        <v>0</v>
      </c>
      <c r="DZ30" s="69">
        <f t="shared" si="4"/>
        <v>0</v>
      </c>
      <c r="EA30" s="69">
        <f t="shared" si="5"/>
        <v>0</v>
      </c>
      <c r="EB30" s="69">
        <f t="shared" si="6"/>
        <v>0</v>
      </c>
      <c r="EC30" s="69">
        <f t="shared" si="7"/>
        <v>0</v>
      </c>
      <c r="ED30" s="69">
        <f t="shared" si="8"/>
        <v>0</v>
      </c>
      <c r="EE30" s="68">
        <f t="shared" si="9"/>
        <v>0</v>
      </c>
      <c r="EF30" s="68">
        <f t="shared" si="10"/>
        <v>0</v>
      </c>
      <c r="EG30" s="68">
        <f t="shared" si="11"/>
        <v>0</v>
      </c>
      <c r="EH30" s="68">
        <f t="shared" si="12"/>
        <v>0</v>
      </c>
      <c r="EI30" s="68">
        <f t="shared" si="13"/>
        <v>0</v>
      </c>
      <c r="EJ30" s="68">
        <f t="shared" si="14"/>
        <v>0</v>
      </c>
      <c r="EK30" s="70">
        <f t="shared" si="15"/>
        <v>6</v>
      </c>
      <c r="EL30" s="70">
        <f t="shared" si="16"/>
        <v>0</v>
      </c>
      <c r="EM30" s="70">
        <f t="shared" si="17"/>
        <v>0</v>
      </c>
      <c r="EN30" s="69">
        <f t="shared" si="18"/>
        <v>0</v>
      </c>
      <c r="EO30" s="69">
        <f t="shared" si="19"/>
        <v>0</v>
      </c>
      <c r="EP30" s="69">
        <f t="shared" si="20"/>
        <v>0</v>
      </c>
      <c r="EQ30" s="70">
        <f t="shared" si="21"/>
        <v>0</v>
      </c>
      <c r="ER30" s="70">
        <f t="shared" si="22"/>
        <v>0</v>
      </c>
      <c r="ES30" s="69">
        <f t="shared" si="23"/>
        <v>0</v>
      </c>
      <c r="ET30" s="69">
        <f t="shared" si="24"/>
        <v>0</v>
      </c>
      <c r="EU30" s="69">
        <f t="shared" si="25"/>
        <v>0</v>
      </c>
      <c r="EV30" s="71">
        <f t="shared" si="26"/>
        <v>0</v>
      </c>
    </row>
    <row r="31" spans="2:152">
      <c r="DV31" s="68">
        <f t="shared" si="0"/>
        <v>0</v>
      </c>
      <c r="DW31" s="69">
        <f t="shared" si="1"/>
        <v>0</v>
      </c>
      <c r="DX31" s="69">
        <f t="shared" si="2"/>
        <v>0</v>
      </c>
      <c r="DY31" s="69">
        <f t="shared" si="3"/>
        <v>0</v>
      </c>
      <c r="DZ31" s="69">
        <f t="shared" si="4"/>
        <v>0</v>
      </c>
      <c r="EA31" s="69">
        <f t="shared" si="5"/>
        <v>0</v>
      </c>
      <c r="EB31" s="69">
        <f t="shared" si="6"/>
        <v>0</v>
      </c>
      <c r="EC31" s="69">
        <f t="shared" si="7"/>
        <v>0</v>
      </c>
      <c r="ED31" s="69">
        <f t="shared" si="8"/>
        <v>0</v>
      </c>
      <c r="EE31" s="68">
        <f t="shared" si="9"/>
        <v>0</v>
      </c>
      <c r="EF31" s="68">
        <f t="shared" si="10"/>
        <v>0</v>
      </c>
      <c r="EG31" s="68">
        <f t="shared" si="11"/>
        <v>0</v>
      </c>
      <c r="EH31" s="68">
        <f t="shared" si="12"/>
        <v>0</v>
      </c>
      <c r="EI31" s="68">
        <f t="shared" si="13"/>
        <v>0</v>
      </c>
      <c r="EJ31" s="68">
        <f>DR31</f>
        <v>0</v>
      </c>
      <c r="EK31" s="70">
        <f t="shared" si="15"/>
        <v>6</v>
      </c>
      <c r="EL31" s="70">
        <f t="shared" si="16"/>
        <v>0</v>
      </c>
      <c r="EM31" s="70">
        <f t="shared" si="17"/>
        <v>0</v>
      </c>
      <c r="EN31" s="69">
        <f t="shared" si="18"/>
        <v>0</v>
      </c>
      <c r="EO31" s="69">
        <f t="shared" si="19"/>
        <v>0</v>
      </c>
      <c r="EP31" s="69">
        <f t="shared" si="20"/>
        <v>0</v>
      </c>
      <c r="EQ31" s="70">
        <f t="shared" si="21"/>
        <v>0</v>
      </c>
      <c r="ER31" s="70">
        <f t="shared" si="22"/>
        <v>0</v>
      </c>
      <c r="ES31" s="69">
        <f t="shared" si="23"/>
        <v>0</v>
      </c>
      <c r="ET31" s="69">
        <f t="shared" si="24"/>
        <v>0</v>
      </c>
      <c r="EU31" s="69">
        <f t="shared" si="25"/>
        <v>0</v>
      </c>
      <c r="EV31" s="71">
        <f t="shared" si="26"/>
        <v>0</v>
      </c>
    </row>
    <row r="32" spans="2:152">
      <c r="DX32" s="69">
        <f t="shared" si="2"/>
        <v>0</v>
      </c>
    </row>
  </sheetData>
  <mergeCells count="2">
    <mergeCell ref="B2:E2"/>
    <mergeCell ref="EE2:EJ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150" zoomScaleNormal="110" zoomScalePageLayoutView="110" workbookViewId="0">
      <pane ySplit="1" topLeftCell="A2" activePane="bottomLeft" state="frozen"/>
      <selection pane="bottomLeft" activeCell="AU1" sqref="AU1"/>
    </sheetView>
  </sheetViews>
  <sheetFormatPr defaultColWidth="8.85546875" defaultRowHeight="15"/>
  <cols>
    <col min="1" max="1" width="15.7109375" customWidth="1"/>
    <col min="2" max="2" width="8" customWidth="1"/>
    <col min="3" max="3" width="5.42578125" customWidth="1"/>
    <col min="4" max="4" width="8.42578125" customWidth="1"/>
    <col min="20" max="20" width="8.85546875" style="100"/>
    <col min="39" max="39" width="12" style="14" customWidth="1"/>
    <col min="47" max="47" width="8.85546875" style="53"/>
  </cols>
  <sheetData>
    <row r="1" spans="1:47" s="7" customFormat="1" ht="43.5" customHeight="1" thickBot="1">
      <c r="A1" s="7" t="s">
        <v>156</v>
      </c>
      <c r="B1" s="7" t="s">
        <v>370</v>
      </c>
      <c r="C1" s="7" t="s">
        <v>369</v>
      </c>
      <c r="D1" s="54" t="s">
        <v>368</v>
      </c>
      <c r="E1" s="54" t="s">
        <v>367</v>
      </c>
      <c r="F1" s="55" t="s">
        <v>371</v>
      </c>
      <c r="G1" s="55" t="s">
        <v>372</v>
      </c>
      <c r="H1" s="55" t="s">
        <v>373</v>
      </c>
      <c r="I1" s="55">
        <v>4</v>
      </c>
      <c r="J1" s="55">
        <v>5</v>
      </c>
      <c r="K1" s="55">
        <v>6</v>
      </c>
      <c r="L1" s="55">
        <v>7</v>
      </c>
      <c r="M1" s="55">
        <v>8</v>
      </c>
      <c r="N1" s="55">
        <v>9</v>
      </c>
      <c r="O1" s="55" t="s">
        <v>586</v>
      </c>
      <c r="P1" s="55" t="s">
        <v>587</v>
      </c>
      <c r="Q1" s="55">
        <v>12</v>
      </c>
      <c r="R1" s="55">
        <v>13</v>
      </c>
      <c r="S1" s="55">
        <v>14</v>
      </c>
      <c r="T1" s="98">
        <v>15</v>
      </c>
      <c r="U1" s="55">
        <v>16</v>
      </c>
      <c r="V1" s="55">
        <v>17</v>
      </c>
      <c r="W1" s="55">
        <v>18</v>
      </c>
      <c r="X1" s="55">
        <v>19</v>
      </c>
      <c r="Y1" s="55">
        <v>20</v>
      </c>
      <c r="Z1" s="55">
        <v>21</v>
      </c>
      <c r="AA1" s="55">
        <v>22</v>
      </c>
      <c r="AB1" s="55">
        <v>23</v>
      </c>
      <c r="AC1" s="55">
        <v>24</v>
      </c>
      <c r="AD1" s="55">
        <v>25</v>
      </c>
      <c r="AE1" s="55" t="s">
        <v>588</v>
      </c>
      <c r="AF1" s="55">
        <v>27</v>
      </c>
      <c r="AG1" s="55">
        <v>28</v>
      </c>
      <c r="AH1" s="55">
        <v>29</v>
      </c>
      <c r="AI1" s="55">
        <v>30</v>
      </c>
      <c r="AJ1" s="55">
        <v>31</v>
      </c>
      <c r="AK1" s="55">
        <v>32</v>
      </c>
      <c r="AL1" s="55">
        <v>33</v>
      </c>
      <c r="AM1" s="56" t="s">
        <v>366</v>
      </c>
      <c r="AN1" s="59" t="s">
        <v>365</v>
      </c>
      <c r="AO1" s="57" t="s">
        <v>364</v>
      </c>
      <c r="AP1" s="59" t="s">
        <v>363</v>
      </c>
      <c r="AQ1" s="57" t="s">
        <v>362</v>
      </c>
      <c r="AR1" s="59" t="s">
        <v>361</v>
      </c>
      <c r="AS1" s="57" t="s">
        <v>360</v>
      </c>
      <c r="AT1" s="59" t="s">
        <v>359</v>
      </c>
      <c r="AU1" s="58" t="s">
        <v>358</v>
      </c>
    </row>
    <row r="2" spans="1:47" s="63" customFormat="1" ht="90" customHeight="1">
      <c r="A2" s="60" t="s">
        <v>155</v>
      </c>
      <c r="B2" s="149" t="s">
        <v>558</v>
      </c>
      <c r="C2" s="150"/>
      <c r="D2" s="150"/>
      <c r="E2" s="150"/>
      <c r="F2" s="85" t="s">
        <v>657</v>
      </c>
      <c r="G2" s="85" t="s">
        <v>559</v>
      </c>
      <c r="H2" s="85" t="s">
        <v>658</v>
      </c>
      <c r="I2" s="61" t="s">
        <v>659</v>
      </c>
      <c r="J2" s="61" t="s">
        <v>660</v>
      </c>
      <c r="K2" s="61" t="s">
        <v>661</v>
      </c>
      <c r="L2" s="61" t="s">
        <v>560</v>
      </c>
      <c r="M2" s="61" t="s">
        <v>662</v>
      </c>
      <c r="N2" s="61" t="s">
        <v>561</v>
      </c>
      <c r="O2" s="85" t="s">
        <v>562</v>
      </c>
      <c r="P2" s="85" t="s">
        <v>563</v>
      </c>
      <c r="Q2" s="61" t="s">
        <v>564</v>
      </c>
      <c r="R2" s="61" t="s">
        <v>565</v>
      </c>
      <c r="S2" s="61" t="s">
        <v>566</v>
      </c>
      <c r="T2" s="99" t="s">
        <v>567</v>
      </c>
      <c r="U2" s="61" t="s">
        <v>568</v>
      </c>
      <c r="V2" s="61" t="s">
        <v>569</v>
      </c>
      <c r="W2" s="61" t="s">
        <v>570</v>
      </c>
      <c r="X2" s="61" t="s">
        <v>571</v>
      </c>
      <c r="Y2" s="61" t="s">
        <v>572</v>
      </c>
      <c r="Z2" s="61" t="s">
        <v>573</v>
      </c>
      <c r="AA2" s="61" t="s">
        <v>574</v>
      </c>
      <c r="AB2" s="61" t="s">
        <v>575</v>
      </c>
      <c r="AC2" s="61" t="s">
        <v>576</v>
      </c>
      <c r="AD2" s="61" t="s">
        <v>577</v>
      </c>
      <c r="AE2" s="85" t="s">
        <v>578</v>
      </c>
      <c r="AF2" s="61" t="s">
        <v>579</v>
      </c>
      <c r="AG2" s="61" t="s">
        <v>580</v>
      </c>
      <c r="AH2" s="61" t="s">
        <v>581</v>
      </c>
      <c r="AI2" s="61" t="s">
        <v>582</v>
      </c>
      <c r="AJ2" s="61" t="s">
        <v>583</v>
      </c>
      <c r="AK2" s="85" t="s">
        <v>584</v>
      </c>
      <c r="AL2" s="85" t="s">
        <v>585</v>
      </c>
      <c r="AM2" s="62" t="s">
        <v>357</v>
      </c>
      <c r="AN2" s="63" t="s">
        <v>356</v>
      </c>
      <c r="AO2" s="63" t="s">
        <v>355</v>
      </c>
      <c r="AP2" s="63" t="s">
        <v>354</v>
      </c>
      <c r="AQ2" s="63" t="s">
        <v>353</v>
      </c>
      <c r="AR2" s="63" t="s">
        <v>352</v>
      </c>
      <c r="AS2" s="63" t="s">
        <v>351</v>
      </c>
      <c r="AT2" s="63" t="s">
        <v>350</v>
      </c>
      <c r="AU2" s="64" t="s">
        <v>349</v>
      </c>
    </row>
    <row r="3" spans="1:47">
      <c r="B3">
        <v>1</v>
      </c>
      <c r="C3">
        <v>8</v>
      </c>
      <c r="E3" t="s">
        <v>591</v>
      </c>
      <c r="F3">
        <v>1</v>
      </c>
      <c r="G3">
        <v>1</v>
      </c>
      <c r="H3">
        <v>3</v>
      </c>
      <c r="I3">
        <v>1</v>
      </c>
      <c r="J3">
        <v>3</v>
      </c>
      <c r="K3">
        <v>1</v>
      </c>
      <c r="L3">
        <v>3</v>
      </c>
      <c r="M3">
        <v>3</v>
      </c>
      <c r="N3">
        <v>2</v>
      </c>
      <c r="O3">
        <v>2</v>
      </c>
      <c r="P3">
        <v>1</v>
      </c>
      <c r="Q3">
        <v>1</v>
      </c>
      <c r="R3">
        <v>2</v>
      </c>
      <c r="S3">
        <v>2</v>
      </c>
      <c r="T3" s="100">
        <v>1</v>
      </c>
      <c r="U3">
        <v>1</v>
      </c>
      <c r="V3">
        <v>2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2</v>
      </c>
      <c r="AF3">
        <v>1</v>
      </c>
      <c r="AG3">
        <v>3</v>
      </c>
      <c r="AH3">
        <v>2</v>
      </c>
      <c r="AI3">
        <v>1</v>
      </c>
      <c r="AJ3">
        <v>1</v>
      </c>
      <c r="AK3">
        <v>1</v>
      </c>
      <c r="AL3">
        <v>1</v>
      </c>
      <c r="AM3" s="127">
        <f t="shared" ref="AM3:AM26" si="0">SUM(F3:AL3)</f>
        <v>50</v>
      </c>
      <c r="AN3" s="82">
        <f t="shared" ref="AN3:AN26" si="1">SUM(F3, H3, I3, J3, K3, M3)</f>
        <v>12</v>
      </c>
      <c r="AO3">
        <f t="shared" ref="AO3:AO26" si="2">G3</f>
        <v>1</v>
      </c>
      <c r="AP3" s="82">
        <f t="shared" ref="AP3:AP26" si="3">SUM(N3:P3)</f>
        <v>5</v>
      </c>
      <c r="AQ3" s="82">
        <f t="shared" ref="AQ3:AQ26" si="4">SUM(J3, L3, M3, Z3)</f>
        <v>10</v>
      </c>
      <c r="AR3">
        <f t="shared" ref="AR3:AR26" si="5">SUM(U3, AC3, AD3)</f>
        <v>3</v>
      </c>
      <c r="AS3" s="82">
        <f t="shared" ref="AS3:AS26" si="6">SUM(Q3, R3, S3, T3, V3, AA3, AB3)</f>
        <v>10</v>
      </c>
      <c r="AT3">
        <f t="shared" ref="AT3:AT26" si="7">SUM(W3:Y3)</f>
        <v>3</v>
      </c>
      <c r="AU3" s="129">
        <f t="shared" ref="AU3:AU26" si="8">SUM(AE3:AL3)</f>
        <v>12</v>
      </c>
    </row>
    <row r="4" spans="1:47">
      <c r="B4">
        <v>2</v>
      </c>
      <c r="C4">
        <v>8</v>
      </c>
      <c r="E4" t="s">
        <v>592</v>
      </c>
      <c r="F4">
        <v>2</v>
      </c>
      <c r="G4">
        <v>1</v>
      </c>
      <c r="H4">
        <v>2</v>
      </c>
      <c r="I4">
        <v>1</v>
      </c>
      <c r="J4">
        <v>2</v>
      </c>
      <c r="K4">
        <v>1</v>
      </c>
      <c r="L4">
        <v>2</v>
      </c>
      <c r="M4">
        <v>3</v>
      </c>
      <c r="N4">
        <v>1</v>
      </c>
      <c r="O4">
        <v>2</v>
      </c>
      <c r="P4">
        <v>2</v>
      </c>
      <c r="Q4">
        <v>2</v>
      </c>
      <c r="R4">
        <v>3</v>
      </c>
      <c r="S4">
        <v>1</v>
      </c>
      <c r="T4" s="100">
        <v>1</v>
      </c>
      <c r="U4">
        <v>1</v>
      </c>
      <c r="V4">
        <v>1</v>
      </c>
      <c r="W4">
        <v>1</v>
      </c>
      <c r="X4">
        <v>1</v>
      </c>
      <c r="Y4">
        <v>2</v>
      </c>
      <c r="Z4">
        <v>2</v>
      </c>
      <c r="AA4">
        <v>1</v>
      </c>
      <c r="AB4">
        <v>1</v>
      </c>
      <c r="AC4">
        <v>2</v>
      </c>
      <c r="AD4">
        <v>2</v>
      </c>
      <c r="AE4">
        <v>2</v>
      </c>
      <c r="AF4">
        <v>1</v>
      </c>
      <c r="AG4">
        <v>1</v>
      </c>
      <c r="AH4">
        <v>1</v>
      </c>
      <c r="AI4">
        <v>1</v>
      </c>
      <c r="AJ4">
        <v>2</v>
      </c>
      <c r="AK4">
        <v>1</v>
      </c>
      <c r="AL4">
        <v>3</v>
      </c>
      <c r="AM4" s="127">
        <f t="shared" si="0"/>
        <v>52</v>
      </c>
      <c r="AN4" s="82">
        <f t="shared" si="1"/>
        <v>11</v>
      </c>
      <c r="AO4">
        <f t="shared" si="2"/>
        <v>1</v>
      </c>
      <c r="AP4" s="82">
        <f t="shared" si="3"/>
        <v>5</v>
      </c>
      <c r="AQ4" s="82">
        <f t="shared" si="4"/>
        <v>9</v>
      </c>
      <c r="AR4" s="82">
        <f t="shared" si="5"/>
        <v>5</v>
      </c>
      <c r="AS4" s="82">
        <f t="shared" si="6"/>
        <v>10</v>
      </c>
      <c r="AT4" s="82">
        <f t="shared" si="7"/>
        <v>4</v>
      </c>
      <c r="AU4" s="129">
        <f t="shared" si="8"/>
        <v>12</v>
      </c>
    </row>
    <row r="5" spans="1:47">
      <c r="A5" s="86"/>
      <c r="B5">
        <v>3</v>
      </c>
      <c r="C5">
        <v>8</v>
      </c>
      <c r="E5" t="s">
        <v>591</v>
      </c>
      <c r="F5">
        <v>1</v>
      </c>
      <c r="G5">
        <v>2</v>
      </c>
      <c r="H5">
        <v>1</v>
      </c>
      <c r="I5">
        <v>1</v>
      </c>
      <c r="J5">
        <v>3</v>
      </c>
      <c r="K5">
        <v>1</v>
      </c>
      <c r="L5">
        <v>3</v>
      </c>
      <c r="M5">
        <v>3</v>
      </c>
      <c r="N5">
        <v>1</v>
      </c>
      <c r="O5">
        <v>2</v>
      </c>
      <c r="P5">
        <v>1</v>
      </c>
      <c r="Q5">
        <v>1</v>
      </c>
      <c r="R5">
        <v>1</v>
      </c>
      <c r="S5">
        <v>2</v>
      </c>
      <c r="T5" s="100">
        <v>1</v>
      </c>
      <c r="U5" s="84">
        <v>1</v>
      </c>
      <c r="V5" s="84">
        <v>1</v>
      </c>
      <c r="W5" s="84">
        <v>1</v>
      </c>
      <c r="X5" s="84">
        <v>1</v>
      </c>
      <c r="Y5" s="84">
        <v>1</v>
      </c>
      <c r="Z5" s="84">
        <v>1</v>
      </c>
      <c r="AA5" s="84">
        <v>1</v>
      </c>
      <c r="AB5" s="84">
        <v>1</v>
      </c>
      <c r="AC5" s="84">
        <v>1</v>
      </c>
      <c r="AD5" s="84">
        <v>1</v>
      </c>
      <c r="AE5" s="84">
        <v>2</v>
      </c>
      <c r="AF5" s="84">
        <v>1</v>
      </c>
      <c r="AG5" s="84">
        <v>3</v>
      </c>
      <c r="AH5" s="84">
        <v>2</v>
      </c>
      <c r="AI5" s="84">
        <v>1</v>
      </c>
      <c r="AJ5" s="84">
        <v>1</v>
      </c>
      <c r="AK5" s="84">
        <v>1</v>
      </c>
      <c r="AL5" s="84">
        <v>1</v>
      </c>
      <c r="AM5" s="127">
        <f t="shared" si="0"/>
        <v>46</v>
      </c>
      <c r="AN5" s="82">
        <f t="shared" si="1"/>
        <v>10</v>
      </c>
      <c r="AO5" s="82">
        <f t="shared" si="2"/>
        <v>2</v>
      </c>
      <c r="AP5" s="82">
        <f t="shared" si="3"/>
        <v>4</v>
      </c>
      <c r="AQ5" s="82">
        <f t="shared" si="4"/>
        <v>10</v>
      </c>
      <c r="AR5">
        <f t="shared" si="5"/>
        <v>3</v>
      </c>
      <c r="AS5" s="82">
        <f t="shared" si="6"/>
        <v>8</v>
      </c>
      <c r="AT5">
        <f t="shared" si="7"/>
        <v>3</v>
      </c>
      <c r="AU5" s="129">
        <f t="shared" si="8"/>
        <v>12</v>
      </c>
    </row>
    <row r="6" spans="1:47">
      <c r="B6">
        <v>4</v>
      </c>
      <c r="C6">
        <v>9</v>
      </c>
      <c r="E6" t="s">
        <v>593</v>
      </c>
      <c r="F6">
        <v>1</v>
      </c>
      <c r="G6">
        <v>1</v>
      </c>
      <c r="H6">
        <v>3</v>
      </c>
      <c r="I6">
        <v>3</v>
      </c>
      <c r="J6">
        <v>2</v>
      </c>
      <c r="K6">
        <v>1</v>
      </c>
      <c r="L6">
        <v>2</v>
      </c>
      <c r="M6">
        <v>3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100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1</v>
      </c>
      <c r="AI6">
        <v>1</v>
      </c>
      <c r="AJ6">
        <v>1</v>
      </c>
      <c r="AK6">
        <v>1</v>
      </c>
      <c r="AL6">
        <v>2</v>
      </c>
      <c r="AM6" s="127">
        <f t="shared" si="0"/>
        <v>43</v>
      </c>
      <c r="AN6" s="82">
        <f t="shared" si="1"/>
        <v>13</v>
      </c>
      <c r="AO6">
        <f t="shared" si="2"/>
        <v>1</v>
      </c>
      <c r="AP6">
        <f t="shared" si="3"/>
        <v>3</v>
      </c>
      <c r="AQ6" s="82">
        <f t="shared" si="4"/>
        <v>8</v>
      </c>
      <c r="AR6">
        <f t="shared" si="5"/>
        <v>3</v>
      </c>
      <c r="AS6">
        <f t="shared" si="6"/>
        <v>7</v>
      </c>
      <c r="AT6">
        <f t="shared" si="7"/>
        <v>3</v>
      </c>
      <c r="AU6" s="129">
        <f t="shared" si="8"/>
        <v>10</v>
      </c>
    </row>
    <row r="7" spans="1:47" s="130" customFormat="1">
      <c r="E7" s="130" t="s">
        <v>590</v>
      </c>
      <c r="F7" s="130">
        <v>1</v>
      </c>
      <c r="G7" s="130">
        <v>2</v>
      </c>
      <c r="H7" s="130">
        <v>3</v>
      </c>
      <c r="I7" s="130">
        <v>2</v>
      </c>
      <c r="K7" s="130">
        <v>1</v>
      </c>
      <c r="L7" s="130">
        <v>3</v>
      </c>
      <c r="M7" s="130">
        <v>3</v>
      </c>
      <c r="N7" s="130">
        <v>1</v>
      </c>
      <c r="O7" s="130">
        <v>1</v>
      </c>
      <c r="P7" s="130">
        <v>1</v>
      </c>
      <c r="Q7" s="130">
        <v>1</v>
      </c>
      <c r="R7" s="130">
        <v>1</v>
      </c>
      <c r="S7" s="130">
        <v>1</v>
      </c>
      <c r="T7" s="131">
        <v>1</v>
      </c>
      <c r="U7" s="130">
        <v>1</v>
      </c>
      <c r="V7" s="130">
        <v>2</v>
      </c>
      <c r="W7" s="130">
        <v>2</v>
      </c>
      <c r="X7" s="130">
        <v>1</v>
      </c>
      <c r="Y7" s="130">
        <v>1</v>
      </c>
      <c r="Z7" s="130">
        <v>1</v>
      </c>
      <c r="AA7" s="130">
        <v>1</v>
      </c>
      <c r="AB7" s="130">
        <v>1</v>
      </c>
      <c r="AC7" s="130">
        <v>1</v>
      </c>
      <c r="AD7" s="130">
        <v>1</v>
      </c>
      <c r="AE7" s="130">
        <v>2</v>
      </c>
      <c r="AF7" s="130">
        <v>1</v>
      </c>
      <c r="AG7" s="130">
        <v>2</v>
      </c>
      <c r="AH7" s="130">
        <v>1</v>
      </c>
      <c r="AI7" s="130">
        <v>1</v>
      </c>
      <c r="AJ7" s="130">
        <v>1</v>
      </c>
      <c r="AK7" s="130">
        <v>3</v>
      </c>
      <c r="AL7" s="130">
        <v>3</v>
      </c>
      <c r="AM7" s="132">
        <f t="shared" si="0"/>
        <v>48</v>
      </c>
      <c r="AN7" s="130">
        <f t="shared" si="1"/>
        <v>10</v>
      </c>
      <c r="AO7" s="130">
        <f t="shared" si="2"/>
        <v>2</v>
      </c>
      <c r="AP7" s="130">
        <f t="shared" si="3"/>
        <v>3</v>
      </c>
      <c r="AQ7" s="130">
        <f t="shared" si="4"/>
        <v>7</v>
      </c>
      <c r="AR7" s="130">
        <f t="shared" si="5"/>
        <v>3</v>
      </c>
      <c r="AS7" s="130">
        <f t="shared" si="6"/>
        <v>8</v>
      </c>
      <c r="AT7" s="130">
        <f t="shared" si="7"/>
        <v>4</v>
      </c>
      <c r="AU7" s="133">
        <f t="shared" si="8"/>
        <v>14</v>
      </c>
    </row>
    <row r="8" spans="1:47">
      <c r="B8">
        <v>5</v>
      </c>
      <c r="C8">
        <v>7</v>
      </c>
      <c r="D8" t="s">
        <v>595</v>
      </c>
      <c r="E8" t="s">
        <v>590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00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2</v>
      </c>
      <c r="AF8">
        <v>2</v>
      </c>
      <c r="AG8">
        <v>3</v>
      </c>
      <c r="AH8">
        <v>1</v>
      </c>
      <c r="AI8">
        <v>1</v>
      </c>
      <c r="AJ8">
        <v>1</v>
      </c>
      <c r="AK8">
        <v>1</v>
      </c>
      <c r="AL8">
        <v>1</v>
      </c>
      <c r="AM8" s="14">
        <f t="shared" si="0"/>
        <v>37</v>
      </c>
      <c r="AN8">
        <f t="shared" si="1"/>
        <v>6</v>
      </c>
      <c r="AO8">
        <f t="shared" si="2"/>
        <v>1</v>
      </c>
      <c r="AP8">
        <f t="shared" si="3"/>
        <v>3</v>
      </c>
      <c r="AQ8">
        <f t="shared" si="4"/>
        <v>4</v>
      </c>
      <c r="AR8">
        <f t="shared" si="5"/>
        <v>3</v>
      </c>
      <c r="AS8">
        <f t="shared" si="6"/>
        <v>7</v>
      </c>
      <c r="AT8">
        <f t="shared" si="7"/>
        <v>3</v>
      </c>
      <c r="AU8" s="129">
        <f t="shared" si="8"/>
        <v>12</v>
      </c>
    </row>
    <row r="9" spans="1:47">
      <c r="A9" t="s">
        <v>598</v>
      </c>
      <c r="B9">
        <v>6</v>
      </c>
      <c r="C9">
        <v>13</v>
      </c>
      <c r="D9" t="s">
        <v>597</v>
      </c>
      <c r="E9" t="s">
        <v>590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00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2</v>
      </c>
      <c r="AF9">
        <v>1</v>
      </c>
      <c r="AG9">
        <v>3</v>
      </c>
      <c r="AH9">
        <v>1</v>
      </c>
      <c r="AI9">
        <v>1</v>
      </c>
      <c r="AJ9">
        <v>1</v>
      </c>
      <c r="AK9">
        <v>1</v>
      </c>
      <c r="AL9">
        <v>1</v>
      </c>
      <c r="AM9" s="14">
        <f t="shared" si="0"/>
        <v>37</v>
      </c>
      <c r="AN9">
        <f t="shared" si="1"/>
        <v>6</v>
      </c>
      <c r="AO9">
        <f t="shared" si="2"/>
        <v>1</v>
      </c>
      <c r="AP9">
        <f t="shared" si="3"/>
        <v>3</v>
      </c>
      <c r="AQ9">
        <f t="shared" si="4"/>
        <v>4</v>
      </c>
      <c r="AR9">
        <f t="shared" si="5"/>
        <v>3</v>
      </c>
      <c r="AS9">
        <f t="shared" si="6"/>
        <v>7</v>
      </c>
      <c r="AT9" s="82">
        <f t="shared" si="7"/>
        <v>4</v>
      </c>
      <c r="AU9" s="129">
        <f t="shared" si="8"/>
        <v>11</v>
      </c>
    </row>
    <row r="10" spans="1:47">
      <c r="B10">
        <v>7</v>
      </c>
      <c r="C10">
        <v>5</v>
      </c>
      <c r="D10" t="s">
        <v>595</v>
      </c>
      <c r="E10" t="s">
        <v>590</v>
      </c>
      <c r="F10">
        <v>1</v>
      </c>
      <c r="G10">
        <v>1</v>
      </c>
      <c r="H10">
        <v>1</v>
      </c>
      <c r="I10">
        <v>1</v>
      </c>
      <c r="J10">
        <v>2</v>
      </c>
      <c r="K10">
        <v>1</v>
      </c>
      <c r="L10">
        <v>3</v>
      </c>
      <c r="M10">
        <v>2</v>
      </c>
      <c r="N10">
        <v>1</v>
      </c>
      <c r="O10">
        <v>1</v>
      </c>
      <c r="P10">
        <v>2</v>
      </c>
      <c r="Q10">
        <v>2</v>
      </c>
      <c r="R10">
        <v>1</v>
      </c>
      <c r="S10">
        <v>1</v>
      </c>
      <c r="T10" s="100">
        <v>1</v>
      </c>
      <c r="U10" s="84">
        <v>1</v>
      </c>
      <c r="V10" s="84">
        <v>2</v>
      </c>
      <c r="W10" s="84">
        <v>2</v>
      </c>
      <c r="X10" s="84">
        <v>1</v>
      </c>
      <c r="Y10" s="84">
        <v>1</v>
      </c>
      <c r="Z10" s="84">
        <v>3</v>
      </c>
      <c r="AA10" s="84">
        <v>1</v>
      </c>
      <c r="AB10" s="84">
        <v>1</v>
      </c>
      <c r="AC10" s="84">
        <v>1</v>
      </c>
      <c r="AD10" s="84">
        <v>1</v>
      </c>
      <c r="AE10" s="84">
        <v>1</v>
      </c>
      <c r="AF10" s="84">
        <v>1</v>
      </c>
      <c r="AG10" s="84">
        <v>1</v>
      </c>
      <c r="AH10" s="84">
        <v>1</v>
      </c>
      <c r="AI10" s="84">
        <v>2</v>
      </c>
      <c r="AJ10" s="84">
        <v>1</v>
      </c>
      <c r="AK10" s="84">
        <v>1</v>
      </c>
      <c r="AL10" s="84">
        <v>3</v>
      </c>
      <c r="AM10" s="127">
        <f t="shared" si="0"/>
        <v>46</v>
      </c>
      <c r="AN10" s="82">
        <f t="shared" si="1"/>
        <v>8</v>
      </c>
      <c r="AO10">
        <f t="shared" si="2"/>
        <v>1</v>
      </c>
      <c r="AP10" s="82">
        <f t="shared" si="3"/>
        <v>4</v>
      </c>
      <c r="AQ10" s="82">
        <f t="shared" si="4"/>
        <v>10</v>
      </c>
      <c r="AR10">
        <f t="shared" si="5"/>
        <v>3</v>
      </c>
      <c r="AS10" s="82">
        <f t="shared" si="6"/>
        <v>9</v>
      </c>
      <c r="AT10" s="82">
        <f t="shared" si="7"/>
        <v>4</v>
      </c>
      <c r="AU10" s="129">
        <f t="shared" si="8"/>
        <v>11</v>
      </c>
    </row>
    <row r="11" spans="1:47">
      <c r="B11">
        <v>8</v>
      </c>
      <c r="C11">
        <v>5</v>
      </c>
      <c r="D11" t="s">
        <v>603</v>
      </c>
      <c r="E11" t="s">
        <v>604</v>
      </c>
      <c r="F11">
        <v>1</v>
      </c>
      <c r="G11">
        <v>1</v>
      </c>
      <c r="H11">
        <v>1</v>
      </c>
      <c r="I11">
        <v>3</v>
      </c>
      <c r="J11">
        <v>3</v>
      </c>
      <c r="K11">
        <v>1</v>
      </c>
      <c r="L11">
        <v>2</v>
      </c>
      <c r="M11">
        <v>2</v>
      </c>
      <c r="N11">
        <v>2</v>
      </c>
      <c r="O11">
        <v>2</v>
      </c>
      <c r="P11">
        <v>1</v>
      </c>
      <c r="Q11">
        <v>2</v>
      </c>
      <c r="R11">
        <v>3</v>
      </c>
      <c r="S11">
        <v>1</v>
      </c>
      <c r="T11" s="100">
        <v>1</v>
      </c>
      <c r="U11" s="84">
        <v>1</v>
      </c>
      <c r="V11" s="84">
        <v>2</v>
      </c>
      <c r="W11" s="84">
        <v>2</v>
      </c>
      <c r="X11" s="84">
        <v>1</v>
      </c>
      <c r="Y11" s="84">
        <v>1</v>
      </c>
      <c r="Z11" s="84">
        <v>2</v>
      </c>
      <c r="AA11" s="84">
        <v>1</v>
      </c>
      <c r="AB11" s="84">
        <v>1</v>
      </c>
      <c r="AC11" s="84">
        <v>1</v>
      </c>
      <c r="AD11" s="84">
        <v>2</v>
      </c>
      <c r="AE11" s="84">
        <v>1</v>
      </c>
      <c r="AF11" s="84">
        <v>1</v>
      </c>
      <c r="AG11" s="84">
        <v>2</v>
      </c>
      <c r="AH11" s="84">
        <v>1</v>
      </c>
      <c r="AI11" s="84">
        <v>1</v>
      </c>
      <c r="AJ11" s="84">
        <v>1</v>
      </c>
      <c r="AK11" s="84">
        <v>1</v>
      </c>
      <c r="AL11" s="84">
        <v>1</v>
      </c>
      <c r="AM11" s="127">
        <f t="shared" si="0"/>
        <v>49</v>
      </c>
      <c r="AN11" s="82">
        <f t="shared" si="1"/>
        <v>11</v>
      </c>
      <c r="AO11">
        <f t="shared" si="2"/>
        <v>1</v>
      </c>
      <c r="AP11" s="82">
        <f t="shared" si="3"/>
        <v>5</v>
      </c>
      <c r="AQ11" s="82">
        <f t="shared" si="4"/>
        <v>9</v>
      </c>
      <c r="AR11" s="82">
        <f t="shared" si="5"/>
        <v>4</v>
      </c>
      <c r="AS11" s="82">
        <f t="shared" si="6"/>
        <v>11</v>
      </c>
      <c r="AT11" s="82">
        <f t="shared" si="7"/>
        <v>4</v>
      </c>
      <c r="AU11" s="53">
        <f t="shared" si="8"/>
        <v>9</v>
      </c>
    </row>
    <row r="12" spans="1:47">
      <c r="B12">
        <v>9</v>
      </c>
      <c r="C12">
        <v>7</v>
      </c>
      <c r="D12" t="s">
        <v>605</v>
      </c>
      <c r="E12" t="s">
        <v>607</v>
      </c>
      <c r="F12">
        <v>1</v>
      </c>
      <c r="G12">
        <v>1</v>
      </c>
      <c r="H12">
        <v>1</v>
      </c>
      <c r="I12">
        <v>3</v>
      </c>
      <c r="J12">
        <v>1</v>
      </c>
      <c r="K12">
        <v>1</v>
      </c>
      <c r="L12">
        <v>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 s="100">
        <v>1</v>
      </c>
      <c r="U12" s="84">
        <v>1</v>
      </c>
      <c r="V12" s="84">
        <v>1</v>
      </c>
      <c r="W12" s="84">
        <v>2</v>
      </c>
      <c r="X12" s="84">
        <v>1</v>
      </c>
      <c r="Y12" s="84">
        <v>1</v>
      </c>
      <c r="Z12" s="84">
        <v>1</v>
      </c>
      <c r="AA12" s="84">
        <v>1</v>
      </c>
      <c r="AB12" s="84">
        <v>1</v>
      </c>
      <c r="AC12" s="84">
        <v>1</v>
      </c>
      <c r="AD12" s="84">
        <v>1</v>
      </c>
      <c r="AE12" s="84">
        <v>1</v>
      </c>
      <c r="AF12" s="84">
        <v>1</v>
      </c>
      <c r="AG12" s="84">
        <v>2</v>
      </c>
      <c r="AH12" s="84">
        <v>1</v>
      </c>
      <c r="AI12" s="84">
        <v>1</v>
      </c>
      <c r="AJ12" s="84">
        <v>1</v>
      </c>
      <c r="AK12" s="84">
        <v>1</v>
      </c>
      <c r="AL12" s="84">
        <v>3</v>
      </c>
      <c r="AM12" s="128">
        <f t="shared" si="0"/>
        <v>41</v>
      </c>
      <c r="AN12">
        <f t="shared" si="1"/>
        <v>8</v>
      </c>
      <c r="AO12">
        <f t="shared" si="2"/>
        <v>1</v>
      </c>
      <c r="AP12">
        <f t="shared" si="3"/>
        <v>3</v>
      </c>
      <c r="AQ12" s="82">
        <f t="shared" si="4"/>
        <v>5</v>
      </c>
      <c r="AR12">
        <f t="shared" si="5"/>
        <v>3</v>
      </c>
      <c r="AS12" s="82">
        <f t="shared" si="6"/>
        <v>8</v>
      </c>
      <c r="AT12" s="82">
        <f t="shared" si="7"/>
        <v>4</v>
      </c>
      <c r="AU12" s="129">
        <f t="shared" si="8"/>
        <v>11</v>
      </c>
    </row>
    <row r="13" spans="1:47">
      <c r="B13">
        <v>10</v>
      </c>
      <c r="C13">
        <v>4</v>
      </c>
      <c r="D13" t="s">
        <v>608</v>
      </c>
      <c r="E13" t="s">
        <v>604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2</v>
      </c>
      <c r="M13">
        <v>1</v>
      </c>
      <c r="N13">
        <v>2</v>
      </c>
      <c r="O13">
        <v>2</v>
      </c>
      <c r="P13">
        <v>2</v>
      </c>
      <c r="Q13">
        <v>1</v>
      </c>
      <c r="R13">
        <v>1</v>
      </c>
      <c r="S13">
        <v>2</v>
      </c>
      <c r="T13" s="100">
        <v>1</v>
      </c>
      <c r="U13" s="84">
        <v>1</v>
      </c>
      <c r="V13" s="84">
        <v>1</v>
      </c>
      <c r="W13" s="84">
        <v>1</v>
      </c>
      <c r="X13" s="84">
        <v>1</v>
      </c>
      <c r="Y13" s="84">
        <v>1</v>
      </c>
      <c r="Z13" s="84">
        <v>1</v>
      </c>
      <c r="AA13" s="84">
        <v>1</v>
      </c>
      <c r="AB13" s="84">
        <v>1</v>
      </c>
      <c r="AC13" s="84">
        <v>1</v>
      </c>
      <c r="AD13" s="84">
        <v>1</v>
      </c>
      <c r="AE13" s="84">
        <v>1</v>
      </c>
      <c r="AF13" s="84">
        <v>1</v>
      </c>
      <c r="AG13" s="84">
        <v>1</v>
      </c>
      <c r="AH13" s="84">
        <v>1</v>
      </c>
      <c r="AI13" s="84">
        <v>1</v>
      </c>
      <c r="AJ13" s="84">
        <v>1</v>
      </c>
      <c r="AK13" s="84">
        <v>1</v>
      </c>
      <c r="AL13" s="84">
        <v>3</v>
      </c>
      <c r="AM13" s="128">
        <f t="shared" si="0"/>
        <v>41</v>
      </c>
      <c r="AN13">
        <f t="shared" si="1"/>
        <v>6</v>
      </c>
      <c r="AO13" s="82">
        <f t="shared" si="2"/>
        <v>2</v>
      </c>
      <c r="AP13" s="82">
        <f t="shared" si="3"/>
        <v>6</v>
      </c>
      <c r="AQ13" s="82">
        <f t="shared" si="4"/>
        <v>5</v>
      </c>
      <c r="AR13">
        <f t="shared" si="5"/>
        <v>3</v>
      </c>
      <c r="AS13" s="82">
        <f t="shared" si="6"/>
        <v>8</v>
      </c>
      <c r="AT13">
        <f t="shared" si="7"/>
        <v>3</v>
      </c>
      <c r="AU13" s="53">
        <f t="shared" si="8"/>
        <v>10</v>
      </c>
    </row>
    <row r="14" spans="1:47">
      <c r="B14">
        <v>11</v>
      </c>
      <c r="C14" t="s">
        <v>628</v>
      </c>
      <c r="D14" t="s">
        <v>629</v>
      </c>
      <c r="E14" t="s">
        <v>630</v>
      </c>
      <c r="F14">
        <v>1</v>
      </c>
      <c r="G14">
        <v>2</v>
      </c>
      <c r="H14">
        <v>1</v>
      </c>
      <c r="I14">
        <v>3</v>
      </c>
      <c r="J14">
        <v>3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s="100">
        <v>1</v>
      </c>
      <c r="U14" s="84">
        <v>1</v>
      </c>
      <c r="V14" s="84">
        <v>1</v>
      </c>
      <c r="W14" s="84">
        <v>2</v>
      </c>
      <c r="X14" s="84">
        <v>1</v>
      </c>
      <c r="Y14" s="84">
        <v>1</v>
      </c>
      <c r="Z14" s="84">
        <v>1</v>
      </c>
      <c r="AA14" s="84">
        <v>1</v>
      </c>
      <c r="AB14" s="84">
        <v>1</v>
      </c>
      <c r="AC14" s="84">
        <v>1</v>
      </c>
      <c r="AD14" s="84">
        <v>1</v>
      </c>
      <c r="AE14" s="84">
        <v>3</v>
      </c>
      <c r="AF14" s="84">
        <v>1</v>
      </c>
      <c r="AG14" s="84">
        <v>1</v>
      </c>
      <c r="AH14" s="84">
        <v>1</v>
      </c>
      <c r="AI14" s="84">
        <v>1</v>
      </c>
      <c r="AJ14" s="84">
        <v>1</v>
      </c>
      <c r="AK14" s="84">
        <v>3</v>
      </c>
      <c r="AL14" s="84">
        <v>3</v>
      </c>
      <c r="AM14" s="127">
        <f t="shared" si="0"/>
        <v>45</v>
      </c>
      <c r="AN14" s="82">
        <f t="shared" si="1"/>
        <v>10</v>
      </c>
      <c r="AO14" s="82">
        <f t="shared" si="2"/>
        <v>2</v>
      </c>
      <c r="AP14">
        <f t="shared" si="3"/>
        <v>3</v>
      </c>
      <c r="AQ14" s="82">
        <f t="shared" si="4"/>
        <v>6</v>
      </c>
      <c r="AR14">
        <f t="shared" si="5"/>
        <v>3</v>
      </c>
      <c r="AS14">
        <f t="shared" si="6"/>
        <v>7</v>
      </c>
      <c r="AT14" s="82">
        <f t="shared" si="7"/>
        <v>4</v>
      </c>
      <c r="AU14" s="129">
        <f t="shared" si="8"/>
        <v>14</v>
      </c>
    </row>
    <row r="15" spans="1:47">
      <c r="B15" t="s">
        <v>622</v>
      </c>
      <c r="C15">
        <v>18</v>
      </c>
      <c r="D15" t="s">
        <v>632</v>
      </c>
      <c r="E15" t="s">
        <v>624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2</v>
      </c>
      <c r="O15">
        <v>2</v>
      </c>
      <c r="P15">
        <v>2</v>
      </c>
      <c r="Q15">
        <v>1</v>
      </c>
      <c r="R15">
        <v>1</v>
      </c>
      <c r="S15">
        <v>2</v>
      </c>
      <c r="T15" s="100">
        <v>1</v>
      </c>
      <c r="U15" s="84">
        <v>1</v>
      </c>
      <c r="V15" s="84">
        <v>2</v>
      </c>
      <c r="W15" s="84">
        <v>1</v>
      </c>
      <c r="X15" s="84">
        <v>1</v>
      </c>
      <c r="Y15" s="84">
        <v>1</v>
      </c>
      <c r="Z15" s="84">
        <v>1</v>
      </c>
      <c r="AA15" s="84">
        <v>1</v>
      </c>
      <c r="AB15" s="84">
        <v>2</v>
      </c>
      <c r="AC15" s="84">
        <v>2</v>
      </c>
      <c r="AD15" s="84">
        <v>2</v>
      </c>
      <c r="AE15" s="84">
        <v>2</v>
      </c>
      <c r="AF15" s="84">
        <v>1</v>
      </c>
      <c r="AG15" s="84">
        <v>2</v>
      </c>
      <c r="AH15" s="84">
        <v>1</v>
      </c>
      <c r="AI15" s="84">
        <v>1</v>
      </c>
      <c r="AJ15" s="84">
        <v>2</v>
      </c>
      <c r="AK15" s="84">
        <v>1</v>
      </c>
      <c r="AL15" s="84">
        <v>1</v>
      </c>
      <c r="AM15" s="127">
        <f t="shared" si="0"/>
        <v>44</v>
      </c>
      <c r="AN15">
        <f t="shared" si="1"/>
        <v>6</v>
      </c>
      <c r="AO15">
        <f t="shared" si="2"/>
        <v>1</v>
      </c>
      <c r="AP15" s="82">
        <f t="shared" si="3"/>
        <v>6</v>
      </c>
      <c r="AQ15">
        <f t="shared" si="4"/>
        <v>4</v>
      </c>
      <c r="AR15" s="82">
        <f t="shared" si="5"/>
        <v>5</v>
      </c>
      <c r="AS15" s="82">
        <f t="shared" si="6"/>
        <v>10</v>
      </c>
      <c r="AT15">
        <f t="shared" si="7"/>
        <v>3</v>
      </c>
      <c r="AU15" s="129">
        <f t="shared" si="8"/>
        <v>11</v>
      </c>
    </row>
    <row r="16" spans="1:47">
      <c r="B16" t="s">
        <v>645</v>
      </c>
      <c r="C16">
        <v>4</v>
      </c>
      <c r="D16" t="s">
        <v>646</v>
      </c>
      <c r="E16" t="s">
        <v>647</v>
      </c>
      <c r="F16">
        <v>2</v>
      </c>
      <c r="G16">
        <v>1</v>
      </c>
      <c r="H16">
        <v>3</v>
      </c>
      <c r="I16">
        <v>3</v>
      </c>
      <c r="J16">
        <v>3</v>
      </c>
      <c r="K16">
        <v>1</v>
      </c>
      <c r="L16">
        <v>1</v>
      </c>
      <c r="M16">
        <v>3</v>
      </c>
      <c r="N16">
        <v>3</v>
      </c>
      <c r="O16">
        <v>3</v>
      </c>
      <c r="P16">
        <v>3</v>
      </c>
      <c r="Q16">
        <v>1</v>
      </c>
      <c r="R16">
        <v>1</v>
      </c>
      <c r="S16">
        <v>1</v>
      </c>
      <c r="T16" s="100">
        <v>1</v>
      </c>
      <c r="U16" s="84">
        <v>3</v>
      </c>
      <c r="V16" s="84">
        <v>1</v>
      </c>
      <c r="W16" s="84">
        <v>1</v>
      </c>
      <c r="X16" s="84">
        <v>1</v>
      </c>
      <c r="Y16" s="84">
        <v>1</v>
      </c>
      <c r="Z16" s="84">
        <v>1</v>
      </c>
      <c r="AA16" s="84">
        <v>1</v>
      </c>
      <c r="AB16" s="84">
        <v>1</v>
      </c>
      <c r="AC16" s="84">
        <v>2</v>
      </c>
      <c r="AD16" s="84">
        <v>1</v>
      </c>
      <c r="AE16" s="84">
        <v>3</v>
      </c>
      <c r="AF16" s="84">
        <v>3</v>
      </c>
      <c r="AG16" s="84">
        <v>3</v>
      </c>
      <c r="AH16" s="84">
        <v>1</v>
      </c>
      <c r="AI16" s="84">
        <v>1</v>
      </c>
      <c r="AJ16" s="84">
        <v>3</v>
      </c>
      <c r="AK16" s="84">
        <v>1</v>
      </c>
      <c r="AL16" s="84">
        <v>1</v>
      </c>
      <c r="AM16" s="127">
        <f t="shared" si="0"/>
        <v>59</v>
      </c>
      <c r="AN16" s="82">
        <f t="shared" si="1"/>
        <v>15</v>
      </c>
      <c r="AO16">
        <f t="shared" si="2"/>
        <v>1</v>
      </c>
      <c r="AP16" s="82">
        <f t="shared" si="3"/>
        <v>9</v>
      </c>
      <c r="AQ16" s="82">
        <f t="shared" si="4"/>
        <v>8</v>
      </c>
      <c r="AR16" s="82">
        <f t="shared" si="5"/>
        <v>6</v>
      </c>
      <c r="AS16">
        <f t="shared" si="6"/>
        <v>7</v>
      </c>
      <c r="AT16">
        <f t="shared" si="7"/>
        <v>3</v>
      </c>
      <c r="AU16" s="129">
        <f t="shared" si="8"/>
        <v>16</v>
      </c>
    </row>
    <row r="17" spans="2:47">
      <c r="B17">
        <v>12</v>
      </c>
      <c r="C17">
        <v>3</v>
      </c>
      <c r="D17" t="s">
        <v>648</v>
      </c>
      <c r="E17" t="s">
        <v>649</v>
      </c>
      <c r="F17">
        <v>2</v>
      </c>
      <c r="G17">
        <v>2</v>
      </c>
      <c r="H17">
        <v>3</v>
      </c>
      <c r="I17">
        <v>3</v>
      </c>
      <c r="J17">
        <v>2</v>
      </c>
      <c r="K17">
        <v>1</v>
      </c>
      <c r="L17">
        <v>2</v>
      </c>
      <c r="M17">
        <v>1</v>
      </c>
      <c r="N17">
        <v>2</v>
      </c>
      <c r="O17">
        <v>3</v>
      </c>
      <c r="P17">
        <v>2</v>
      </c>
      <c r="Q17">
        <v>1</v>
      </c>
      <c r="R17">
        <v>2</v>
      </c>
      <c r="S17">
        <v>1</v>
      </c>
      <c r="T17" s="100">
        <v>1</v>
      </c>
      <c r="U17" s="84">
        <v>1</v>
      </c>
      <c r="V17" s="84">
        <v>1</v>
      </c>
      <c r="W17" s="84">
        <v>1</v>
      </c>
      <c r="X17" s="84">
        <v>1</v>
      </c>
      <c r="Y17" s="84">
        <v>1</v>
      </c>
      <c r="Z17" s="84">
        <v>2</v>
      </c>
      <c r="AA17" s="84">
        <v>2</v>
      </c>
      <c r="AB17" s="84">
        <v>2</v>
      </c>
      <c r="AC17" s="84">
        <v>2</v>
      </c>
      <c r="AD17" s="84">
        <v>1</v>
      </c>
      <c r="AE17" s="84">
        <v>2</v>
      </c>
      <c r="AF17" s="84">
        <v>2</v>
      </c>
      <c r="AG17" s="84">
        <v>3</v>
      </c>
      <c r="AH17" s="84">
        <v>1</v>
      </c>
      <c r="AI17" s="84">
        <v>1</v>
      </c>
      <c r="AJ17" s="84">
        <v>2</v>
      </c>
      <c r="AK17" s="84">
        <v>2</v>
      </c>
      <c r="AL17" s="84">
        <v>3</v>
      </c>
      <c r="AM17" s="127">
        <f t="shared" si="0"/>
        <v>58</v>
      </c>
      <c r="AN17" s="82">
        <f t="shared" si="1"/>
        <v>12</v>
      </c>
      <c r="AO17" s="82">
        <f t="shared" si="2"/>
        <v>2</v>
      </c>
      <c r="AP17" s="82">
        <f t="shared" si="3"/>
        <v>7</v>
      </c>
      <c r="AQ17" s="82">
        <f t="shared" si="4"/>
        <v>7</v>
      </c>
      <c r="AR17" s="82">
        <f t="shared" si="5"/>
        <v>4</v>
      </c>
      <c r="AS17" s="82">
        <f t="shared" si="6"/>
        <v>10</v>
      </c>
      <c r="AT17">
        <f t="shared" si="7"/>
        <v>3</v>
      </c>
      <c r="AU17" s="129">
        <f t="shared" si="8"/>
        <v>16</v>
      </c>
    </row>
    <row r="18" spans="2:47">
      <c r="B18">
        <v>13</v>
      </c>
      <c r="C18">
        <v>14</v>
      </c>
      <c r="D18" t="s">
        <v>654</v>
      </c>
      <c r="E18" t="s">
        <v>655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00">
        <v>1</v>
      </c>
      <c r="U18" s="84">
        <v>1</v>
      </c>
      <c r="V18" s="84">
        <v>1</v>
      </c>
      <c r="W18" s="84">
        <v>2</v>
      </c>
      <c r="X18" s="84">
        <v>1</v>
      </c>
      <c r="Y18" s="84">
        <v>1</v>
      </c>
      <c r="Z18" s="84">
        <v>1</v>
      </c>
      <c r="AA18" s="84">
        <v>1</v>
      </c>
      <c r="AB18" s="84">
        <v>1</v>
      </c>
      <c r="AC18" s="84">
        <v>1</v>
      </c>
      <c r="AD18" s="84">
        <v>1</v>
      </c>
      <c r="AE18" s="84">
        <v>1</v>
      </c>
      <c r="AF18" s="84">
        <v>1</v>
      </c>
      <c r="AG18" s="84">
        <v>1</v>
      </c>
      <c r="AH18" s="84">
        <v>1</v>
      </c>
      <c r="AI18" s="84">
        <v>1</v>
      </c>
      <c r="AJ18" s="84">
        <v>2</v>
      </c>
      <c r="AK18" s="84">
        <v>2</v>
      </c>
      <c r="AL18" s="84">
        <v>3</v>
      </c>
      <c r="AM18" s="127">
        <f t="shared" si="0"/>
        <v>38</v>
      </c>
      <c r="AN18">
        <f t="shared" si="1"/>
        <v>6</v>
      </c>
      <c r="AO18">
        <f t="shared" si="2"/>
        <v>1</v>
      </c>
      <c r="AP18">
        <f t="shared" si="3"/>
        <v>3</v>
      </c>
      <c r="AQ18">
        <f t="shared" si="4"/>
        <v>4</v>
      </c>
      <c r="AR18">
        <f t="shared" si="5"/>
        <v>3</v>
      </c>
      <c r="AS18">
        <f t="shared" si="6"/>
        <v>7</v>
      </c>
      <c r="AT18" s="82">
        <f t="shared" si="7"/>
        <v>4</v>
      </c>
      <c r="AU18" s="129">
        <f t="shared" si="8"/>
        <v>12</v>
      </c>
    </row>
    <row r="19" spans="2:47">
      <c r="AM19" s="14">
        <f t="shared" si="0"/>
        <v>0</v>
      </c>
      <c r="AN19">
        <f t="shared" si="1"/>
        <v>0</v>
      </c>
      <c r="AO19">
        <f t="shared" si="2"/>
        <v>0</v>
      </c>
      <c r="AP19">
        <f t="shared" si="3"/>
        <v>0</v>
      </c>
      <c r="AQ19">
        <f t="shared" si="4"/>
        <v>0</v>
      </c>
      <c r="AR19">
        <f t="shared" si="5"/>
        <v>0</v>
      </c>
      <c r="AS19">
        <f t="shared" si="6"/>
        <v>0</v>
      </c>
      <c r="AT19">
        <f t="shared" si="7"/>
        <v>0</v>
      </c>
      <c r="AU19" s="53">
        <f t="shared" si="8"/>
        <v>0</v>
      </c>
    </row>
    <row r="20" spans="2:47">
      <c r="AM20" s="14">
        <f t="shared" si="0"/>
        <v>0</v>
      </c>
      <c r="AN20">
        <f t="shared" si="1"/>
        <v>0</v>
      </c>
      <c r="AO20">
        <f t="shared" si="2"/>
        <v>0</v>
      </c>
      <c r="AP20">
        <f t="shared" si="3"/>
        <v>0</v>
      </c>
      <c r="AQ20">
        <f t="shared" si="4"/>
        <v>0</v>
      </c>
      <c r="AR20">
        <f t="shared" si="5"/>
        <v>0</v>
      </c>
      <c r="AS20">
        <f t="shared" si="6"/>
        <v>0</v>
      </c>
      <c r="AT20">
        <f t="shared" si="7"/>
        <v>0</v>
      </c>
      <c r="AU20" s="53">
        <f t="shared" si="8"/>
        <v>0</v>
      </c>
    </row>
    <row r="21" spans="2:47">
      <c r="AM21" s="14">
        <f t="shared" si="0"/>
        <v>0</v>
      </c>
      <c r="AN21">
        <f t="shared" si="1"/>
        <v>0</v>
      </c>
      <c r="AO21">
        <f t="shared" si="2"/>
        <v>0</v>
      </c>
      <c r="AP21">
        <f t="shared" si="3"/>
        <v>0</v>
      </c>
      <c r="AQ21">
        <f t="shared" si="4"/>
        <v>0</v>
      </c>
      <c r="AR21">
        <f t="shared" si="5"/>
        <v>0</v>
      </c>
      <c r="AS21">
        <f t="shared" si="6"/>
        <v>0</v>
      </c>
      <c r="AT21">
        <f t="shared" si="7"/>
        <v>0</v>
      </c>
      <c r="AU21" s="53">
        <f t="shared" si="8"/>
        <v>0</v>
      </c>
    </row>
    <row r="22" spans="2:47">
      <c r="AM22" s="14">
        <f t="shared" si="0"/>
        <v>0</v>
      </c>
      <c r="AN22">
        <f t="shared" si="1"/>
        <v>0</v>
      </c>
      <c r="AO22">
        <f t="shared" si="2"/>
        <v>0</v>
      </c>
      <c r="AP22">
        <f t="shared" si="3"/>
        <v>0</v>
      </c>
      <c r="AQ22">
        <f t="shared" si="4"/>
        <v>0</v>
      </c>
      <c r="AR22">
        <f t="shared" si="5"/>
        <v>0</v>
      </c>
      <c r="AS22">
        <f t="shared" si="6"/>
        <v>0</v>
      </c>
      <c r="AT22">
        <f t="shared" si="7"/>
        <v>0</v>
      </c>
      <c r="AU22" s="53">
        <f t="shared" si="8"/>
        <v>0</v>
      </c>
    </row>
    <row r="23" spans="2:47">
      <c r="AM23" s="14">
        <f t="shared" si="0"/>
        <v>0</v>
      </c>
      <c r="AN23">
        <f t="shared" si="1"/>
        <v>0</v>
      </c>
      <c r="AO23">
        <f t="shared" si="2"/>
        <v>0</v>
      </c>
      <c r="AP23">
        <f t="shared" si="3"/>
        <v>0</v>
      </c>
      <c r="AQ23">
        <f t="shared" si="4"/>
        <v>0</v>
      </c>
      <c r="AR23">
        <f t="shared" si="5"/>
        <v>0</v>
      </c>
      <c r="AS23">
        <f t="shared" si="6"/>
        <v>0</v>
      </c>
      <c r="AT23">
        <f t="shared" si="7"/>
        <v>0</v>
      </c>
      <c r="AU23" s="53">
        <f t="shared" si="8"/>
        <v>0</v>
      </c>
    </row>
    <row r="24" spans="2:47">
      <c r="AM24" s="14">
        <f t="shared" si="0"/>
        <v>0</v>
      </c>
      <c r="AN24">
        <f t="shared" si="1"/>
        <v>0</v>
      </c>
      <c r="AO24">
        <f t="shared" si="2"/>
        <v>0</v>
      </c>
      <c r="AP24">
        <f t="shared" si="3"/>
        <v>0</v>
      </c>
      <c r="AQ24">
        <f t="shared" si="4"/>
        <v>0</v>
      </c>
      <c r="AR24">
        <f t="shared" si="5"/>
        <v>0</v>
      </c>
      <c r="AS24">
        <f t="shared" si="6"/>
        <v>0</v>
      </c>
      <c r="AT24">
        <f t="shared" si="7"/>
        <v>0</v>
      </c>
      <c r="AU24" s="53">
        <f t="shared" si="8"/>
        <v>0</v>
      </c>
    </row>
    <row r="25" spans="2:47">
      <c r="AM25" s="14">
        <f t="shared" si="0"/>
        <v>0</v>
      </c>
      <c r="AN25">
        <f t="shared" si="1"/>
        <v>0</v>
      </c>
      <c r="AO25">
        <f t="shared" si="2"/>
        <v>0</v>
      </c>
      <c r="AP25">
        <f t="shared" si="3"/>
        <v>0</v>
      </c>
      <c r="AQ25">
        <f t="shared" si="4"/>
        <v>0</v>
      </c>
      <c r="AR25">
        <f t="shared" si="5"/>
        <v>0</v>
      </c>
      <c r="AS25">
        <f t="shared" si="6"/>
        <v>0</v>
      </c>
      <c r="AT25">
        <f t="shared" si="7"/>
        <v>0</v>
      </c>
      <c r="AU25" s="53">
        <f t="shared" si="8"/>
        <v>0</v>
      </c>
    </row>
    <row r="26" spans="2:47">
      <c r="AM26" s="14">
        <f t="shared" si="0"/>
        <v>0</v>
      </c>
      <c r="AN26">
        <f t="shared" si="1"/>
        <v>0</v>
      </c>
      <c r="AO26">
        <f t="shared" si="2"/>
        <v>0</v>
      </c>
      <c r="AP26">
        <f t="shared" si="3"/>
        <v>0</v>
      </c>
      <c r="AQ26">
        <f t="shared" si="4"/>
        <v>0</v>
      </c>
      <c r="AR26">
        <f t="shared" si="5"/>
        <v>0</v>
      </c>
      <c r="AS26">
        <f t="shared" si="6"/>
        <v>0</v>
      </c>
      <c r="AT26">
        <f t="shared" si="7"/>
        <v>0</v>
      </c>
      <c r="AU26" s="53">
        <f t="shared" si="8"/>
        <v>0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RAW_core</vt:lpstr>
      <vt:lpstr>PedsQL Core</vt:lpstr>
      <vt:lpstr>RAW_neuro</vt:lpstr>
      <vt:lpstr>PedsQL Neuro</vt:lpstr>
      <vt:lpstr>RAW_DMD</vt:lpstr>
      <vt:lpstr>PedsQL DMD</vt:lpstr>
      <vt:lpstr>P4 CBCL</vt:lpstr>
      <vt:lpstr>P5 CSHQ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</dc:creator>
  <cp:lastModifiedBy>Frederick Ho</cp:lastModifiedBy>
  <dcterms:created xsi:type="dcterms:W3CDTF">2013-10-10T12:48:32Z</dcterms:created>
  <dcterms:modified xsi:type="dcterms:W3CDTF">2016-06-30T04:48:15Z</dcterms:modified>
</cp:coreProperties>
</file>