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s topics" sheetId="1" r:id="rId3"/>
    <sheet state="visible" name="os" sheetId="2" r:id="rId4"/>
    <sheet state="visible" name="algo" sheetId="3" r:id="rId5"/>
    <sheet state="visible" name="algo_list" sheetId="4" r:id="rId6"/>
    <sheet state="visible" name="data structure" sheetId="5" r:id="rId7"/>
  </sheets>
  <definedNames/>
  <calcPr/>
</workbook>
</file>

<file path=xl/sharedStrings.xml><?xml version="1.0" encoding="utf-8"?>
<sst xmlns="http://schemas.openxmlformats.org/spreadsheetml/2006/main" count="685" uniqueCount="596">
  <si>
    <t>Questions</t>
  </si>
  <si>
    <t>insertion sort with binary search</t>
  </si>
  <si>
    <t xml:space="preserve">Consider the following variation of insertion sort. Assume A is the array we are sorting and that A[1], A[2],…, A[p] is the subarray of A which is currently sorted. Rather than sequentially searching for A[p + 1] 's position in A[1], … ,A[p], suppose we perform a binary search. If this is the case for 0&lt;p&lt;n  (where n is the size of A), then what is the time complexity of the sorting algorithm? Explain. </t>
  </si>
  <si>
    <t>Define CPU burst. On the basis of CPU burst differentiate between CPU-bound and I/O-bound processes. Define Shortest Remaining Time (SRT) first and round-robin (RR) short term CPU scheduling discipline. Define process starvation. Can RR or SRT starve CPU-bound or I/O-bound processes? If, yes, give an example, if no, explain why not.</t>
  </si>
  <si>
    <r>
      <rPr>
        <b/>
      </rPr>
      <t xml:space="preserve">1. </t>
    </r>
    <r>
      <t xml:space="preserve">since the first P elements are sorted, inserting the P+1 th elements through binary search method need O(logP). </t>
    </r>
    <r>
      <rPr>
        <b/>
      </rPr>
      <t xml:space="preserve"> 2.</t>
    </r>
    <r>
      <t xml:space="preserve"> P varies from 1 to n for all situation of array when it is totally unsorted to the totally sorted. </t>
    </r>
    <r>
      <rPr>
        <b/>
      </rPr>
      <t>3.</t>
    </r>
    <r>
      <t xml:space="preserve"> The total runtime is the summation of all this cases. </t>
    </r>
    <r>
      <rPr>
        <b/>
      </rPr>
      <t>4.</t>
    </r>
    <r>
      <t xml:space="preserve"> since log1+log2+...+logn = log(1*2*...*n), so the total runtime is O(logn!)</t>
    </r>
  </si>
  <si>
    <t>Define a working set in demand paging (page-based virtual memory organization). Explain why the operating system has to keep track of the working set and how it does it. Define thrashing and explain who it is related to the concept of the working set.</t>
  </si>
  <si>
    <t>https://en.wikipedia.org/wiki/Stirling%27s_approximation</t>
  </si>
  <si>
    <t>Describe multi-level indexed allocation (draw a diagram) of disk space in a file system. Explain how it accommodates small and large files. Define extent-based allocation. Describe its advantages and challenges compared to the multi-level indexed allocation.</t>
  </si>
  <si>
    <t>Define OS kernel. Explain the difference between user and kernel mode. Motivate the need for dual-mode operation. Explain what hardware support is needed to implement it. Define threads. Differentiate between user-level and kernel-level thread implementation. List at least two advantages of one implementation over the other.</t>
  </si>
  <si>
    <t>`</t>
  </si>
  <si>
    <t>question</t>
  </si>
  <si>
    <t>Define the Mutual Exclusion Problem. Explain why it is important for OS design and give two examples of mutual exclusion might be needed in OS implementation. Define semaphores. Describe the two semaphore operations. Given these two operations provide pseudocode solution to the mutual exclusion problem.</t>
  </si>
  <si>
    <t>Define the concept of external and internal storage fragmentation. This concept arises in multiple areas of OS design. Give at least two examples of external vs. internal fragmentation. In each case, explain whether it is beneficial or detrimental to have this kind of fragmentation.</t>
  </si>
  <si>
    <t>additional points</t>
  </si>
  <si>
    <t>Define the Mutual Exclusion Problem. Explain why it is important for OS design and give examples where in OS implementation mutual exclusion might be needed. Define semaphores. Describe two semaphore operations. Given the two operations provide pseudocode solution to the mutual exclusion problem.</t>
  </si>
  <si>
    <t>issue</t>
  </si>
  <si>
    <t>Describe page-based random access memory management. Define and differentiate a page and a frame. Define page table. Describe multi-level page tables. Explain why multi-level page tables are Problem #2 necessary. Describe and explain the need for either inverted page tables or hashed page tables (choose only one).</t>
  </si>
  <si>
    <t>Define the concepts of a block, sector, track, cylinder and platter with respect to disk space allocation. Define the concept of a free linked (block) list. Explain how the linked list is used for disk space allocation. Explain what bit vector-based disk space allocation is. Explain the advantages of this method over free-list based.</t>
  </si>
  <si>
    <t>O(n^2)
We need to think of the time for swapping elements.</t>
  </si>
  <si>
    <t>PPT the code for RW problem sychonization, the order changed comparing with book</t>
  </si>
  <si>
    <r>
      <t xml:space="preserve">it should be "if readercout == 1 " for the </t>
    </r>
    <r>
      <rPr>
        <b/>
      </rPr>
      <t xml:space="preserve">first </t>
    </r>
    <r>
      <t>reader to lock the writer</t>
    </r>
  </si>
  <si>
    <t>Define process. Explain what "process state" is. A process may be in one of the 5 states. Name and describe them. Describe transitions between these states. Explain what context switch is. Describe what state transition involves context switch and why.</t>
  </si>
  <si>
    <t>heap</t>
  </si>
  <si>
    <t>1. Give definition of a heap. 2. What minimal sequence of insert and/or removeMin operations on heap A will transform it into heap B? Draw the heap after each operation.</t>
  </si>
  <si>
    <t>Define page and frame in virtual memory. Explain the need for virtual memory. Explain how demand paging makes virtual memory transparent for application programmer. Explain how second chance (clock) page replacement algorithm operates, what page replacement policy it approximates and what its advantages are over other page replacement policies.</t>
  </si>
  <si>
    <t>Define processor interrupts. Explain why they are needed. Describe and differentiate between polling-based and interrupt based input-output processing. Explain what device driver is. Explain why they are needed. Describe how the rest of the operating system interfaces with device drivers and how device drivers operate with device controllers.</t>
  </si>
  <si>
    <t>image url</t>
  </si>
  <si>
    <t>hash table,chaining</t>
  </si>
  <si>
    <t>thanks</t>
  </si>
  <si>
    <t>Propose at least two strategies other than chaining for handling collisions in a hash table. Give their advantages and disadvantages</t>
  </si>
  <si>
    <t>I think the ppt is correct, if readcout=0, then block the writer, and following reader can directly go into the cs.</t>
  </si>
  <si>
    <t>What is the purpose of a short-term CPU scheduler? What is the difference between a preemptive and a non-preemptive scheduler? Which type of scheduling (preemptive or non-preemptive) is used in most modern operating systems and why is it used? Explain round-robin (RR) scheduling, and how its behavior and performance varies with the size of the time quantum? Are there any constraints on how the quantum should be chosen?</t>
  </si>
  <si>
    <t>The main tradeoffs between these methods are that linear probing has the best cache performance but is most sensitive to clustering, while double hashing has poor cache performance but exhibits virtually no clustering; quadratic probing falls in-between in both areas. Double hashing can also require more computation than other forms of probing.</t>
  </si>
  <si>
    <t>Explain the difference between contiguous (continuous) allocation, linked (chained) allocation, and indexed allocation for file systems. Explain the combined scheme (multilevel indexed allocation) used by the Unix File System (UFS) and how it implements access for small and large files.</t>
  </si>
  <si>
    <t>Explain the concept of a thread and of multithreaded programming. What are the benefits of multithreaded programming? Explain the difference between user and kernel threads and discuss the three models for establishing a relationship between the two.</t>
  </si>
  <si>
    <t>Explain the basic method of paging. Include descriptions of: a. Its advantages over earlier methods of memory management b. necessary hardware support, c. basic page table implementation, (You do not need to discuss hierarchical or multilevel paging, hashed or inverted page tables), d. the role of a translation lookaside buffer (TLB), e. valid/invalid bits f. what pages can be shared and how shared pages are implemented.</t>
  </si>
  <si>
    <t>Chaining:The idea is to make each cell of hash table point to a linked list of records that have same hash function value. Chaining is simple, but requires additional memory outside the table. Open Addressing: In open addressing, all elements are stored in the hash table itself. Each table entry contains either a record or NIL. When searching for an element, we one by one examine table slots until the desired element is found or it is clear that the element is not in the table.</t>
  </si>
  <si>
    <t>a. What is the Optimal Page Replacement Strategy? Explain how Least Recently Used (LRU) approximates this and what is its difficulties or disadvantages. Can you suggest how a LRU type algorithm could be implemented in a system which has a modified bit but not a referenced bit? b. Illustrate Optimal and LRU assuming 3 pages may be held in memory and references are to page numbers : 7,0,1,2,0,3,0,4,2,3,0,3,2,1,2,0,1,7,0,1 State any assumptions you make and comment on the results?</t>
  </si>
  <si>
    <t>Explain briefly the following seek algorithms: FCFS, SSTF, SCAN, C-SCAN. Give a sequence of track requests for each algorithm which could result in indefinite postponement, if such exists. If 2 or more requests come sequentially for the same track, how should each algorithm handle them. Justify your answer.</t>
  </si>
  <si>
    <t>Explain why the task of scheduling secondary storage I/O requests is assigned to the operating system. That is, why application programs do not typically access the disk directly. Briefly describe the following disk head scheduling algorithms: First-Come-First-Served (FCFS), Shortest-Service-Time-First (SSTF), SCAN, C-SCAN. Name the algorithm(s) that may result in I/O request starvation. Name the most fair algorithm. Explain your answers.</t>
  </si>
  <si>
    <t>Define fragmentation. Differentiate between external and internal fragmentation. From which fragmentation do segment-based and page-based memory allocation suffer? Explain.</t>
  </si>
  <si>
    <t>couting sort</t>
  </si>
  <si>
    <t>Describe an algorithm that, given n integers in the range 0 to k, preprocesses its input and then answers any query about how many of the n integers fall into range [a..b] in O(1) time. Your algorithm should use O(n+k) preprocessing time. Separate clearly the preprocessing part from the query answering part in your algorithm. Analyze the run-time of each part.</t>
  </si>
  <si>
    <t>Define CPU burst of a process. Differentiate CPU-bound and I/O bound processes. Briefly describe Shortest-Remaining-Time (SRT) and Round-Robin (RR) CPU scheduling disciplines. For each discipline, state whether it can starve processes. If not, explain why not. If, yes, give a starvation example and explain whether it applies to CPU-bound or to I/O-bound processes.</t>
  </si>
  <si>
    <t>counting sort, refer to the book algo, return C[b]-C[a-1]</t>
  </si>
  <si>
    <t>Define page table. Describe how it is used in virtual memory organization. Explain how the following bits are used. - valid-invalid bit - clean/dirty (also called modify) bit - reference bit</t>
  </si>
  <si>
    <t>kernel / mode / process / thread</t>
  </si>
  <si>
    <t>heap, binary search tree</t>
  </si>
  <si>
    <t>Define a semaphore. Describe two operations that are defined for semaphores. Define atomicity of operations. Define the mutual exclusion (critical section) problem. Describe (provide pseudocode for) a semaphore-based solution to the mutual exclusion problem.</t>
  </si>
  <si>
    <t>2011s</t>
  </si>
  <si>
    <t>What is the difference between the binary-search-tree key property and the min-heap key property? Can the binary-search-tree key property be used to print out the keys of an n-node tree in sorted order in O(n) time? Can the min-heap key property be used to print out the keys of an n-node tree in sorted order in O(n) time? Explain how or why not.</t>
  </si>
  <si>
    <t xml:space="preserve">Define OS kernel. </t>
  </si>
  <si>
    <t>The binary-search-tree property guarantees that all nodes in the left subtree are smaller, and all nodes in the right subtree are larger. The min-heap property only guarantees the general child-larger-than-parent relation, but doesn’t distinguish between left and right children. For this reason, the min-heap property can’t be used to print out the keys in sorted order in linear time because we have no way of knowing which subtree contains the next smallest element.</t>
  </si>
  <si>
    <t>binary search tree: O(n)
min-heap: O(nlgn)</t>
  </si>
  <si>
    <t>Explain page replacement in a virtual memory organization. Motivate the need for an efficient page replacement algorithm. Define the optimal page replacement algorithm (OPT). Explain why it is not used in practice. Name and describe the operation of the practical algorithm that approximates the behavior of OPT.</t>
  </si>
  <si>
    <t>greedy</t>
  </si>
  <si>
    <t>Describe an efficient algorithm that, given set {x1, …, xn} of points on the real line, determines the smallest set of unit-length closed intervals that contain all of the given points. Argue that your algorithm is correct.</t>
  </si>
  <si>
    <t>In computing, the 'kernel' is the central component of most computer operating systems;
 it is a bridge between applications and the actual data processing done at the hardware level.</t>
  </si>
  <si>
    <t>Define block, sector, track and cylinder. Explain why application programs usually access the disk through the operating system rather than directly. Motivate why it is necessary to keep track of free (unallocated) disk blocks. Describe two allocation methods: free block list and bit vector. Compare their relative advantages and disadvantages.</t>
  </si>
  <si>
    <t>maybe plus" Running at all times" after starting up [BOOK page 6]</t>
  </si>
  <si>
    <t>Define process CPU-burst. Explain how OS uses CPU-burst for process scheduling. Explain: i. why OS must know the length of CPU burst in advance for process scheduling ii. why this information is not available, and iii. how OS predicts the length of a CPU burst. Define process starvation in scheduling. Among Shortest Remaining Time, Round-Robin and First Come First Served scheduling algorithms, which ones are subject to process starvation? Explain your answer.</t>
  </si>
  <si>
    <t>https://www.csie.ntu.edu.tw/~hsinmu/courses/_media/ada_11fall/hw3-sol.pdf</t>
  </si>
  <si>
    <t>Define the Mutual Exclusion (Critical Section) Problem. Explain why it is necessary to solve this problem for OS design. Define Read Modify Write (RMW) operations and explain why such operations are necessary to implement the solution to the Mutual Exclusion Problem. Give pseudocode to: - one of the RMW operations, - solution to the Mutual Exclusion problem using your RMW operation</t>
  </si>
  <si>
    <t xml:space="preserve">Explain the difference between user and kernel mode. </t>
  </si>
  <si>
    <t>Name and describe the three major methods of allocating disk space for a file. Compare their relative advantages and disadvantages. Unix uses a variant of one of these methods that has several levels. Explain how this multiple-level variant differs from the basic method and what advantages it has over the basic method.</t>
  </si>
  <si>
    <t>In Kernel mode, the executing code has complete and unrestricted access to the underlying hardware.  It can execute any CPU instruction and reference any memory address.  Kernel mode is generally reserved for the lowest-level, most trusted functions of the operating system.  Crashes in kernel mode are catastrophic; they will halt the entire PC.  In User mode, the executing code has no ability to directly access hardware or reference memory.  Code running in user mode must delegate to system APIs to access hardware or memory.  Due to the protection afforded by this sort of isolation, crashes in user mode are always recoverable.</t>
  </si>
  <si>
    <t>Define process control block. Explain its typical contents and how it is used. Define ready queue and I/O devices queues. Explain how these queues are used. Highlight the major difference between the states of processes in ready queue and I/O device queues.</t>
  </si>
  <si>
    <t xml:space="preserve">Motivate the need for dual-mode operation. </t>
  </si>
  <si>
    <t>process</t>
  </si>
  <si>
    <t>Motivate the need for process synchronization in OS design. Define semaphores. Describe two operations that are available for semaphores. Explain why the operations need to be atomic. Define the bounded buffer problem and provide a semaphore-based solution to this problem.</t>
  </si>
  <si>
    <t>To allow protection OS operates in dual-mode. To be specific, in order to ensure the proper execution of
the operating system, we must be able to distinguish between the execution of operating-system code
and user-defined code.</t>
  </si>
  <si>
    <t>problem3   or 16.2-5</t>
  </si>
  <si>
    <t>Define virtual memory and explain why it is needed. Briefly explain how page-based virtual memory is organized. Explain why page replacement policy is needed. Explain why a FIFO page replacement policy is inadequate and suggest and alternative policy. Explain how your alternative policy operates and why it is superior to FIFO.</t>
  </si>
  <si>
    <t>memory</t>
  </si>
  <si>
    <t xml:space="preserve">Explain what hardware support is needed to implement it. </t>
  </si>
  <si>
    <t>mode bit provided by hardware
user (1), kernel (0)
enables OS to distinguish when system is running user code or kernel code</t>
  </si>
  <si>
    <t>bucket/counting sort</t>
  </si>
  <si>
    <t>2015f, 2012s</t>
  </si>
  <si>
    <t>Define the concept of a process. Define the concept of a process control block. List the contents of a process control block. Define ready queue. Explain the principle of a multilevel feedback queue. Explain process aging</t>
  </si>
  <si>
    <t xml:space="preserve">Define process. </t>
  </si>
  <si>
    <t>process(also called task, or job) is a program in execution. It contains two parts, one of which is program code (or text)
 sequence of instructions to be executed, another of which is context (execution state)</t>
  </si>
  <si>
    <t>2012s</t>
  </si>
  <si>
    <t xml:space="preserve">Explain what "process state" is. </t>
  </si>
  <si>
    <t>You are implementing an algorithm that draws part of the landscape of a terrain, and you are faced with the following problem: You are given the heights of N points of the terrain's grid, and you need to find and sort, as fast as possible, the √N highest of them. Give an algorithm that does this, and argue that no one can do better (up to a constant factor, of course!) (Hint: Your algorithm should run in O(N) time; there is a simple argument why this is the best possible.)</t>
  </si>
  <si>
    <t xml:space="preserve">OS maintains the state of a process.
The state of a process is defiened in part by the current activity of that process. </t>
  </si>
  <si>
    <t>index for the argument √N</t>
  </si>
  <si>
    <t>use the variant of quick sort. 
Find the smallest number A in the √N largest numbers using partition.
Using the number A to select the √N biggest numebr.</t>
  </si>
  <si>
    <t>Explain the need for page replacement in a page-based virtual memory organization. Differentiate not-recently-used (NRU) and least recently used (LRU) page replacement algorithms. Describe second chance and state which of the two LRU or NRU the second change page replacement algorithm approximates.</t>
  </si>
  <si>
    <t xml:space="preserve">A process may be in one of the 5 states. Name and describe them. </t>
  </si>
  <si>
    <t>hash, chaining</t>
  </si>
  <si>
    <t>Professor Marley hypothesizes that he can obtain substantial performance gains in hashing by modifying the chaining scheme to keep each linked list in sorted order. How does the professor’s modification effect the running time for successful searches, unsuccessful searches, insertions, deletions? Explain.</t>
  </si>
  <si>
    <t>Consider keeping the chaining lists in sorted order. searching will still take time proportional to the length of the list and therefore the running times are the same. The only difference is the insertions which now also take time proportional to the length of the list.</t>
  </si>
  <si>
    <t>Each process may be in one of the following states:
New. The process is being created.
Running. Instructions are being executed.
Waiting. The process is waiting for some event to occur (such as an I/0 completion or reception of a signal).
Ready. The process is waiting to be assigned to a processor.
Terminated. The process has finished execution.</t>
  </si>
  <si>
    <t xml:space="preserve">Describe transitions between these 5 states. </t>
  </si>
  <si>
    <t>Insertion may take more take more time, but in the view of average performance, it will help improve the efficiency for searching (successful or unsuccessful) and deletion.</t>
  </si>
  <si>
    <t xml:space="preserve">Explain what context switch is. </t>
  </si>
  <si>
    <t xml:space="preserve">stopping one process and restarting another
save state of that process, update Process Control Block for each of the two processes, restore state of next process					</t>
  </si>
  <si>
    <t>Differentiate between a process and a thread. Motivate the use of threads. Differentiate between user thread implementation and kernel thread implementation. Define many-to-one, one-to-one and many-to-many multithreading models and compare their relative advantages and disadvantages. Define and motive the concept of a thread pool.</t>
  </si>
  <si>
    <t>graph</t>
  </si>
  <si>
    <t>A directed graph is singly-connected if there is at most one simple path from u to v for all vertex pairs u,v. Give an efficient algorithm to determine whether or not a directed graph is singly-connected.</t>
  </si>
  <si>
    <t>Describe what state transition involves context switch and why.</t>
  </si>
  <si>
    <t xml:space="preserve">running --&gt; ready
running --&gt; waiting
ready --&gt; running
</t>
  </si>
  <si>
    <t>Solution. For each vertex u ∈ V , perform a DFS on the given graph G. Check if there are any foward edges or cross edges (in the same component) 1 in any one of the searches. If no such edges exist, then the graph is singly connected, else not. Time complexity: O(|V |(|V | + |E|)). The graph is singly connected even with back edges existed. Since back edges implies there is a path u v and v u, which is consistent with the definition of single connectedness</t>
  </si>
  <si>
    <t>Explain why operating system design needs the concept of synchronization primitives, such as semaphores. Define semaphore. Explain the operation of the two semaphore operations: wait() and signal(). Define the critical section (mutual exclusion) problem. Provide a semaphore-based solution (write code) to the critical section problem.</t>
  </si>
  <si>
    <t>Define Processor Interrupts</t>
  </si>
  <si>
    <t>In system programming, an interrupt is a signal to the processor emitted by hardware or software indicating an event that needs immediate attention.</t>
  </si>
  <si>
    <t>http://www.csie.ntu.edu.tw/~r95122/alg07spr/alg07spr_hw1sol.pdf</t>
  </si>
  <si>
    <t>Describe and differentiate between polling-based and interrupt based input-output processing.</t>
  </si>
  <si>
    <t>Explain the concept of a page table. Motivate the need for a hierarchical page table. Explain the address lookup diagram if in a two-level hierarchical page table (draw a diagram if necessary).</t>
  </si>
  <si>
    <t xml:space="preserve">polling - CPU regularly polls CSRs of a device to check if the I/O operation has completed; 
interrupts - a device raises an interrupt to alert the CPU that I/O operation has completed                        </t>
  </si>
  <si>
    <t>control and status registers (CSR)</t>
  </si>
  <si>
    <t xml:space="preserve">Explain what device driver is. Explain why they are needed. </t>
  </si>
  <si>
    <t>device driver – kernel module that is coded to communicate with a particular device. 
Because there is a variety of external devices and ways of communicating with them, to simplify programming – use device drivers</t>
  </si>
  <si>
    <t>Describe how the rest of the operating system interfaces with device drivers and 
how device drivers operate with device controllers.</t>
  </si>
  <si>
    <t>Define CPU burst cycle. Differentiate it from I/O burst cycle. Differentiate I/O bound and CPU-bound processes. Differentiate preemptive and non-preemptive (cooperative) CPU scheduling. Define process starvation. Out of the four elementary process scheduling disciplines: First-come, first-served (FCFS), shortest job first
(SJF), round robin (RR) and shortest remaining time (SRT), name the disciplines that may result in process starvation. Explain your
answer.</t>
  </si>
  <si>
    <t>[PPT]
from the I/O subsystem’s perspective,  the device driver is  “black box” that supports a standard set of operations  (each device may implement these operations differently)
[BOOK]
To start an I/O operation, the device driver loads the appropriate registers within the device controller. 
The device controller, in turn, examines the contents of these registers to determine what action to take (such as “read a character from the keyboard”). 
The controller starts the transfer of data from the device to its local buffer. 
Once the transfer of data is complete, the device controller informs the device driver via an interrupt that it has finished its operation. 
The device driver then returns control to the operating system, possibly returning the data or a pointer to the data if the operation was a read. 
For other operations, the device driver returns status information.</t>
  </si>
  <si>
    <t>merge sort</t>
  </si>
  <si>
    <t>https://www.cs.princeton.edu/courses/archive/fall10/cos318/lectures/Device.pdf</t>
  </si>
  <si>
    <t>Describe an O(n log k)-time algorithm to merge k sorted lists into one sorted list, where n is the total number of elements in all the input lists. For an O(n k)-time algorithm, you will get only a partial credit.</t>
  </si>
  <si>
    <t>http://www.bowdoin.edu/~ltoma/teaching/cs231/fall09/Homeworks/old/rest/H5-sol.pdf</t>
  </si>
  <si>
    <t>Motivate the need for a page-replacement algorithm in demand-paining virtual memory organization. Explain how least recently used algorithm (LRU) operates. Explain why it is never used in practice. Describe the operation second-change page replacement algorithm. Explain why it approximates LRU.</t>
  </si>
  <si>
    <t>Define the concept of a block in disk storage. Motivate the need for free space disk management. Explain the bit-vector and linked
list free disk space management techniques. Compare their advantages and disadvantages</t>
  </si>
  <si>
    <t>disk</t>
  </si>
  <si>
    <r>
      <t xml:space="preserve">Define multitasking. Define and differentiate cooperative and preemptive multitasking. Explain why preemptive multitasking requires hardware support. Describe the kind of hardware support that is required. </t>
    </r>
    <r>
      <rPr>
        <b/>
      </rPr>
      <t xml:space="preserve">Outline the sequence of events that happen when one task (processes) is preempted and another process is executed.
</t>
    </r>
  </si>
  <si>
    <t>2015f, 2015s</t>
  </si>
  <si>
    <t>Define process control block. Explain its typical contents and how it is used.</t>
  </si>
  <si>
    <t>loop i from 0 to k/2 and let the i, i+1 th lists merge</t>
  </si>
  <si>
    <t>loop i from 0 to k/4 and let the i, i+1 th lists merge</t>
  </si>
  <si>
    <t>...</t>
  </si>
  <si>
    <t>binary search tree</t>
  </si>
  <si>
    <t>Define process CPU-burst. Explain why a CPU burst size is important for process scheduling. It seems that the OS needs to know this size before executing the process to decide when to schedule the process. How would the OS determine the CPU-burst size in advance?     
In the below listed scheduling disciplines, name the ones that use the CPU-burst and explain how it is used in each discipline.
-- first come first served (FCFS), -- shortest job first (SJF),
-- round-robin (SRT),
-- shortest remaining time (SRT).</t>
  </si>
  <si>
    <t>We can sort a given set of n numbers by first building a binary search tree containing these numbers (using TREE-INSERT repeatedly to insert the numbers one by one) and printing the numbers by an inorder tree traversal. What are the worst-case and best-case running times for this sorting algorithm? Explain your answer.</t>
  </si>
  <si>
    <r>
      <t xml:space="preserve">data structure maintained by OS to keep track of process’ state
</t>
    </r>
    <r>
      <rPr>
        <b/>
      </rPr>
      <t>Process state</t>
    </r>
    <r>
      <t xml:space="preserve">. The state may be new, ready, running, waiting, halted, and so on.
</t>
    </r>
    <r>
      <rPr>
        <b/>
      </rPr>
      <t>Program counter</t>
    </r>
    <r>
      <t xml:space="preserve">. The counter indicates the address of the next instruction to be executed for this process.
</t>
    </r>
    <r>
      <rPr>
        <b/>
      </rPr>
      <t>CPU registers</t>
    </r>
    <r>
      <t xml:space="preserve">. The registers vary in number and type, depending on the computer architecture.  They include accumulators, index registers, 
stack pointers, and general-purpose registers, plus any condition-code information. Along with the program counter, this state information must be saved when an mterrupt occurs, to allow the process to be continued
correctly afterward.
</t>
    </r>
    <r>
      <rPr>
        <b/>
      </rPr>
      <t>CPU-scheduling information</t>
    </r>
    <r>
      <t xml:space="preserve">. This information includes a process priority, pointers to scheduling queues, and any other scheduling parameters.
</t>
    </r>
    <r>
      <rPr>
        <b/>
      </rPr>
      <t>Memory-management information</t>
    </r>
    <r>
      <t xml:space="preserve">. This information may include such information as the value of the base and limit registers, the page tables,
or the segment tables, dependmg on the memory system used by the operating system.
</t>
    </r>
    <r>
      <rPr>
        <b/>
      </rPr>
      <t>Accounting information</t>
    </r>
    <r>
      <t xml:space="preserve">. This information includes the amount of CPU and real time used, time limits, account numbers, job or process numbers,
and so on.
</t>
    </r>
    <r>
      <rPr>
        <b/>
      </rPr>
      <t>I/O status information</t>
    </r>
    <r>
      <t>. This information includes the list of I/O devices allocated to the process, a list of open files, and so on.</t>
    </r>
  </si>
  <si>
    <t>The worst case is that the tree formed has height n because we were inserting them in already sorted order. This will result in a runtime of Θ(n^2 ). In the best case, the tree formed is approximately balanced. This will mean that the height doesn’t exceed O(lg(n)). Note that it can’t have a smaller height, because a complete binary tree of height h only has Θ(2^h ) elements. This will result in a rutime of O(n lg(n). We showed Ω(n lg(n)) in exercise 12.1-5.</t>
  </si>
  <si>
    <t xml:space="preserve">Exercise 12.1-5 Suppose to a contradiction that we could build a BST in worst case time o(n lg(n)). Then, to sort, we would just construct the BST and then read off the elements in an inorder traversal. This second step can be done in time Θ(n) by
Theorem 12.1. Also, an inorder traversal must be in sorted order because the
elements in the left subtree are all those that are smaller than the current element,
and they all get printed out before the current element, and the elements
of the right subtree are all those elements that are larger and they get printed
out after the current element. This would allow us to sort in time o(n lg(n)) a
contradiction
</t>
  </si>
  <si>
    <t xml:space="preserve">Define ready queue and I/O devices queues. </t>
  </si>
  <si>
    <t>Define the problem of disk read/write head scheduling. Describe first-come first served (FCFS) and shortest seek time first (SSTF) scheduling techniques. Explain the problems with these techniques. Name and explain at least one technique that eliminates these problems.</t>
  </si>
  <si>
    <t>ready query: processes in state ready (waiting to be run on CPU)
I/O device query: processes in state waiting, blocked on particular device waiting for their request to be submitted to the device controller</t>
  </si>
  <si>
    <t>graph,22.4-3</t>
  </si>
  <si>
    <t>Give an algorithm that determines whether or not a given undirected graph G=(V,E) contains a cycle. Your algorithm should run in O(|V|) time, independent of |E|.</t>
  </si>
  <si>
    <t>Ready Query: The process that are residing in main memory and are ready and waiting to to excute are kept on a list called ready query.</t>
  </si>
  <si>
    <t>2015s</t>
  </si>
  <si>
    <t xml:space="preserve">Explain how these queues are used. </t>
  </si>
  <si>
    <t>Highlight the major difference between the states of processes in ready queue and I/O device queues.</t>
  </si>
  <si>
    <t>ready queue: ready
I/O device queue: waiting</t>
  </si>
  <si>
    <t>2015f</t>
  </si>
  <si>
    <t>Explain the principle of a multilevel feedback queue.</t>
  </si>
  <si>
    <t>2017f</t>
  </si>
  <si>
    <t>semaphore</t>
  </si>
  <si>
    <t>and process 5 states model, transition</t>
  </si>
  <si>
    <t>must have at least one memory management question</t>
  </si>
  <si>
    <t>another question might be in process or file/disk management</t>
  </si>
  <si>
    <t>allow scheduler to move processes between queues to ensure fairness</t>
  </si>
  <si>
    <t>Explain process aging</t>
  </si>
  <si>
    <t>decay</t>
  </si>
  <si>
    <t>aging -- moving older processes to higher-priority queue</t>
  </si>
  <si>
    <t>decay – moving older processes to lower-priority queue</t>
  </si>
  <si>
    <t>2012f, 2011s</t>
  </si>
  <si>
    <t xml:space="preserve">Define threads. </t>
  </si>
  <si>
    <t>k-th smallest element</t>
  </si>
  <si>
    <t>Develop an algorithm that computes the kth smallest element in a set of n distinct integers in O(n + k log n) time or better.</t>
  </si>
  <si>
    <t>is a single sequential execution stream within a process</t>
  </si>
  <si>
    <t>heap sorthttps://www.chegg.com/homework-help/questions-and-answers/develop-algorithm-computes-k-th-smallest-element-set-n-distinct-integers-o-n-k-log-n-time--q18928934</t>
  </si>
  <si>
    <t>couting sort or bucket sort solve this problem within O(n) time?</t>
  </si>
  <si>
    <t>2016s</t>
  </si>
  <si>
    <t>Differentiate between a process and a thread.</t>
  </si>
  <si>
    <t xml:space="preserve">Greedy </t>
  </si>
  <si>
    <t>In an art gallery guarding problem, we are given a line L that represents a long hallway in an art gallery. Also, we are given a set X= {x1, x2, x3, … , xn} of real numbers that specify the positions of paintings in this hallway. Suppose that a guard can protect all paintings that are within a distance of 1 of their position (on both sides). Design an algorithm for finding a placement of guards that uses the minimum number of guards to guard all paintings with positions in X</t>
  </si>
  <si>
    <t>Threads are used for small tasks, whereas processes are used for more 'heavyweight' tasks – basically the execution of applications. 
Another difference between a thread and a process is that threads within the same process share the same address space, whereas different processes do not.
Process has – address space, program code, global variables, heap, stack, OS resources (files, I/O devices, etc.)
Thread has its own (other threads can access but shouldn’t)
    registers, program counter (PC)
    stack, stack pointer (SP)
with other threads of the process
    shares process resources
    executes concurrently
    can block, fork, terminate, synchronize</t>
  </si>
  <si>
    <t xml:space="preserve">Motivate the use of threads. </t>
  </si>
  <si>
    <t>The same as 2011 spring #1.
Also quite similar to the water in dessert problem, except contiguours coverage by the number of stops in the water-dessert problem</t>
  </si>
  <si>
    <t>1. implement ad hoc switching and scheduling between tasks within process
  1) threads are more intuitive to program,
  2) easy to switch between task contexts and coordinate between
2. create multiple processes 
  1) threads are cheaper  to create — only need a stack and storage for registers
  2) use very little resources — don’t need new address space, global data, program code, or OS resources
  3) context switches are fast — only have to save / restore  PC, SP, and registers
  4) communication between threads is easy – they share address space</t>
  </si>
  <si>
    <t>2016s,2011s</t>
  </si>
  <si>
    <t xml:space="preserve">Differentiate between user thread implementation and kernel thread implementation. </t>
  </si>
  <si>
    <t>minimal spanning tree, graph</t>
  </si>
  <si>
    <t>User-level thread: provide a library of functions to allow user processes to manage (create, delete, schedule) their own threads
Kernel thread: kernel provides system calls to create and manage thread</t>
  </si>
  <si>
    <t>Define many-to-one, one-to-one and many-to-many multithreading models and compare their relative advantages and disadvantages. List at least two advantages of one implementation over the other.</t>
  </si>
  <si>
    <r>
      <t xml:space="preserve">Execute Prim’s minimal spanning tree algorithm on the graph given below using the vertex START as the source. </t>
    </r>
    <r>
      <rPr>
        <b/>
      </rPr>
      <t>a.</t>
    </r>
    <r>
      <t xml:space="preserve"> Provide an explanation of this execution for the first three iterations.</t>
    </r>
    <r>
      <rPr>
        <b/>
      </rPr>
      <t xml:space="preserve"> b.</t>
    </r>
    <r>
      <t xml:space="preserve"> Show the final minimal spanning tree.</t>
    </r>
    <r>
      <rPr>
        <b/>
      </rPr>
      <t xml:space="preserve"> c.</t>
    </r>
    <r>
      <t xml:space="preserve"> Finally, argue that the minimal spanning tree found is unique for this graph. (For arbitrary graphs, minimal spanning trees are usually not unique.)</t>
    </r>
  </si>
  <si>
    <t>Many-to-One (Solaris’ green threads) – all user threads are mapped to one kernel thread.
  Advantages: 1. Efficiency: thread management is done by the thread library in user space
                       2.
  Disadvantages: 1. One blocking system call blocks all.
                            2. No parallelism for multiple processors
One-to-One (Windows XP, OS/2) – one user thread to one kernel thread
  Advantages: 1. It provides more concurrency than the many-to-one model by allowing another thread to run when a thread makes a blocking system call
                       2. it also allows multiple threads to run in parallel on multiprocessors.
  Disadvantages: 1. creating a user thread requires creating the corresponding kernel thread.
Many-to-Many – multiplexes many user-level threads to a smaller or equal number of kernel-level threads
  Advantages: 1. allocation is specific to a particular machine (more k. threads may be allocated on a multiprocessor)
                       2. developers can create as many user threads as necessary
                       3. the corresponding kernel threads can run in parallel on a multiprocessor.</t>
  </si>
  <si>
    <t>image url:  c. since the weight on all edges are distinct, so when there is a cut with multiple edges, there is surely w(e1), w(e2) ... having an order to find the minimum one among them. So there is no multiple way to choose the edges to be in the MST , unique</t>
  </si>
  <si>
    <t>2012f</t>
  </si>
  <si>
    <t>Discuss the three models for establishing a relationship between the user and kernel threads.</t>
  </si>
  <si>
    <t>The same with above.</t>
  </si>
  <si>
    <t>Define and motive the concept of a thread pool.</t>
  </si>
  <si>
    <t xml:space="preserve">A native Australian wishes to cross the desert carrying only one bottle of water. He has a map that
shows all of the watering holes along the way. Assume that he can walk k miles on one bottle of water.
Design an efficient technique or algorithm that he can use to determine where he should refill his
bottle to make as few stops as possible. Explain why this algorithm works. 
</t>
  </si>
  <si>
    <t>similart to the question 2012.f.#2
https://www.chegg.com/homework-help/questions-and-answers/native-australian-named-anatjari-wishes-cross-desert-carrying-sin-gle-water-bottle-map-mar-q15818563</t>
  </si>
  <si>
    <t>Definition: A number of threads in a pool where they remain blocked until activated, and they will activate when request arrives
Motivation: 1. threads may not be created infinitely – overwhelm computer resources
                  2. on-demand thread creation may not be fast enough</t>
  </si>
  <si>
    <t>graph, topological sort</t>
  </si>
  <si>
    <t>Show the ordering of the vertices produced by a topological sort when it is run on the figure below, under the assumption that when there is a choice of vertices to consider, that the vertices are considered in alphabetic order</t>
  </si>
  <si>
    <t xml:space="preserve">Explain multithreaded programming. </t>
  </si>
  <si>
    <t>A traditional (or heavrvveighl:) process has a single thread of control. If a process has multiple threads of control, it can perform more than one task at a time.
A Web browser might have one thread display images or text while another thread retrieves data from the network, for example.</t>
  </si>
  <si>
    <t>image</t>
  </si>
  <si>
    <t xml:space="preserve">What are the benefits of multithreaded programming? </t>
  </si>
  <si>
    <t>Dijkstra, graph</t>
  </si>
  <si>
    <t>Use Dijkstra’s single source shortest path algorithm for below questions. a. What type of algorithm is Dijkstra’s algorithms (e.g., dynamic programming, divide and conquer, greedy, etc.?) Justify your answer by explaining why Dijkstra’s algorithm satisfies the requirements to be this type of algorithm b. Show the shortest path from JFK to each of the other nodes on the below weighted graph.</t>
  </si>
  <si>
    <t>Dijkstra's Algorithms is greedy algorithm. Because Dijkstra's algorithm always chooses the "lightest" or "closets " vertex in V-S to insert into set S, we say that it uses a greedy strategy. we choose the locally optimal choice (the closest node to the tree at that instance) and restart the process from there. We do not break down the problem into subproblems in anyway. Therefore, Dijkstra’s Algorithm is a greedy algorithm.</t>
  </si>
  <si>
    <r>
      <rPr>
        <b/>
      </rPr>
      <t>Responsiveness</t>
    </r>
    <r>
      <t xml:space="preserve">. 
Multithreading an interactive application may allow a program to continue running even if part of it is blocked or is performing a lengthy operation, thereby increasing responsiveness to the user. 
</t>
    </r>
    <r>
      <rPr>
        <b/>
      </rPr>
      <t>Resource sharing</t>
    </r>
    <r>
      <t xml:space="preserve">. 
The benefit of sharing code and data is that it allows an application to have several different threads of activity within the same address space.
</t>
    </r>
    <r>
      <rPr>
        <b/>
      </rPr>
      <t>Economy</t>
    </r>
    <r>
      <t xml:space="preserve">. 
Because threads share the resources of the process to which they belong, it is more economical to create and context-switch threads. 
</t>
    </r>
    <r>
      <rPr>
        <b/>
      </rPr>
      <t>Scalability</t>
    </r>
    <r>
      <t xml:space="preserve">. 
Multithreading on a multiCPU machine increases parallelism. </t>
    </r>
  </si>
  <si>
    <t>2017s</t>
  </si>
  <si>
    <t xml:space="preserve">Define multitasking. </t>
  </si>
  <si>
    <t>multiple processes, also called tasks, can execute (i.e., run) on a single computer seemingly simultaneously and without interfering with each other.</t>
  </si>
  <si>
    <t>search</t>
  </si>
  <si>
    <t xml:space="preserve">Define and differentiate cooperative and preemptive multitasking. </t>
  </si>
  <si>
    <t>Let A and B be two sequences of n integers each. Given an integer m, describe an O(n log n) time algorithm for determining if there is an integer a in A and an integer b in B such that m = 2a + 3b</t>
  </si>
  <si>
    <t xml:space="preserve">two sum </t>
  </si>
  <si>
    <r>
      <rPr>
        <b/>
      </rPr>
      <t>Preemptive multitasking</t>
    </r>
    <r>
      <t xml:space="preserve"> is task in which a computer operating system uses some criteria to decide how long to allocate to any one task before giving another task a turn to use the cpu. The act of taking control of the operating system from one task and giving it to another task is called preempting.
</t>
    </r>
    <r>
      <rPr>
        <b/>
      </rPr>
      <t>Cooperative multitasking</t>
    </r>
    <r>
      <t>, also known as non-preemptive multitasking, is a style of computer multitasking in which the operating system never initiates a context switch from a running process to another process.</t>
    </r>
  </si>
  <si>
    <t>hash table, collisions</t>
  </si>
  <si>
    <t xml:space="preserve">Explain why preemptive multitasking requires hardware support. </t>
  </si>
  <si>
    <t>Demonstrate the insertion of the keys 5,28,19,15,20,33,12,17 into a hash table with collisions resolved by linear probing. Assume that the table has 9 slots and that the hash function is h(k) = k mod 9. Draw the state of the hash table after every insertion. Propose strategies other than linear probing for handling collisions in a hash table. Are they better, worse? Explain.</t>
  </si>
  <si>
    <t>double hash, quadradic hash, chainning,</t>
  </si>
  <si>
    <t>graph, network</t>
  </si>
  <si>
    <t>Suppose you are given a diagram of a telephone network, which is a graph G whose vertices represent switching centers, and whose edges represent communications lines between two centers. The edges are marked by their bandwidth. The bandwidth of a path is the bandwidth of its lowest bandwidth edge. Describe an algorithm that, given a diagram and two switching centers a and b, will output the maximum bandwidth of a path between a and b. (Just report the maximum bandwidth; you do not have to give the actual path). Analyze the running time of your algorithm.</t>
  </si>
  <si>
    <t>preemptive multitasking need interrupt according to a fixed time slice, cpu burst, or prioirty. In the first case, Round Robin scheduling make multitasks run concurrently -- each process takes turn and runs on cpu within their fixed time slices. So, the hardware timer that interrupts at periodic intervals is needed to support this preemptive multitasking algorithm.</t>
  </si>
  <si>
    <t>no network</t>
  </si>
  <si>
    <t xml:space="preserve">Describe the kind of hardware support that is required. </t>
  </si>
  <si>
    <t>using Dirkstra</t>
  </si>
  <si>
    <t>hardware timer that interrupts at periodic intervals</t>
  </si>
  <si>
    <t xml:space="preserve">Sub problem  from beginning </t>
  </si>
  <si>
    <t>Each of n keys in an array may have one of the values red, white or blue. Give a linear time algorithm for rearranging the keys so that all the reds come before all the blues and all the blues come before all the whites. The only operations permitted on the keys are 1. Examination of a key to find out what color it is. 2. A swap (interchange of positions) of two keys specified by their indices.</t>
  </si>
  <si>
    <t>two indices pointer to mark and switch from top and bottom</t>
  </si>
  <si>
    <t>Outline the sequence of events that happen when one task (processes) is preempted and another process is executed. (=context switch? yeah, it should be)</t>
  </si>
  <si>
    <t>1. OS takes control (through interrupt)
2. saves old context in the process PCB
3. reloads new context from the new process PCB
4. returns control to app. program</t>
  </si>
  <si>
    <t>sorting radix</t>
  </si>
  <si>
    <t>Suppose we are given a sequence S of n elements, each of which is an integer in the range [0, n^3 - 1]. Describe a simple method for sorting S in O(n) time.</t>
  </si>
  <si>
    <t>1. break down the value x in range [0,n^3-1] to x = a*n^2+b*n+c;
2. Then any x can be represented by unique coefficients set (a,b,c) 
3. peform radix sort start from c, then b, then a</t>
  </si>
  <si>
    <t>cpu scheduling</t>
  </si>
  <si>
    <t>hash table</t>
  </si>
  <si>
    <t>2017s,2016f,2014f,2013f,2010f</t>
  </si>
  <si>
    <t>Define CPU burst cycle.</t>
  </si>
  <si>
    <t>same solution as mention above.... repeated question 2011f #2</t>
  </si>
  <si>
    <t>tree</t>
  </si>
  <si>
    <t>Given a tree T with N nodes, the diameter of T is the length of a longest path between two nodes of T. Give an efficient (linear-time, if possible) algorithm for computing the diameter of T. What is the running time of your algorithm?</t>
  </si>
  <si>
    <r>
      <rPr>
        <b/>
      </rPr>
      <t>cpu burst is the total time when a process in the running state in cpu after it was dispatched from ready queue.</t>
    </r>
    <r>
      <rPr>
        <b/>
        <color rgb="FF0000FF"/>
      </rPr>
      <t xml:space="preserve"> </t>
    </r>
    <r>
      <t xml:space="preserve">It's the period of computation between I/O requests is called the CPU burst. </t>
    </r>
  </si>
  <si>
    <t>1. consider each of nodes as a root in a case, we have N cases.
2. For each case,
     BFS find its max height in left subtree as Hl, 
     BFS find its max height in right subtree as Hr,
     diameter in this case  = Hl + Hr
3. return the max{all diameters in N cases}
The running time is O(N*N)  // BFS N times</t>
  </si>
  <si>
    <t>method2, BFS twice, choose the fathest node at the end of the first BFS as the root to do the second BFS, totally O(N) . in this case, E~V
method3, traversase all nodes BFS to get all heights H for each nodes. Using Dmax to present the max diameter obtained in bottum up way. 
The base case for leafnodes Dmax = 0; 
Other case for internal nodes Dmax = max{(Hl+Hr), Dlmax, Drmax}</t>
  </si>
  <si>
    <t>2017s,2014f</t>
  </si>
  <si>
    <t xml:space="preserve">Explain why a CPU burst size is important for process scheduling. </t>
  </si>
  <si>
    <t>some scheduling algorithms like SJF, SRT are used the estimated cpu burst time to maximize the throughput of the concurrent operation and minimize the average waiting time for each process.</t>
  </si>
  <si>
    <t>2014f</t>
  </si>
  <si>
    <t>quick sort</t>
  </si>
  <si>
    <t>Explain how OS uses CPU-burst for process scheduling.</t>
  </si>
  <si>
    <t>Describe the general idea of Quick Sort. Show step-by-step how to sort the following list using Quick Sort and always picking the first element as the pivot: [10, 200, 30, 25, 70, 30, 7, 27]? Is Quick Sort stable? Explain why or why not.</t>
  </si>
  <si>
    <t>explain SJF and SRT working method</t>
  </si>
  <si>
    <t>binary tree</t>
  </si>
  <si>
    <t>Draw a single binary tree T such that a) each node of T stores a single character, b) a preorder traversal of T yields EXAMFUN, and c) a inorder traversal of T yields MAFXUEN.</t>
  </si>
  <si>
    <t>why CPU-burst  this information is not available</t>
  </si>
  <si>
    <t>the actual cpu burst time is finally determined based on actural running time. We will not known until it finished the running and terminated</t>
  </si>
  <si>
    <t>greedy\</t>
  </si>
  <si>
    <t>Describe an O(n) time algorithm that, given a set of n points on the real line x1 ≤ … ≤ xn, in sorted order, determines a position of a closed interval of length k that covers the maximum number of the given points. Argue that your algorithm is correct.</t>
  </si>
  <si>
    <t>It seems that the OS needs to know this size before executing the process to decide when to schedule the process. How would the OS determine the CPU-burst size in advance?</t>
  </si>
  <si>
    <r>
      <t xml:space="preserve">estimation on the basis of previous bursts: </t>
    </r>
    <r>
      <rPr>
        <sz val="16.0"/>
      </rPr>
      <t>τ</t>
    </r>
    <r>
      <t xml:space="preserve">n+1 = α </t>
    </r>
    <r>
      <rPr>
        <sz val="13.0"/>
      </rPr>
      <t>t</t>
    </r>
    <r>
      <t>n+ (1-α)</t>
    </r>
    <r>
      <rPr>
        <sz val="16.0"/>
      </rPr>
      <t>τ</t>
    </r>
    <r>
      <t xml:space="preserve">n, where </t>
    </r>
    <r>
      <rPr>
        <sz val="13.0"/>
      </rPr>
      <t>t</t>
    </r>
    <r>
      <t xml:space="preserve">n – actual n-th burst
</t>
    </r>
  </si>
  <si>
    <t>2016f,2013f,2010f</t>
  </si>
  <si>
    <t>Differentiate it from I/O burst cycle. Differentiate I/O bound and CPU-bound processes.</t>
  </si>
  <si>
    <t>I/O-bound process – spends more time doing I/O than computations;
CPU-bound process – spends more time doing computations</t>
  </si>
  <si>
    <t xml:space="preserve">Divide conquer </t>
  </si>
  <si>
    <t>Sir Arthur de Templar was paid 27 gold coins for the information he provided on the last known location of the Holy Grail. Soon, from the highly trusted sources, he has learned that one of the 27 gold coins is not fully gold (it has some admixture of iron and copper and hence its weight differs (either heavier or lighter) from the weight of the other 26 true gold coins). Sir Arthur paid a visit to his closest friend drug-maker Mr. Drugless and in a few seconds they identified the fake coin. Legend says that they used just an old weighing device of Mr. Drugless (depicted on the Figure above) and could identify the fake coin in only 4 weighings. 1. Repeat the procedure used by Sir Arthur de Templar and Mr. Drugless for identifying the fake coin among 27 gold coins in just 4 weighings. 2. Extend it to an algorithm for identifying a single fake coin among N given gold coins using minimum number of weighings. How many weighings do you need? (A weighing is an operation of putting k coins on one plate of the device and k other coins on the other plate (k=1 or 2 or 3 …) and checking if the device is in equilibrium, and if not, which plate is heavier, lighter.)</t>
  </si>
  <si>
    <t>2016f, 2012s</t>
  </si>
  <si>
    <t>Differentiate preemptive and non-preemptive (cooperative) CPU scheduling.</t>
  </si>
  <si>
    <t>1. divide into 3 groups equally; a,b,c, each group has 9 coins, and fake one is in only one group
2. weitght a ?= b :
       if  a = b: then fake in c, and further divide c in the same way and repeat step 1,2;
       else // a!=b, then fake one in either a or b.
                   if weight a = c: then the fake one in b, and repeat step 1,2; 
                   else weight c= b: then the fake one in a, and repeat step 1,2.             
The runtime is O(logN)</t>
  </si>
  <si>
    <t xml:space="preserve">non-preemptive executes when:
1. process is terminated
2. process switches from running to blocked
- simple to implement but unsuitable for time-sharing systems
</t>
  </si>
  <si>
    <t>preemptive executes at times 1. &amp; 2. and:
3. process is created
4. blocked process becomes ready        
5. a timer interrupt occurs
- more overhead, but keeps long processes from monopolizing CPU
- must not preempt OS kernel while it’s servicing a system call (e.g., reading a file) or otherwise OS may end up in an inconsistent state</t>
  </si>
  <si>
    <t>2016f,2010f</t>
  </si>
  <si>
    <t xml:space="preserve">Define process starvation. </t>
  </si>
  <si>
    <t>hash table, collision</t>
  </si>
  <si>
    <t>Demonstrate the insertion of the keys 4, 27, 18, 14, 19, 32, 11, 16 into a hash table with collisions resolved by linear probing. Assume that the table has 9 slots and that the hash function is h(k) = k mod 9. Draw the state of the hash table after all insertions. What strategies do you know other than linear probing for handling collisions in a hash table?</t>
  </si>
  <si>
    <t>process starvation is a process which could be dispatched to cpu but stays in indefinite blocking state and never gets scheduled to run .、</t>
  </si>
  <si>
    <t xml:space="preserve">What is the purpose of a short-term CPU scheduler? </t>
  </si>
  <si>
    <t xml:space="preserve">Mst prim </t>
  </si>
  <si>
    <t>The following is a road distances chart that connects several important cities. All roads in a region are damaged due to a catastrophe. An emergency crew can repair only 10 miles of road in a day. We need to find the roads to be repaired urgently to restore the connectivity between the cities (i.e., at least one way exists to get from any city to any other city) within a minimum number of days. What algorithm will you be applying? Show step-by-step how your algorithm will find the solution for the listed cities. What is the run time complexity of your algorithm?</t>
  </si>
  <si>
    <r>
      <t>system oriented: 1. maximize CPU utilization; 2.  maximize throughput; 3. ensure fairness of CPU allocation to avoid starvation .</t>
    </r>
    <r>
      <rPr>
        <color rgb="FF999999"/>
      </rPr>
      <t xml:space="preserve"> 4 min overhead due to scheduling</t>
    </r>
  </si>
  <si>
    <t xml:space="preserve">user-oriented: 1. minimize turnaround time – interval from time process becomes ready till the time it is done
2. minimize average and worst-case waiting time – sum of periods spent waiting in the ready queue
3. minimize average and worst-case response time – time from process entering the ready queue till it is first scheduled </t>
  </si>
  <si>
    <t>2016f,2013f</t>
  </si>
  <si>
    <r>
      <t xml:space="preserve">Out of the four elementary process scheduling disciplines: First-come, first-served (FCFS), shortest job first (SJF), round robin (RR) and shortest remaining time (SRT), name the disciplines that may result in process starvation. </t>
    </r>
    <r>
      <rPr>
        <b/>
      </rPr>
      <t>Explain your answer.</t>
    </r>
  </si>
  <si>
    <t xml:space="preserve">Bucket  sort with 1+n+1 buckets </t>
  </si>
  <si>
    <t>You are given an array A of n positive integer numbers. All the numbers in A are in the range [10, 10n] except for 10 numbers. Can you design an algorithm to sort the array A in O(n) time?</t>
  </si>
  <si>
    <t xml:space="preserve">1.        Traverse the array and remove 10 numbers that are not in the range into a help array B. //O(n) time
2.        Counting sort on the array A. //O( n-10 +10n)=O(n) time
3.        Some sort on the array B. //O(1) time
4.        Merge A and B. //O(n) time
</t>
  </si>
  <si>
    <t>FCFS will not have starvation</t>
  </si>
  <si>
    <t>SJF can have starvation, it is possible for long cpu burst processes</t>
  </si>
  <si>
    <t>RR will not have starvation for cpu burst process, because it let all processes make turns to run on cpu in their own time slices; However, it penalizes I/O-bound processes, because it may not use full time slice, and blocked due to I/O request and wait</t>
  </si>
  <si>
    <t>SRT can have starvation, it is possible for long cpu burst processes</t>
  </si>
  <si>
    <t xml:space="preserve"> In the below listed scheduling disciplines, name the ones that use the CPU-burst and explain how it is used in each discipline.
-- first come first served (FCFS), -- shortest job first (SJF),
-- round-robin (RR),
-- shortest remaining time (SRT).</t>
  </si>
  <si>
    <t>Let I1, . . . , In be n intervals, where interval Ii is defined by set [ai , bi ], i.e., starting from ai and ending at bi . The interval scheduling problem asks to find a maximum number of disjoint intervals that do not overlap with each other (for example, if four intervals are given as I1 = [1, 2], I2 = [2, 3], I3 = [1, 4], I4 = [4, 5], then the solution is {I1, I2, I4}). Can you design a linear time greedy algorithm to solve the interval scheduling problem? You can ignore the running time of your algorithm in the pre-processing phase.</t>
  </si>
  <si>
    <t>those used cpu-burst are SJF, SRT;     The RR and FCFS are not using it.</t>
  </si>
  <si>
    <t>1. bucket sort all the intervals according to the bi in increasing order; 2. scan from the first to the last bucket with intervals inside of each bucket, to check the ai whether is conflicting with the already picked scheduled interval set, if not conflicting, then pick it into sheduled set, else skip</t>
  </si>
  <si>
    <t>2013f</t>
  </si>
  <si>
    <r>
      <t xml:space="preserve">For each discipline, If not  starve processes explain why not. If, yes, give a starvation example and explain </t>
    </r>
    <r>
      <rPr>
        <b/>
      </rPr>
      <t>whether it applies to CPU-bound or to I/O-bound processes.</t>
    </r>
  </si>
  <si>
    <t>graph, cycle</t>
  </si>
  <si>
    <t>The input consists of a directed graph, encoded in the usual adjacency list representation, along with two distinguished vertices s and t. Design and analyze a linear time algorithm to decide whether or not there is a path from s to t that contains a cycle.</t>
  </si>
  <si>
    <t>DFS</t>
  </si>
  <si>
    <t>I/O-bound process  has relative small cpu burst, so that it will not suffer starvation on SJF, SRT.
CPU-bound process may suffer starvation on SJF, SRT.
both type of processes will not suffer starvation on FCFS and RR</t>
  </si>
  <si>
    <t>2010f</t>
  </si>
  <si>
    <t>Can RR or SRT starve CPU-bound or I/O-bound processes? If, yes, give an example, if no, explain why not.</t>
  </si>
  <si>
    <t>sorting</t>
  </si>
  <si>
    <t>You are given a set A of n different numbers. The numbers in A are bitonic, i.e., the numbers are in increasing order till a maximum value (not known) and then in decreasing order. • How fast can you search for any particular number x ∈ A? • How fast can you sort A?</t>
  </si>
  <si>
    <t>NO, RR will not starve cpu-bound process, since it let all processes in the ready queue take turn to run on the cpu within a quantum time slice. But if a process is I/O bound process, RR scheduling will waste that quantum time slice, since I/O bound process need very less computing time on cpu.  The SRT will starve the long cpu-burst process though eventually those long cpu-burst can finally get chance to run on cpu. But it wilk not starve I/O bound process since their cpu-burst is relatively less.</t>
  </si>
  <si>
    <t>Sort A:
1. Find the maximum value M in A    //O(n)
2. Merge two parts of array divided by M into output array B, using two indices, one from the beginning of the left side, and the other from from the end of the right side. // O(logn)</t>
  </si>
  <si>
    <t>Which type of scheduling (preemptive or non-preemptive) is used in most modern operating systems and why is it used?</t>
  </si>
  <si>
    <t>preemptive. For time sharing system, multi-processes need run concurrently. Preemptive scheduling can maximize the throughput of the concurrent system and minimize the average waiting time for each process.</t>
  </si>
  <si>
    <t>red-black tree</t>
  </si>
  <si>
    <t>Define Shortest Remaining Time (SRT) first  short term CPU scheduling discipline.</t>
  </si>
  <si>
    <t>Show the red-black trees that result after successively inserting the keys 41, 38, 31, 12, 19, 8 into an initially empty red-black tree. Show also the red-black trees that result from the successive deletion of the keys in the order 8, 12, 19, 31, 38, 41.</t>
  </si>
  <si>
    <t>SRT - preemptive version of SJF policy: choose the process that has the smallest next CPU burst, and run that process preemptively until termination or blocking, or until another process enters the ready queue at that point, choose another process to run if one has a smaller expected CPU burst than what is left of the current process’ CPU burst</t>
  </si>
  <si>
    <t>SJF throughput — better than RR</t>
  </si>
  <si>
    <t>13.3-2 solution</t>
  </si>
  <si>
    <t>Define round-robin (RR) short term CPU scheduling discipline.</t>
  </si>
  <si>
    <t>The input consists of a undirected graph G = (V, E), encoded in the usual adjacency list representation. Design and analyze an O(|V |)-time algorithm to decide whether or not G contains a cycle.</t>
  </si>
  <si>
    <t>Round-Robin - preemptive version of FCFS; policy:
define a fixed time slice (also called a time quantum) – typically 10-100ms
choose process from head of ready queue
run that process for at most one time slice, and if it hasn’t completed or blocked, add it to the tail of the ready queue
choose another process from the head of the ready queue, and run that process for at most one time slice</t>
  </si>
  <si>
    <t xml:space="preserve">book' page 393 </t>
  </si>
  <si>
    <t>Explain round-robin (RR) scheduling, and how its behavior and performance varies with the size of the time quantum? Are there any constraints on how the quantum should be chosen?</t>
  </si>
  <si>
    <t>Explain is the above. With large quantum time slice q, RR = FCFS; With small q, it can avoid convoy effect caused by FCFS. Constraint is q must be large with respect to context switch, otherwise overhead is too high</t>
  </si>
  <si>
    <t xml:space="preserve">Give an O(n log k)-time algorithm to merge k sorted listed to produce one sorted list, where n is the total number of elements in all the input lists.
</t>
  </si>
  <si>
    <t>repeat 2012 s</t>
  </si>
  <si>
    <t xml:space="preserve">Show the hash table after you insert the keys 5, 28, 19, 15, 20, 33, 12, 17, 10. Show the same hash table after collisions are resolved by chaining. Moreover, show the hash table after inserting keys using open addressing. Let the table have 9 slots and let the hash function be h(k) = k mod 9.
</t>
  </si>
  <si>
    <t>synchronization</t>
  </si>
  <si>
    <t>Given a connected undirected graph G = (V, E), design an O(V + E)-time algorithm to compute a path in G that traverses each edge in E exactly once in each direction.//book' page 386,387
the property of DFS in fact</t>
  </si>
  <si>
    <t>2016s,2014fs, 2011f,2011s</t>
  </si>
  <si>
    <t>Define semaphore.</t>
  </si>
  <si>
    <t>an integer variable that apart from initialization can only be accessed by its two atomic operation, which are  P / wait and V / signal.  A semaphore is a variable or abstract datatype used to control access to a common resource by multiple processes in a concurrent system such as a multiprogramming operating system. Semaphore are OS tools used for process synchronization.</t>
  </si>
  <si>
    <t>Solution: Perform a DFS of G starting at an arbitrary vertex. The path required by the problem can be obtained from the order in which DFS explores the edges in the graph. When exploring an edge (u, v) that goes to an unvisited node the edge (u, v) is included for the first time in the path. When DFS backtracks to u again after v is made BLACK, the edge (u, v) is included for the 2nd time in the path, this time in the opposite direction (from v to u). When DFS explores an edge (u, v) that goes to a visited node (GRAY or BLACK) we add (u, v)(v, u) to the path. In this way each edge is added to the path exactly twice.</t>
  </si>
  <si>
    <t>2016s,2015s</t>
  </si>
  <si>
    <t>Explain motivation,why operating system design needs the concept of synchronization primitives, such as semaphores</t>
  </si>
  <si>
    <t>synchornization with executing multi-threads often causes the shared codes or data.  If multiple threads are allowed to access shared code or data, unhindered race condition may occur 
To protect shared data structure from race conditions the thread’s access to it should be mutually exclusive.</t>
  </si>
  <si>
    <t xml:space="preserve">You are given an array A of n distinct integers and another integer x. Give an O(nlogn)-time algorithm to determine whether or not there exists two elements in A whose sum is exactly x.
</t>
  </si>
  <si>
    <t>2016s,2014s,2011f,2011s</t>
  </si>
  <si>
    <t>Explain the operation of the two semaphore operations: wait() and signal().</t>
  </si>
  <si>
    <t>1. Sort array A by merge sort // O(nlgn)
2. If A[A.min-1] + A.max &lt; x, don't exist //O(1)
3. Else, find the first element smaller than x, marked by m.
4. from [A.min, m], binary search the element equal x-m. //0(lgn)
5. If not found, move index to the previous element, repeat step 3 and 4. // O(nlgn)</t>
  </si>
  <si>
    <t>assuming only one shared resource, then s initalized as 1. Before enter to CS, wait() need be called to reduce the semaphore s by 1, namely s = 0; When s&gt;=0, process can continue go to CS.  If other process come, when the previous process still staying the CS. Then, after wait() called, s further reduce from to -1. Since -1 &lt;0, this process will be blocked, Until the first process come out from CS and call signal() to raise up the semaphore s by 1, to let s&gt;= 0 again, and let the blocked process go to CS.</t>
  </si>
  <si>
    <t>write wait() signal() methods</t>
  </si>
  <si>
    <t xml:space="preserve">VLSI databases commonly represent an integrated circuit as a list of rectangles. Assume that each rectangle is axis aligned (sides parallel to the x- and y-axes), so that we represent a rectangle by its minimum and maximum x- and y-coordinates. Give an O(nlogn)-time algorithm to decide whether or not a set of n rectangles so represented contains two rectangles that overlap. Your algorithm need not report all intersecting pairs, but it must report that an overlap exists if one rectangle entirely covers another, even if the boundary lines do not intersect.
</t>
  </si>
  <si>
    <t>2016s,2014f, 2014s,2011f, 2011s</t>
  </si>
  <si>
    <t xml:space="preserve">Define the critical section (mutual exclusion) problem. </t>
  </si>
  <si>
    <t>(x,x'),(y,y') pairs, sorting according x' with increasing order, check x_i  &gt; x_i+1, y_i &gt; y_i+1, y'_i&lt;y'_i+1. if satisfy return exist. otherwise return false.  Namely, sorting one edge, and check the rest three edges relation</t>
  </si>
  <si>
    <t>method2: radix sort (x, x', y, y' )  then check overlap</t>
  </si>
  <si>
    <t>a critical section is a code segment that accesses shared variables 
and has to be executed as an atomic action. The critical section 
problem refers to the problem of how to ensure that at most one 
process is executing its critical section at a given time.</t>
  </si>
  <si>
    <t>Peterson's solution</t>
  </si>
  <si>
    <t xml:space="preserve"> before entering the CS, a thread requests it.          A solution to MX should ensure 1. safety – at most one thread at a time execute the CS 2. liveness – a thread requesting the CS is eventually given a chance to enter it.</t>
  </si>
  <si>
    <t>2014f,2011f, 2011s</t>
  </si>
  <si>
    <t>Explain why it is necessary to solve this problem for OS design.</t>
  </si>
  <si>
    <t>The transitive closure of a graph is a graph which contains an edge (u, v) whenever there is a directed path from node u to node v. Design an O(V E)-time algorithm for computing the transitive closure of a directed graph G = (V, E).</t>
  </si>
  <si>
    <t>1. Construct a new graph G*= (V,E*). 2.E* is initially empty. 3. For each vertex v traverse the graph G adding edges for every node encountered in E*. This takes O(VE)time</t>
  </si>
  <si>
    <t>http://www.cnblogs.com/william-cheung/p/3677469.html</t>
  </si>
  <si>
    <t>Concurrently executing threads often share data structures.  If multiple threads are allowed to access shared data structures unhindered race condition may occur 
To protect shared data structure from race conditions the thread’s access to it should be mutually exclusive.</t>
  </si>
  <si>
    <t>2011f, 2011s</t>
  </si>
  <si>
    <t>Give 2 examples where in OS implementation mutual exclusion might be needed.</t>
  </si>
  <si>
    <t>multithreads which has shared memory in PCB; I/O device like printer</t>
  </si>
  <si>
    <t>printer
Shared resources access in distributed system.</t>
  </si>
  <si>
    <t>Provide a semaphore-based solution (write code) to the critical section problem.</t>
  </si>
  <si>
    <t>RMW problem, Producer/consumer problem, dinning philosorphor problem on L10  slides 8,9,10</t>
  </si>
  <si>
    <t>2015s,2014s</t>
  </si>
  <si>
    <t xml:space="preserve">Define atomicity of operations. Explain why the operations need to be atomic. </t>
  </si>
  <si>
    <t xml:space="preserve"> A function or action implemented as a sequence of one or more instructions that apperas to be indivisable; It cannot be interleaved with other process. Need it because the critical section code should not let more than one process to access by interrupting (context switch) and cause the race condition.</t>
  </si>
  <si>
    <t>Define the bounded buffer problem and provide a semaphore-based solution to this problem.</t>
  </si>
  <si>
    <t>Producer/consumer problem</t>
  </si>
  <si>
    <t>bounded buff holds items added by producer and removed by consumer. producer blocks when buffer is full; consumer blocks when empty</t>
  </si>
  <si>
    <t>L10 slide 8 for code</t>
  </si>
  <si>
    <t>Define Read Modify Write (RMW) operations and explain why such operations are necessary to implement the solution to the Mutual Exclusion Problem. Give pseudocode to: - one of the RMW operations, - solution to the Mutual Exclusion problem using your RMW operation</t>
  </si>
  <si>
    <t>Readers and writers  perform operations concurrently on a certain item. Writers cannot concurrently access items, readers can.</t>
  </si>
  <si>
    <t>the item, shared variable, is a CS. So, writer cannot access it concurrenetly to write differently values. So it needs Mutual Exclusion.</t>
  </si>
  <si>
    <t>L10 slide 9 for code</t>
  </si>
  <si>
    <t>tree traveral</t>
  </si>
  <si>
    <t>runtime</t>
  </si>
  <si>
    <t>O(n) for all cases</t>
  </si>
  <si>
    <t>n is number of nodes</t>
  </si>
  <si>
    <t xml:space="preserve">memory management  / virtual memory </t>
  </si>
  <si>
    <t>2015f, 2013f,2011s</t>
  </si>
  <si>
    <t xml:space="preserve">Define fragmentation. Differentiate between external and internal fragmentation. </t>
  </si>
  <si>
    <t>fragmentation - free memory is spread in multiple places of various sizes (fragments) which makes further allocation difficult/impossible and thus wastes memory</t>
  </si>
  <si>
    <t>internal – unused memory fragments are inside the allocation units</t>
  </si>
  <si>
    <t>external – unused memory fragments are outside the allocation units</t>
  </si>
  <si>
    <t>L12 slide 7, does stack allocation lead to fragmentation?</t>
  </si>
  <si>
    <t>Stack allocation leads to internal fragmentation but not external one?</t>
  </si>
  <si>
    <t>dynamic allocation of segments may lead to  external fragmentation not internal fragmentation</t>
  </si>
  <si>
    <t>2015f, 2013f</t>
  </si>
  <si>
    <t>From which fragmentation do segment-based and page-based memory allocation suffer? Explain.</t>
  </si>
  <si>
    <t xml:space="preserve"> interneral fragmentation, because the size of a page and segments are fixed </t>
  </si>
  <si>
    <t xml:space="preserve"> is it internal or external?</t>
  </si>
  <si>
    <t>both?</t>
  </si>
  <si>
    <t xml:space="preserve">Define the concept of external and internal storage fragmentation. </t>
  </si>
  <si>
    <t>same</t>
  </si>
  <si>
    <t>This concept (fragmentation) arises in multiple areas of OS design. Give at least two examples of external vs. internal fragmentation. In each case, explain whether it is beneficial or detrimental to have this kind of fragmentation.</t>
  </si>
  <si>
    <r>
      <t xml:space="preserve">Example: 1. heap – arbitrary dynamic allocation/deallocation leads to fragmentation </t>
    </r>
    <r>
      <rPr>
        <color rgb="FFFF0000"/>
      </rPr>
      <t>(both internal and external?)</t>
    </r>
  </si>
  <si>
    <t>example2: stack allocation lead to internal fragmentation?</t>
  </si>
  <si>
    <t>no benefit to have both fragmentation,since both lead to storage space being "wasted"</t>
  </si>
  <si>
    <r>
      <t xml:space="preserve">Describe page-based </t>
    </r>
    <r>
      <rPr>
        <b/>
      </rPr>
      <t xml:space="preserve">random </t>
    </r>
    <r>
      <t xml:space="preserve">access memory management. </t>
    </r>
  </si>
  <si>
    <r>
      <t xml:space="preserve">The basic method for implementing paging involves breaking physical mem- ory into fixed-sized blocks called frames and breaking logical memory into blocks of the same size called pages. When a process is to be executed, its pages are loaded into </t>
    </r>
    <r>
      <rPr>
        <b/>
      </rPr>
      <t xml:space="preserve">any available </t>
    </r>
    <r>
      <t xml:space="preserve">memory frames from their source (a file system or the backing store). </t>
    </r>
  </si>
  <si>
    <t xml:space="preserve">Define and differentiate a page and a frame. </t>
  </si>
  <si>
    <t>each process is divided into a number of small,  fixed-size partitions called pages
physical memory is divided into a large number of small, fixed-size partitions called frames. page size = frame size</t>
  </si>
  <si>
    <t>2016s,2013f, 2011f</t>
  </si>
  <si>
    <t xml:space="preserve">Define page table. </t>
  </si>
  <si>
    <t>page table – per process data  structure that provides mapping  from page to frame</t>
  </si>
  <si>
    <t xml:space="preserve">Explain the basic method of paging. Include descriptions of: a. Its advantages over earlier methods of memory management b. necessary hardware support, </t>
  </si>
  <si>
    <t xml:space="preserve">[BOOK]
The basic method for implementing paging involves breaking physical memory into fixed-sized blocks called frames and breaking logical memory into blocks of the same size called pages. When a process is to be executed, its pages are loaded into any available memory frames from their source (a file system or the backing store). 
a. Though the earlier methodes like
Segmentation permits the physical address space of a process to be non-contiguous. The external fragmentation still exists. Paging is another memory-management scheme that offers this non-contiguous advantage. However, paging avoids external fragmentation and the need for compaction.     
It also solves the considerable problem of fitting memory chunks of varying sizes onto the backing store. Most memory-management schemes used before the introduction of paging suffered from this problem. 
The problem arises because, when code fragments or data residing in main memory need to be swapped out, space must be found on the backing store. The backing store has the same fragmentation problems discussed in connection with main memory, but access is much slower, so compaction is impossible.
b.Paging is implemented through cooperation between the operating system and the computer hardware. Every address generated by the CPU is divided into two parts: a page number (p) and a page offset (d). The page number is used as an index into a page table. The page table contains the base address of each page in physical memory. This base address is combined with the page offset to define the physical memory address that is sent to the memory unit. 
</t>
  </si>
  <si>
    <t>c. basic page table implementation, (You do not need to discuss hierarchical or multilevel paging, hashed or inverted page tables),</t>
  </si>
  <si>
    <t>to obtain physical memory  address, the page number part  of it is translated to frame number</t>
  </si>
  <si>
    <t>d. the role of a translation lookaside buffer (TLB),</t>
  </si>
  <si>
    <t>- since page table also resides in  memory, getting data/code  requires more than one  memory lookup.
- solution: translation  lookaside buffers (TLB) –  associative cache that holds page and frame numbers 
- on page access, page # is  first looked in TLBs if found (cache hit) can  immediately access page
- if not found (cache miss)  then have to look up the frame in the page table
- program with good code locality of reference benefits from TLBs</t>
  </si>
  <si>
    <t>e. valid/invalid bits</t>
  </si>
  <si>
    <t>unused portions of the page table are protected by valid/invalid bit; 
even though the page table contains additional unused page references they are marked as  invalid
Attempt to address these pages   will result in a trap with “memory  protection violation”</t>
  </si>
  <si>
    <t>page table entry includes valid (present) bit to indicate
▪ if program attempts to access a page that  is not in physical memory, page fault  occurs</t>
  </si>
  <si>
    <t>f. what pages can be shared and how shared pages are implemented.</t>
  </si>
  <si>
    <t>read-only page; they are shared by their page tables which point to the same frames, so all processes can access the same data/codes in that frame on memory</t>
  </si>
  <si>
    <t>if multiple processes are executing the same program (ex: text editor) the pages  containing the code for the editor can be shared. And usually, each these table has a read-only bit.</t>
  </si>
  <si>
    <t xml:space="preserve">Describe multi-level page tables. </t>
  </si>
  <si>
    <t>page the page table</t>
  </si>
  <si>
    <t xml:space="preserve">relatively saving the numbers for comparison to lookup the address and size in the memory, but requires multiple memory lookups for a single memory access which is inefficient too. ---&gt;hashed page table </t>
  </si>
  <si>
    <t xml:space="preserve">Explain why multi-level page tables are necessary. </t>
  </si>
  <si>
    <t>the address space of morden computer sysem are large, so (direct) page table may itself consume significant amount of  memory, it may be inefficient especially for architectures with large virtual address space (64-bit)</t>
  </si>
  <si>
    <t>Hashed Page Table: 
multilevel page table potentially requires multiple memory lookups for single memory access inefficient for large address spaces (64-bit)  
hashed page table – hashes logical page number. In case of hash collision, page references are linked</t>
  </si>
  <si>
    <t>Describe and explain the need for either inverted page tables or hashed page tables (choose only one).</t>
  </si>
  <si>
    <t xml:space="preserve">Motivate the need for a hierarchical page table. </t>
  </si>
  <si>
    <t>Explain the address lookup diagram if in a two-level hierarchical page table (draw a diagram if necessary).</t>
  </si>
  <si>
    <t>consider again the system with a 32-bit logical address space and a page size of 4 KB. A logical address is divided into a page number consisting of 20 bits and a page offset consisting of 12 bits. Because we page the page table, the page number is further divided into a 10-bit page number and a 10-bit page offset. Thus, a logical address is as follows: where p1 is an index into the outer page table and p2 is the displacement within the page of the inner page table. [BOOK]</t>
  </si>
  <si>
    <t>2015s, 2012s</t>
  </si>
  <si>
    <t>Define virtual memory and explain why it is needed. (=advantage)</t>
  </si>
  <si>
    <t>virtual memory – the technique that allows to execute processes that may not be completely in physical memory
[BOOK]
Virtual memory allows us:
1. to run extremely large processes;
2. to raise the degree of multiprogramming, increasing CPU utilization. 
3. Further, it frees application programmers from worrying about memory availability. 
4. In addition, with virtual memory, several processes can share system libraries and memory. 
5. With virtual memory, we can also use an efficient type of process creation known as copy-on-write, where in parent and child processes share actual pages of memory.</t>
  </si>
  <si>
    <r>
      <t>Define page and</t>
    </r>
    <r>
      <rPr>
        <color rgb="FFFF0000"/>
      </rPr>
      <t xml:space="preserve"> </t>
    </r>
    <r>
      <t>frame</t>
    </r>
    <r>
      <rPr>
        <sz val="18.0"/>
      </rPr>
      <t xml:space="preserve"> </t>
    </r>
    <r>
      <rPr>
        <b/>
        <sz val="13.0"/>
      </rPr>
      <t>in virtual memory.</t>
    </r>
    <r>
      <rPr>
        <b/>
        <sz val="18.0"/>
      </rPr>
      <t xml:space="preserve"> </t>
    </r>
  </si>
  <si>
    <t>the same definition in chapter 8 memory management?</t>
  </si>
  <si>
    <t>size of pages in baking store are the same in vitural memory</t>
  </si>
  <si>
    <t>I think the definitions are same, the overall size of pages and frames for a process in a certain running time is different.
For example, at time t1, the size of pages may be greater than the size of frames.</t>
  </si>
  <si>
    <t>Briefly explain how page-based virtual memory is organized. 
Explain why page replacement policy is needed.</t>
  </si>
  <si>
    <t xml:space="preserve">demand paging
while not in use the pages are stored on a disk – backing store
the page table indicates whether the page is in memory or in backing store
if a process requests a page that is not in memory
a page fault trap is generated and control is passed to OS
the faulted process is suspended (another process may be started while it waits) and a request to fetch the page is generated
when page is in memory the page table is updated and the instruction that caused page fault is re-executed
</t>
  </si>
  <si>
    <t>why needed page replacement policy is needed:
if a process requests a page and there are no free frames, the page replacement is needed.</t>
  </si>
  <si>
    <t>Explain why a FIFO page replacement policy is inadequate;
suggest and alternative policy. 
Explain how your alternative policy operates and why it is superior to FIFO</t>
  </si>
  <si>
    <r>
      <t>[BOOK]
A FIFO replacement algorithm associates with each page the time when that page was brought into memory. When a page must be replaced, the oldest page is chosen. 
This algorithm is not based on how a page is needed in the past or future, Also, Belady’s anomaly exists, when increasing the number of frames, and it causes high page fault rate.  
[e.g. On the one hand, the page replaced may be an initialization module that was used a long time ago and is no longer needed. On the other hand, it could contain a heavily used variable that was initialized early and is in constant use.]
optimal page-replacement algorithm—the algorithm that has the lowest page-fault rate of all algorithms and will never suffer from Belady’s anomaly. It replaces the page that will not be used for the longest period of time. But this need future knowledge.
Therefore, the alternative policy can be  LRU to approximate it. (</t>
    </r>
    <r>
      <rPr>
        <strike/>
      </rPr>
      <t xml:space="preserve">/ NRU /Second-change page replacement </t>
    </r>
    <r>
      <t>).
Because the differences of FIFO and OPT are: FIFO algorithm uses the time when a page was brought into memory, whereas the OPT algorithm uses the time when a page is to be used.
So, if we use the recent past as an approximation of the near future, then we can replace the page that has not been used for the longest period of time. Thus, the page fault rate can be lowered down.
LRU operation:
• associate a clock register with every page in physical memory
• update the clock value at every access
• during replacement, scan through all the pages and find the one with the lowest value in its clock register</t>
    </r>
  </si>
  <si>
    <t>Explain how demand paging makes virtual memory transparent for application programmer. (= how demand pageing works)</t>
  </si>
  <si>
    <t>demand paging
• while not in use the pages are stored on a disk – backing store
• the page table indicates whether the page is in memory or in backing store
• if a process requests a page that is not in memory
    - a page fault trap is generated and control is passed to OS
    - the faulted process is suspended (another process may be started while
it waits) and a request to fetch the page is generated
    - when page is in memory the page table is updated and the instruction
that caused page fault is re-executed</t>
  </si>
  <si>
    <t>2016f , 2015f, 2014s</t>
  </si>
  <si>
    <t>Motivate the need for a page-replacement algorithm in demand-paining virtual memory organization. 
Explain the need for page replacement in a page-based virtual memory organization.
Explain page replacement in a virtual memory organization. Motivate the need for an efficient page replacement algorithm.</t>
  </si>
  <si>
    <t>The moditvation, the need of page replacement is:
Although the page with a clean bit can be directly replaced, it will still happen that a process requests a page and there are no  free frames.
Page replacement in a virtual memory organization is:
The OS has to evict (remove) a page from memory to backing store</t>
  </si>
  <si>
    <t>2013s, 2014s</t>
  </si>
  <si>
    <t xml:space="preserve">a. What is the Optimal Page Replacement Strategy? 
Define the optimal page replacement algorithm (OPT). 
Explain why it is not used in practice. 
Name and describe the operation of the practical algorithm that approximates the behavior of OPT.                        </t>
  </si>
  <si>
    <t>a.  Optimal - replace the page that will not be used for the longest period of time
The reason it is not unsed is because it requires future knowledge
LRU,  (describe in one cell below); A simple approximation is NRU (4 cells below)</t>
  </si>
  <si>
    <t>2013s, 2016f</t>
  </si>
  <si>
    <t xml:space="preserve">Explain how Least Recently Used (LRU) approximates this and what is its difficulties or disadvantages.
Explain how least recently used algorithm (LRU) operates. Explain why it is never used in practice. </t>
  </si>
  <si>
    <t>LRU - replace the least recently used page.
So LRU approximates it and be implemented in the following way:
• associate a clock register with every page in physical memory
• update the clock value at every access
• during replacement, scan through all the pages and find the one with the lowest value in its clock register
Disadvantage: since it needs to scan to determining which page to be replaced, it create overhead too; Also it is not sure in future really need or not if based on the history usage.</t>
  </si>
  <si>
    <t xml:space="preserve">Can you suggest how a LRU type algorithm could be implemented in a system which has a modified bit but not a referenced bit? </t>
  </si>
  <si>
    <r>
      <t>• if the page has been modified – it is dirty and has to be written to disk.</t>
    </r>
    <r>
      <rPr>
        <b/>
      </rPr>
      <t xml:space="preserve"> so that LRU cannot replace it out before it has been written to disk.</t>
    </r>
    <r>
      <t xml:space="preserve">
• if the page has not been modified - (it is the same as it’s copy in the backing
store) - it can be just discarded and replaced </t>
    </r>
    <r>
      <rPr>
        <b/>
      </rPr>
      <t>by LRU type algorithm immediately</t>
    </r>
    <r>
      <t xml:space="preserve">;
</t>
    </r>
  </si>
  <si>
    <t>b. Illustrate Optimal and LRU assuming 3 pages may be held in memory and references are to page numbers : 7,0,1,2,0,3,0,4,2,3,0,3,2,1,2,0,1,7,0,1 State any assumptions you make and comment on the results?</t>
  </si>
  <si>
    <t>assuming 3 frames allowed</t>
  </si>
  <si>
    <t>optimal:</t>
  </si>
  <si>
    <t>LRU:</t>
  </si>
  <si>
    <t>Differentiate not-recently-used (NRU) and least recently used (LRU) page replacement algorithms.</t>
  </si>
  <si>
    <t>• not-recently-used (NRU):
-use an R (reference) bit, and set it whenever a page is referenced
-clear the R bit periodically, such as every clock interrupt
-choose any page with a clear R bit to evict
So, there is overhead on clearing the bits and the picture may not be good enough - additional bits may be needed
LRU:
• associate a clock register with every page in physical memory
• update the clock value at every access
• during replacement, scan through all the pages and find the one with the lowest value in its clock register
So, there is a lot of overhead on to scan though all the pages. It costs more time.</t>
  </si>
  <si>
    <t>Explain how second chance (clock) page replacement algorithm operates</t>
  </si>
  <si>
    <t>-use an R (reference) bit as before
▪ on a page fault, circle around   the “clock” of all pages in the  user memory pool
▪ start after the page   examined last time
▪ if the R bit for the page is set,  clear it
▪ if the R bit for the page is clear, replace that page and set the bit</t>
  </si>
  <si>
    <t>advantage: if a page is used often enough to keep its reference bit set, it will never be replaced.</t>
  </si>
  <si>
    <r>
      <t xml:space="preserve">Describe the operation second-change page replacement algorithm. </t>
    </r>
    <r>
      <rPr>
        <b/>
      </rPr>
      <t>Explain why it approximates LRU.</t>
    </r>
  </si>
  <si>
    <r>
      <t xml:space="preserve">use an R (reference) bit as  before.
▪ on a page fault, circle around   the “clock” of all pages in the  user memory pool
▪ start after the page examined last time
▪ if the R bit for the page is set,  clear it
▪ if the R bit for the page is clear, replace that page and set the bit
</t>
    </r>
    <r>
      <rPr>
        <b/>
      </rPr>
      <t>The reason is they both give the pages with recently frequent usage more chance to avoid being replaced.</t>
    </r>
  </si>
  <si>
    <t>Describe second chance, and state/say which of the two LRU or NRU the second change page replacement algorithm approximates.</t>
  </si>
  <si>
    <t>LRU and NRU both?</t>
  </si>
  <si>
    <t>Book: both</t>
  </si>
  <si>
    <t>what page replacement policy second chance (clock) page replacement algorithm  approximates, and what its advantages are over other page replacement policies.</t>
  </si>
  <si>
    <t>In the Second Chance page replacement policy, the candidate pages for removal are consider in a round robin matter, and a page that has been accessed between consecutive considerations will not be replaced.
The page replaced is the one that - considered in a round robin matter - has not been accessed since its last consideration</t>
  </si>
  <si>
    <t>Second change page is based on FIFO algorihtm, and it is the approximate of LRU.</t>
  </si>
  <si>
    <t>http://www.mathcs.emory.edu/~cheung/Courses/355/Syllabus/9-virtual-mem/SC-replace.html</t>
  </si>
  <si>
    <t>Describe how page table is used in virtual memory organization. Explain how the following bits are used. - valid-invalid bit - clean/dirty (also called modify) bit - reference bit</t>
  </si>
  <si>
    <t>page table contains the following type of bits to indicate the status of the page:
1.
 page table entry includes valid (present) bit to indicate
-- if program attempts to access a page that  is not in physical memory, page fault  occurs
2. 
 if the page has been modified indicated by dirty bit – it has to be written to disk and cannot directly discarded and replaced
• if the page has not been modified  indicated by  clean bit- (it is the same as it’s copy in the backing
store) - it can be just discarded and replaced
3. 
-NRU page replacement algorithm uses an R (reference) bit, and set it whenever a page is referenced
-clear the R bit periodically, such as every clock interrupt
-choose any page with a clear R bit to evict</t>
  </si>
  <si>
    <t xml:space="preserve">Define a working set in demand paging (page-based virtual memory organization). </t>
  </si>
  <si>
    <t>working set— the collection of pages that a process is working with, and which must be resident in main memory, to avoid thrashing</t>
  </si>
  <si>
    <t xml:space="preserve">Explain why the operating system has to keep track of the working set and how it does it. </t>
  </si>
  <si>
    <t>to avoid thrashing</t>
  </si>
  <si>
    <t>• implementation - choose time T, pages that were accessed during time T constitute a working set, the rest can be discarded, - scan periodically to update working set</t>
  </si>
  <si>
    <r>
      <t xml:space="preserve">Define thrashing and explain </t>
    </r>
    <r>
      <rPr>
        <b/>
        <color rgb="FFFF0000"/>
      </rPr>
      <t>who</t>
    </r>
    <r>
      <t xml:space="preserve"> it is related to the concept of the working set.</t>
    </r>
  </si>
  <si>
    <r>
      <t>if memory gets overcommitted, between the times the   process accesses the CPU, most of the process’ pages   get paged out                 
▪ thus most of the page accesses result in page faults                 
▪ thus most of the time is spent use waiting for pages to be brought in                        
• the CPU is being idle         
▪ t</t>
    </r>
    <r>
      <rPr>
        <b/>
      </rPr>
      <t xml:space="preserve">his wasted activity due to frequent paging is called thrashing  </t>
    </r>
    <r>
      <t xml:space="preserve">      
The number of the pages in the working set standards for the degree of multiprogramming, which is related to the trashing. Hence, maintain a reasonable degree of multiprogramming is needed to increase the throughput and to avoid trashing at the same time.        </t>
    </r>
  </si>
  <si>
    <t>disk structure</t>
  </si>
  <si>
    <t>Define the problem of disk read/write head scheduling</t>
  </si>
  <si>
    <t>Every file operation may require movements of the read/write head. This operation, known as the access operation, is very time consuming. Thus, we use disk management to reduce the effects of such access operation.</t>
  </si>
  <si>
    <t>Input</t>
  </si>
  <si>
    <t>Output</t>
  </si>
  <si>
    <t>bubble sort</t>
  </si>
  <si>
    <t>n^2</t>
  </si>
  <si>
    <t xml:space="preserve">an array of elements (e.g. integers)
</t>
  </si>
  <si>
    <t>an array containing all the elements
provided as input in sorted order</t>
  </si>
  <si>
    <t>selction</t>
  </si>
  <si>
    <t>insertion</t>
  </si>
  <si>
    <r>
      <t>a</t>
    </r>
    <r>
      <rPr>
        <b/>
      </rPr>
      <t xml:space="preserve"> block</t>
    </r>
    <r>
      <t xml:space="preserve">, sometimes called a physical record, is a sequence of bytes or bits, usually containing some whole number of records, having a maximum length, a block size
</t>
    </r>
    <r>
      <rPr>
        <b/>
      </rPr>
      <t>Motivation</t>
    </r>
    <r>
      <t xml:space="preserve">: Since disk space is limited, we need to reuse the space from deleted files for new files, if possible.
</t>
    </r>
    <r>
      <rPr>
        <b/>
      </rPr>
      <t>Bit-vector</t>
    </r>
    <r>
      <t xml:space="preserve">: Each block is represented by 1 bit. If the block is free, the bit is 1; if the block is allocated, the bit is 0.
 Advantages: 1. Relatively simple to implement
                      2. Efficient to find the first free block or n consecutive free blocks on the disk
                      3. For good performance, cache the bit vector in memory
 Disadvantage: bit vector is only useful when it can be kept in main memory. As disk gets bigger, it is difficult to do.
</t>
    </r>
    <r>
      <rPr>
        <b/>
      </rPr>
      <t>Linked list</t>
    </r>
    <r>
      <t>: Linking together all the free disk blocks, keeping a pointer to the first free block in a special location on the disk and caching it in memory. This first block contains a pointer to the next free disk block, and so on.
  Advantage:  1. To find a free space, just grab the first block off the list
  Disadvantage: It's not easy to traverse the free list.</t>
    </r>
  </si>
  <si>
    <t>shell sort</t>
  </si>
  <si>
    <t>n(logn)^2</t>
  </si>
  <si>
    <t>n^1.25</t>
  </si>
  <si>
    <t>N^1.5</t>
  </si>
  <si>
    <t>nlogn</t>
  </si>
  <si>
    <t>an array of elements (e.g. integers)
startIndex
endIndex</t>
  </si>
  <si>
    <t>an array containing all the elements
provided as input in sorted order</t>
  </si>
  <si>
    <t xml:space="preserve">heapsort </t>
  </si>
  <si>
    <t>"an array containing all the elements
provided as input in sorted order"</t>
  </si>
  <si>
    <t>quik sort</t>
  </si>
  <si>
    <t>n^2 (w.c.)</t>
  </si>
  <si>
    <t>n log n (avg)</t>
  </si>
  <si>
    <r>
      <t xml:space="preserve">A </t>
    </r>
    <r>
      <rPr>
        <b/>
      </rPr>
      <t>sector</t>
    </r>
    <r>
      <t xml:space="preserve"> is a subdivision of a track on a magnetic disk or optical disc.
A </t>
    </r>
    <r>
      <rPr>
        <b/>
      </rPr>
      <t>track</t>
    </r>
    <r>
      <t xml:space="preserve"> is a circular path on the surface of a disk or diskette on which information is magnetically recorded and from which recorded information is read.
A </t>
    </r>
    <r>
      <rPr>
        <b/>
      </rPr>
      <t>cylinder</t>
    </r>
    <r>
      <t xml:space="preserve"> is any set of all of tracks of equal diameter in a hard disk drive.
A </t>
    </r>
    <r>
      <rPr>
        <b/>
      </rPr>
      <t>platter</t>
    </r>
    <r>
      <t xml:space="preserve"> is a circular magnetic plate that is used for storing data in a hard disk.</t>
    </r>
  </si>
  <si>
    <t>randomized quick sort</t>
  </si>
  <si>
    <t>counting sort</t>
  </si>
  <si>
    <t>n</t>
  </si>
  <si>
    <t>Counting sort is a linear time sorting algorithm that sort in O(n+k) time when elements are in range from 1 to k.</t>
  </si>
  <si>
    <r>
      <t xml:space="preserve">Define block, sector, track and cylinder. 
</t>
    </r>
    <r>
      <rPr>
        <color rgb="FFFF0000"/>
      </rPr>
      <t>Explain why application programs usually access the disk through the operating system rather than directly</t>
    </r>
    <r>
      <t>.   [ the same question in line 123, 2013f ]
Motivate why it is necessary to keep track of free (unallocated) disk blocks. Describe two allocation methods: free block list and bit vector. 
Compare their relative advantages and disadvantages.</t>
    </r>
  </si>
  <si>
    <r>
      <t xml:space="preserve">Reason of keeping track of free disk blocks: 
because the disk space is limited, it is necessary to reuse the space freed when files are deleted for new files. 
How: 
To keep track of free disk space, a free-space list is maintained by the system, which records all disk blocks that are free.
When a new file is created, we search the free-space list for the required amount of space and allocate that space to the new file. Any allocated space is removed from the free-space list. Whe the file is deleted, its disk space is added to the free-space list.
1. A free-space list is not always implemented as a list. The free-space list is often implemented as a bit map or bit vector. If a block is free, the bit is 1. If a block is allocated, the bit is 0.
Advantages of Bit maps approach include: </t>
    </r>
    <r>
      <rPr>
        <b/>
      </rPr>
      <t>[two cells above is more reliable]</t>
    </r>
    <r>
      <t xml:space="preserve">
1.Relatively simple
2. Efficient to find the first free blocks or n consecutive free blocks on the disk.
Disadvantage of Bit map:
Bit maps are useful only when it can be kept in main memory. As disks get larger, it is hard to do.
2. Another approach is to link together all the free disk blocks.
disadvantage: it isn't easy to traverse the free list.  </t>
    </r>
    <r>
      <rPr>
        <b/>
      </rPr>
      <t>[two cells above is more reliable]</t>
    </r>
  </si>
  <si>
    <t>http://www.cs.unh.edu/~jlw/cs610/notes/free-space-mgmt.pdf</t>
  </si>
  <si>
    <t>an array containing all integers within interval [0,k]</t>
  </si>
  <si>
    <t>an array containing all the integers
provided as input in sorted order</t>
  </si>
  <si>
    <t>radix</t>
  </si>
  <si>
    <t>Let there be d digits in input integers. Radix Sort takes O(d*(n+b)) time where b is the base for representing numbers, for example, for decimal system, b is 10.</t>
  </si>
  <si>
    <t>an array of elements (e.g. integers)
length of bits</t>
  </si>
  <si>
    <t>bucket sort</t>
  </si>
  <si>
    <t>O(n+k) where k  is the number of bucket, O(n) if k=n</t>
  </si>
  <si>
    <t>an array containing all integers, satifiying uniform distribution within [0,1]</t>
  </si>
  <si>
    <t>BST</t>
  </si>
  <si>
    <t>Red-black tree</t>
  </si>
  <si>
    <t>insert node z, and its father node A color is red</t>
  </si>
  <si>
    <t>case 1: uncle node B color is red</t>
  </si>
  <si>
    <t>set color of A, B to black, set father node D of A, B to red, and let D be new node Z.</t>
  </si>
  <si>
    <t>Name and describe the three major methods of allocating disk space for a file. 
Compare their relative advantages and disadvantages. 
Unix uses a variant of one of these methods that has several levels. 
Explain how this multiple-level variant differs from the basic method and what advantages it has over the basic method.</t>
  </si>
  <si>
    <t>Case 2: uncle node B is black, Z is right child of A</t>
  </si>
  <si>
    <t>First left rotation, then right rotation.</t>
  </si>
  <si>
    <t>Case 3: Uncle node B is black, Z is left chilid of node A</t>
  </si>
  <si>
    <t>Only right rotation.</t>
  </si>
  <si>
    <t>http://www.cnblogs.com/skywang12345/p/3245399.html</t>
  </si>
  <si>
    <r>
      <rPr>
        <b/>
      </rPr>
      <t>Continuous Allocation</t>
    </r>
    <r>
      <t xml:space="preserve">: 
OS keeps an ordered list of free blocks
allocates contiguous groups of blocks when it creates a file
i-node must store start block and length of file
Advantages: 
   simple
   efficient sequential access, reasonably efficient random access
   small number of seeks (head movement), most may be on same track
   good for storing data on CDROM
Disadvantages: 
   may have difficulty changing file size (size is specified when file is created)
   problems with external fragmentation
</t>
    </r>
    <r>
      <rPr>
        <b/>
      </rPr>
      <t xml:space="preserve">Chained (Linked) Allocation
</t>
    </r>
    <r>
      <t>OS keeps an ordered list of free blocks
file descriptor stores pointer to first block
each block stores pointer to next block
advantages:
no external fragmentation
any free space is as good as any other
can easily change file size (no need to declare in advance)
disadvantages:
reasonable, but not great, for sequential access (one seek each time)
inefficient random access — have to follow many links
lost space due to lots of pointers (small, but adds up)
lots of seeks to find a block
not very robust — lose a block, lose rest of file</t>
    </r>
  </si>
  <si>
    <r>
      <rPr>
        <b/>
      </rPr>
      <t xml:space="preserve">Indexed Allocation
</t>
    </r>
    <r>
      <t xml:space="preserve">OS keeps a list of free blocks
OS allocates an array (called the index block) to hold pointers to all the blocks used by the file
allocates blocks only on demand
advantages:
can easily grow up to maximum size
both sequential and random accesses are easy
disadvantages:
limit on maximum file size
lots of seeks since data is not contiguous
wasted space for pointers (need a whole block even for one pointer)
</t>
    </r>
    <r>
      <rPr>
        <b/>
      </rPr>
      <t>Multilevel indexed allocation (Unix)</t>
    </r>
    <r>
      <t xml:space="preserve">
each i-node contains 13 block pointers
first 10 pointers point to data blocks (each 512 bytes long) of a file
if the file is bigger than 10 blocks (5,120 bytes), the 11th pointer points to a single indirect block, which contains 128 pointers to 128 more data blocks (can support files up to 70,656 bytes)
if the file is bigger than that, the 12th pointer points to a double indirect block, which contains 128 pointers to 128 more single indirect blocks (can support files up to 8,459,264 bytes)
if the file is bigger than that, the 13th pointer points to a triple indirect block, which contains 128 pointers to 128 more double indirect blocks
max file size is 1,082,201,087 bytes
advantages:
simple to implement
supports incremental file growth
works well for small files
disadvantages:
inefficient access to very large files
data gets spread around - more seeks</t>
    </r>
  </si>
  <si>
    <t>all  algo for graph</t>
  </si>
  <si>
    <t>application</t>
  </si>
  <si>
    <t xml:space="preserve">Extent-based Allocation:
Allocate multiple contiguous regions (extents) per file. An extent is a contiguous set of blocks. Extents are allocated for each file. A file consists of one or more extents.
Advantages
• Limited overhead for meta-data
• Very good performance for sequential accesses
• Simple to calculate random addresses
Disadvantages (Small number of extents):
• External fragmentation can still be a problem
• Not able to grow file when run out of extents
</t>
  </si>
  <si>
    <t>O (V +E)</t>
  </si>
  <si>
    <t>to detect directed/undirected cycle</t>
  </si>
  <si>
    <t>BFS</t>
  </si>
  <si>
    <t>to detect undirected cycle</t>
  </si>
  <si>
    <t>Dijkstra _greedy_single shortest path</t>
  </si>
  <si>
    <t xml:space="preserve"> O(m log n)</t>
  </si>
  <si>
    <t>Bellman Ford_dp_ single shortest path</t>
  </si>
  <si>
    <t>Running time: O(nm).</t>
  </si>
  <si>
    <t>Topology sort</t>
  </si>
  <si>
    <t>for job scheduling</t>
  </si>
  <si>
    <t>MST- Kruskal</t>
  </si>
  <si>
    <t>O((n+m)log n)</t>
  </si>
  <si>
    <t>MST- Prim</t>
  </si>
  <si>
    <t>O(m log n)</t>
  </si>
  <si>
    <t>if priority queue used</t>
  </si>
  <si>
    <t>Floyd Warshall_ all pair shortest path</t>
  </si>
  <si>
    <t>transitive closure</t>
  </si>
  <si>
    <t>same as above.</t>
  </si>
  <si>
    <t>FCFS - handle in the order of arrival
SSTF - select the request that requires the smallest seek from current track 
SCAN (elevator algorithm) - Move the head 0 to 100, 100 to 0, picking up requests as it goes
C-SCAN -Move the head 0 to 100, picking up requests as it goes, then big seek to 0
Indefinite Postponement: SSTF
2 or more requets: just as the description of the algorithms</t>
  </si>
  <si>
    <t>Explain why the task of scheduling secondary storage I/O requests is assigned to the operating system. That is, why application programs do not typically access the disk directly. 
Briefly describe the following disk head scheduling algorithms: First-Come-First-Served (FCFS), Shortest-Service-Time-First (SSTF), SCAN, C-SCAN. 
Name the algorithm(s) that may result in I/O request starvation. 
Name the most fair algorithm. Explain your answers.</t>
  </si>
  <si>
    <r>
      <rPr>
        <color rgb="FF999999"/>
      </rPr>
      <t xml:space="preserve">[PPT]equal to Why OS Manage  Secondary  Storage
▪ use of raw disk is  inconvenient to the users
▪ use of raw disk by multiple users is inefficient
▪ OS provides an interface to conveniently access the disk
▪ OS manages this interface efficiently
</t>
    </r>
    <r>
      <t>Starvation: SSTF
Most Fair: C_SCAN</t>
    </r>
  </si>
  <si>
    <r>
      <t>[BOOK]
If I/O performance were the only consideration, the operating system would gladly turn over the responsibility of disk scheduling to the disk hardware. In practice, however, t</t>
    </r>
    <r>
      <rPr>
        <b/>
      </rPr>
      <t xml:space="preserve">he operating system may have other constraints on the service order for requests. </t>
    </r>
    <r>
      <t xml:space="preserve">For instance, demand paging may take priority over application I/O, and writes are more urgent than reads if the cache is running out of free pages. </t>
    </r>
    <r>
      <rPr>
        <b/>
      </rPr>
      <t>Also, it may be desirable to guarantee the order of a set of disk writes to make the file system robust in the face of system crashes.</t>
    </r>
    <r>
      <t xml:space="preserve"> Consider what could happen if the operating system allocated a disk page to a file and the application wrote data into that page before the operating system had a chance to flush the file system metadata back to disk. </t>
    </r>
    <r>
      <rPr>
        <b/>
      </rPr>
      <t>To accommodate such requirements, an operating system may choose to do its own disk scheduling and to spoon-feed the requests to the disk controller, one by one, for some types of I/O.</t>
    </r>
  </si>
  <si>
    <t>Describe first-come first served (FCFS) and shortest seek time first (SSTF) scheduling techniques</t>
  </si>
  <si>
    <t>Explain the problems with these techniques. Name and explain at least one technique that eliminates these proble</t>
  </si>
  <si>
    <t>FCFS:
advantages:  simple, fair
disadvantages: can use disk inefficiently (if one process is using file on outer track, and another process is using file on inner track, will be many long seeks)
SSTF:
advantages:  reduces arm movement,  uses the disk rather efficiently
disadvantages:
fairness:  disk can stay in one area for a long time (result = starvation)
SCAN:
advantages:  better fairness (no starvation)
problems
request on edge of disk just behind in direction traveling can wait a long time to be serviced (twice disk length)
even request in middle waits long time
C_SCAN:
advantage:  fairer than SCAN 
C-LOOK -same as C-SCAN, don’t go to edge if not necessary</t>
  </si>
  <si>
    <t xml:space="preserve">how is context switch different from mode switch?
 How are they similar?
how many mode switches are there in a context switch?
</t>
  </si>
  <si>
    <t>context switch happens only in kernel mode. If context switching happens between two user mode processes,
first cpu has to change to kernel mode, perform context switch, return back to user mode and so on. 
So there has to be a mode switch associated with a context switch.</t>
  </si>
  <si>
    <t>In C++ implement a generic stack class, using a linked list and dynamic memory allocation. It should be generic on the type of data stored in the stack. The stack data structure should look something like the following: TOS -&gt; X1 -&gt; X2 -&gt; … -&gt; Xn where X1 is the top of the stack and Xn is the node at the bottom of the stack. Besides stack, you will most likely want another generic class or struct called node. Along with the class definition(s), you must implement the following methods for the generic stack class: • Default constructor • Destructor • Copy-constructor • push which takes a parameter of type item and creates a new node that is added to the top of the stack. • pop which removes a node from the stack and returns its contents. Note: Your implementation can NOT use STL or any other libraries (standard or otherwise).</t>
  </si>
  <si>
    <t xml:space="preserve">Write a method that concatenates two strings (as defined below) and returns the resulting new string. class string
{
 public:
 string();
 string operator+(string) const;
 private:
 char s[256]; //null terminated character array
}; </t>
  </si>
  <si>
    <t>In C++ implement a generic class, called Queue, that uses a single-linked list implementation. This should implement the queue ADT. It should be generic on the type of the data to be stored. Give all class definitions and implement the following for Queue: • Default constructor • Destructor • Copy-constructor • Assignment operator • enqueue(T) – takes an parameter of type T and puts it on the end of the queue • T dequeue() – removes a node from front of the queue Note: Your implementation can NOT use STL or any other libraries (standard or otherwise).</t>
  </si>
  <si>
    <r>
      <t xml:space="preserve">When constructing the ADT Binary Search Tree using a dynamic data structure a destructor, copy-constructor, and assignment operator would be needed. For this problem answer the following questions for these three methods: • What traversal algorithms are most appropriate to implement each of these three methods? • </t>
    </r>
    <r>
      <rPr>
        <b/>
        <color rgb="FFFFFF00"/>
      </rPr>
      <t>Give a pseudo-code (C++ like) description for each of these three methods and a short description of why the particular traversal algorithm should be used</t>
    </r>
    <r>
      <t>. You do NOT need to give a full implementation of the binary tree class.</t>
    </r>
  </si>
  <si>
    <t>Implement a function, in C++ to convert a fully parenthesized infix expression into postfix. You can assume the expression is correct and that only single character operands A-Z will be used. The infix expression will be passed into the function as a null terminating character array or string. The binary operators +, -, *, / with standard precedence are to be supported. You do not need to support unary operators. Additionally, you can assume that a generic class Stack exists with push and pop defined as normal. You may also use the C++ string class to solve this problem. string expr1 = "(A*((B+C)–D))"; string expr2 = "(A+(B*(C+D)))";</t>
  </si>
  <si>
    <t xml:space="preserve">In C++ implement a generic class, called Stack&lt;T&gt;, that uses a dynamically allocated singlelinked
list implementation. This must implement the stack ADT. It should be generic on the
type of the data to be stored. Give all class definitions and implement the following for Stack:
• Default constructor
• Destructor
• Copy-constructor
• Assignment operator
• push(T) – takes an parameter of type T and adds it to the stack
• T pop() – removes a node from the stack
Note: Your implementation can NOT use STL or any other libraries (standard or otherwise). </t>
  </si>
  <si>
    <t>Given a string ADT as defined below, write a method that returns a string that is a substring starting at a given position (start) and ending at a position (end). Do all error checking. class string { public: string() {s[0] = 0;}; string substring(int start, int end) const; private: char s[256]; //null terminated character array };</t>
  </si>
  <si>
    <t>In C++ implement a generic class, called Queue, that uses a fixed sized circular array implementation. This must implement the queue ADT. It should be generic on the type of the data to be stored. The implementation must be able to utilize the entire array in storing items. Give all class definitions and implement the following for Queue: • Default constructor • push(T) – takes an parameter of type T and adds it to the queue • T pop() – removes a item from the queue • isEmpty() – returns true when the queue is empty. • isFull() – returns true when the queue is full. Note: Your implementation can NOT use STL or any other libraries (standard or otherwise).</t>
  </si>
  <si>
    <t>In C++, implement a string abstract data type using a dynamically allocated array. The array of char should be null terminating. You must implement the following methods: • Default constructor (allocates 128 characters as capacity) • Constructor that takes an integer value as the capacity to allocate • Copy constructor • Destructor • Reallocate that changes the capacity of a string (larger or smaller) and preserves as much of the contents of the string as possible. • Assignment – overload the operator= with standard C++ semantics. • Constant time swap – swaps two strings in constant time regardless of their capacity • Length • Capacity You can NOT use STL or any other predefined library, built in types (such as std::string), or C functions (such as strcpy).</t>
  </si>
  <si>
    <t>reallocation</t>
  </si>
  <si>
    <t>In C++ implement a binary search tree abstract data type that uses a pointer (dynamically allocated) implementation of the tree structure. Make it a simple tree of integers. Along with the class definition(s), you must implement the following methods for the binary search tree class: • Default constructor • Destructor • Copy-constructor • insert which takes a parameter of type integer and creates a new node that is added to the tree in the correct position based on the rules of a binary search tree. Note: Your implementation can NOT use STL or any other libraries (standard or otherwise).</t>
  </si>
  <si>
    <r>
      <t>When constructing the ADT Binary Search Tree using a dynamic data structure a destructor, copy-constructor, and</t>
    </r>
    <r>
      <rPr>
        <b/>
        <color rgb="FF00FF00"/>
      </rPr>
      <t xml:space="preserve"> assignment operator</t>
    </r>
    <r>
      <rPr>
        <color rgb="FF00FF00"/>
      </rPr>
      <t xml:space="preserve"> </t>
    </r>
    <r>
      <t xml:space="preserve">would be needed. For this problem answer the following questions for these three methods: • What traversal algorithms are most appropriate to implement each of these three methods? • </t>
    </r>
    <r>
      <rPr>
        <b/>
        <color rgb="FFFFFF00"/>
      </rPr>
      <t>Give a pseudo-code (C++ like) description for each of these three methods and a short description of why the particular traversal algorithm should be used</t>
    </r>
    <r>
      <t>. You do NOT need to give a full implementation of the binary tree class.</t>
    </r>
  </si>
  <si>
    <t>Given a string ADT as defined below, implement (in C++) a method that concatenates two strings and returns the result. You must use the method specification given below. Do all error checking. If you need additional methods or functions to solve this problem they must also be implemented. // CLASS INV: s[length()] == 0 class String { public: String() {s[0] = 0;}; String operator+(const String&amp;) const; private: char s[256]; //null terminated fixed sized character array }; Note: Your implementation can NOT use STL, any other libraries, or any built in functions.</t>
  </si>
  <si>
    <t>In C++ implement a generic singly-linked-list class, called Stack, which uses dynamic memory allocation. item is the type of data stored in the stack. This should implement the stack ADT. The stack should look something like the following: TOS -&gt; X1 -&gt;X2 -&gt; … -&gt; Xn where X1 is the node on the top of the stack and Xn is at the bottom of the stack, TOS is the Top of Stack pointer. Along with the class definition(s), you must implement the following methods for Stack:  Stack() - Default constructor  ~Stack() - Destructor  push(item) –creates a new item and push to the stack  item pop() – removes a node from the stack.  item getmin() – return the minimum node inside the stack. Note that MIN_ITEM and MAX_ITEM are the possible minimum and maximum value of all the items, respectively. You can directly use an existing function min(item1,item2) to compute the minimal one of the two items item1 and item2. Note: Your implementation can NOT use STL or any other libraries (standard or otherwise).</t>
  </si>
  <si>
    <t>A "binary search tree" (BST) is a type of binary tree where the nodes are arranged in order: for each node, all elements in its left subtree are less-or-equal to the node (&lt;=), and all the elements in its right subtree are greater than he node (&gt;). Given a binary search tree. Each node is defined by a struct as struct TreeNode { Treenode *left; Treenode *right; ElementType data; } Work on the recursive programs for the following two questions: 1. Filling in the empty line to complete a function which finds a given element item bool find(struct TreeNode* node, ElementType &amp;item) { if (node==NULL) return false; else { if (item = node-&gt;data) return true; else if (item &lt; node-&gt;data) return _______________; else return _______________; }////2. Write a function size() to compute the total number of nodes in a BST tree.
int size(struct TreeNode* node)
{
}</t>
  </si>
  <si>
    <t>A) Convert the following infix expressions into postfix and prefix. a * b - c * d * e * (d – f) - g; a * (b + c) * (d - e) – d * f ;       B) Give the Preorder, Postorder, and Inorder traversals of the tree below:</t>
  </si>
  <si>
    <t>A)postfix: ab*cd*e*df-*-g-; prefix: --*ab***cde-dfg</t>
  </si>
  <si>
    <t>postfix: abc+*de-*df*-; prefix: -**a+bc-de*df</t>
  </si>
  <si>
    <t>B)preorder:   abcedfhgpmkjn; postorder:    ecfdbmpgnjkha; inorder: ecbdfagmphjnk</t>
  </si>
  <si>
    <t>In C++ implement a generic singly-linked-list class, called Queue, which uses dynamic memory allocation. item is the type of data stored in the queue. This should implement the FIFO (First-In-First-Out) queue ADT(abstract data type). The queue should look something like the following: HOQ -&gt; X1 -&gt;X2 -&gt; … -&gt; Xn where X1 is the node in the front of the queue and Xn is at the end of the queue, HOQ is the head of queue. Along with the class definition(s), you must implement the following methods for Queue:  Queue() - Default constructor  ~Queue() - Destructor  insert(item) –add a new item to the queue  item remove() – removes an item from the queue.  item getmax() – return the maximum item inside the queue. MIN_ITEM and MAX_ITEM are the minimum and maximum value of all the possible items, respectively. You can directly use an existing function max(item1,item2) to compute the maximal one of the two items item1 and item2. Note: Your implementation can NOT use STL or any other libraries (standard or otherwise).</t>
  </si>
  <si>
    <t>A "binary search tree" (BST) is a type of binary tree where the nodes are arranged in order: for each node, all elements in its left subtree are less-or-equal to the node (&lt;=), and all the elements in its right subtree are greater than the node (&gt;). Given a binary search tree. Each node is defined by a struct as// struct TreeNode { Treenode *left; Treenode *right; ElementType data; } Assume there is a function, output(data), can output the element data. (1) Write a function to output all the data nodes of a given tree in an increasing order (from small nodes to large nodes). (2) Write a function to output the minimum and maximum data values from a given tree. MIN_DATA and MAX_DATA are the minimum and maximum value of all the possible data values.</t>
  </si>
  <si>
    <t>http://www.geeksforgeeks.org/tree-traversals-inorder-preorder-and-postorder/</t>
  </si>
  <si>
    <t>A) Give the Preorder, Postorder, and Inorder traversals of the tree below: B) Create a binary tree given the Preorder Traversal of this tree as AEFBGCFD, and the Inorder
Traversal of this tree as EFAGBFCD.
Draw this binary tree, and write the Postorder traversal of this tree.</t>
  </si>
  <si>
    <t>A) preorder: FCBACDGADNKMO; postorder:  ABDCCNDAOMKGF; inorder: BACDCFDNAGMOK</t>
  </si>
  <si>
    <t>B) Postorder: FEGFDCBA</t>
  </si>
  <si>
    <t>In C++ implement a generic class, called Queue, that uses a single-linked list implementation. This should implement the queue ADT. It should be generic on the type of the data to be stored. It must be implemented using a dynamically allocated linked list with all allocation and de-allocation done explicitly. Give all class definitions and implement the following for Queue:  Default constructor  Destructor  Copy-constructor  Assignment operator  enqueue(T) – takes an parameter of type T and adds it to the end of the queue  T dequeue() – removes a node from the front of the queue Note: Your implementation can NOT use STL or any other libraries (standard or otherwise).</t>
  </si>
  <si>
    <t>Implement a function, to convert a fully parenthesized infix expression into the corresponding postfix expression. You can assume the expression is correct. The infix expression will be passed into the function as a character array (null terminating) or string. The binary operators +, - , *, / with standard precedence are to be supported. You do not need to support unary operators. Additionally, you can assume that a generic class stack exists with push and pop defined as normal and you may also use a built in string class. char expr1[] = "(2*((3+7)-10))"; string expr2 = "(16*((4+23)-7))";</t>
  </si>
  <si>
    <t xml:space="preserve">Split method can be used? </t>
  </si>
  <si>
    <t>Implement the function int G(int m, int n) defined by                 1, 1 if 0 and 0 1,1 if 0 and 0 1, if 0 G m G m,n , m &gt; n &gt; G m , m &gt; n= G m,n = n+ m= (a) First, using system recursion. (b) Second, using only the ADT stack (i.e without using system recursion, vectors, queues, maps, etc). Preliminary Examination</t>
  </si>
  <si>
    <t>Given the following: struct cellT { int val; cellT *next; }; bool contains(cellT *list, cellT *sub); Write a function that given two linked lists will determine whether the second list is a subsequence of the first. To be a subsequence, every value of the second must appear within the first list and in the same order, but there may be additional values interspersed in the first list. A list contains itself; the NULL list is contained in any list</t>
  </si>
  <si>
    <t>In C++, implement a generic singly-linked-list class, called List, that uses dynamic memory allocation. It should be generic on the type of data stored in the list. This should implement the list ADT. The list should look something like the following: beginning -&gt; X0 -&gt;X1 -&gt; … -&gt; Xn-1 &lt;- ending where X0 is the first node in the list and Xn-1 is the last node in the list. Besides List, you will most likely want another generic class called node. Along with the class definition(s), you must implement the following methods for the generic List class:  Default constructor  Destructor  Copy-constructor  Assignment operator using standard copy semantics  A method length that returns the number of nodes in a list  Overload the operator[] to return the value of the ith element in the list  AddToBack that takes a parameter of item type and creates a new node that is added to the ending of the list  RemoveFromFront that removes a node from the beginning of a list and returns its contents. Note: Your implementation can NOT use STL or any other libraries (standard or otherwise).</t>
  </si>
  <si>
    <t>In C++, implement a generic free function, removeDuplicates, that finds all duplicates elements in a given List object (from problem 1) and returns a List with the duplicates removed. For example, given the List: {1, 2, 3, 4, 2, 3, 3} the function will return the List {1, 2, 3, 4}. The function will be generic on the type of data stored in the List object. It will take as parameters a List and a comparison operator (i.e., a functor) that takes two parameters of type T and returns true if the two elements are equal and false otherwise. The function, removeDuplicates, cannot modify any of the actual parameters. Note: Your implementation can NOT use STL or any other libraries (standard or otherwise).</t>
  </si>
  <si>
    <r>
      <t xml:space="preserve">A) Convert the following infix expressions into the equivalent postfix and prefix expressions. a * b - c * d * e * d - f + g a + b * c * (d - e) - d * f </t>
    </r>
    <r>
      <rPr>
        <b/>
      </rPr>
      <t xml:space="preserve">B) Write in, pseudo-code, describe the preorder, postorder, and inorder traversal algorithms. </t>
    </r>
    <r>
      <t>Also give the preorder, postorder, and inorder traversals of the tree below. C) What is the relationship between the expression notations and the traversal algorithms?</t>
    </r>
  </si>
  <si>
    <t>In C++ implement a generic class, called Stack, that uses a single-linked list implementation. This should implement the stack ADT. It should be generic on the type of the data to be stored. Give all class definitions and implement the following for Stack: • Default constructor • Destructor • Copy-constructor • Assignment operator – using standard copy semantics • push(T) – takes an parameter of type T and adds it to the stack • T pop() – removes a node from the stack Note: Your implementation can NOT use STL or any other libraries (standard or otherwise).</t>
  </si>
  <si>
    <t>In C++ implement a binary search tree ADT that uses dynamic memory allocation. Make it a simple tree of integers. Along with the class definition(s), you must implement the following methods for the class: • Default constructor • Destructor • Copy-constructor • insert which takes a parameter of type integer and creates a new node that is added to the tree in the correct position based on the rules of a binary search tree. Note: Your implementation can NOT use STL or any other libraries (standard or otherwise).</t>
  </si>
  <si>
    <t>We define an English word as reducible if it is possible to cross out one of its letters and still have an English word and, moreover, it is possible to repeat the process all the way to a single letter. As a simple example, the word “cats” is reducible because you can cross out first the s, then the c, and then the t, leaving the words cat, at, and a, in order. As a more extensive example, the longest reducible word in the EnglishWords.dat lexicon is complecting (the process of joining by weaving or binding together), which survives the following chain of deletions (some of which are admittedly unusual words): complecting completing competing compting comping coping oping ping pig pi i Write a recursive function: bool isReducible(const string&amp;, const Lexicon&amp;); that takes an English word and a lexicon of English words and determines whether the word is reducible.</t>
  </si>
  <si>
    <t>We define an English word as reducible if it is possible to cross out one of its letters and still have an English word and, moreover, it is possible to repeat the process all the way to a single letter. As a simple example, the word “cats” is reducible because you can cross out first the s, then the c, and then the t, leaving the words cat, at, and a, in order. As a more extensive example, the longest reducible word in the EnglishWords.dat lexicon is complecting (the process of joining by weaving or binding together), which survives the following chain of deletions (some of which are admittedly unusual words): complecting completing competing compting comping coping oping ping pig pi i Write a recursive function: bool isReducible(const string&amp;, const Lexicon&amp;); that takes an English word and a lexicon of English words and determines whether the word is reducible. The class Lexicon has a method bool contains(const string&amp;) const; that returns true if the string represents an English word and false otherwise.</t>
  </si>
  <si>
    <t>In C++ implement a generic class, called Queue, that uses a single-linked list implementation. This should implement the queue abstract data type (ADT). It should be generic on the type of the data to be stored. Give all class definitions and implement the following for Queue: • Default constructor • Destructor • Copy-constructor • Assignment operator – using standard copy semantics • enqueue(T) – takes an parameter of type T and adds it to the queue • T dequeue() – removes a node from the queue Your implementation can NOT use STL or any other libraries (standard or otherwise).</t>
  </si>
  <si>
    <t>In C++, implement a string abstract data type (ADT) using a dynamically allocated array. The array of char should be null terminating. You must implement the following methods: • Default constructor (allocates 128 characters as capacity) and sets the string to empty • Constructor that takes an integer value as the capacity to allocate and sets the string to empty • Length • Capacity • Copy constructor • Destructor • Swap – swaps two strings in constant time regardless of the size of the array. • Assignment operator using standard copy semantics • Concatenation (overload the + operator) that returns a string that is the concatenation of any two strings regardless of the resulting size Your implementation can NOT use STL or any other libraries (standard or otherwise). You can not use std::string.</t>
  </si>
  <si>
    <t>In C++ implement a binary search tree abstract data type (ADT)that uses dynamic memory allocation. Make it a simple tree of integers. Along with the class definition(s), you must implement the following methods for the class: • Default constructor • Destructor • Copy-constructor • insert which takes a parameter of type integer and creates a new node that is added to the tree in the correct position based on the rules of a binary search tree. Your implementation can NOT use STL or any other libraries (standard or otherwise).</t>
  </si>
  <si>
    <t xml:space="preserve">In C++ implement a generic class, called Stack&lt;T&gt;, that uses a single-linked list implementation. It must implement the stack ADT. It must be generic on the type of the data to be stored. Give all class definitions and implement the following for Stack:
• Default constructor
• Destructor
• Copy-constructor
• Swap – constant time swap (i.e., run time is not dependent on size of stack)
• Overload the assignment operator – using standard copy semantics
• push(T) – takes a parameter of type T and adds it to the stack
• T pop() – removes a node from the stack
You can NOT use STL or any other predefined library or built in types (such as std::string).
</t>
  </si>
  <si>
    <t xml:space="preserve">In C++ implement a generic class, called Queue&lt;T&gt;, that uses a fixed sized array implementation. This must implement the queue ADT. Implement the queue using a circular array. It must be generic on the type of the data to be stored. The implementation must utilize the entire fixed sized array in storing items. Give all class definitions and implement the following for Queue:
• Default constructor
• push(T) – takes an parameter of type T and adds it to the queue
• T pop() – removes a item from the queue
• isEmpty() – returns true when the queue is empty.
• isFull() – returns true when the queue is full.
You can NOT use STL or any other predefined library or built in types (such as std::string).
</t>
  </si>
  <si>
    <t>In C++ implement a binary search tree abstract data type (ADT) that uses dynamic memory allocation. Make it a tree of integers. Along with the class definition(s), you must implement the following methods for the class:
• Default constructor
• Destructor
• Copy-constructor – must be recursive or use a recursive method to copy the nodes.
• insert which takes a parameter of type integer and creates a new node that is added to
the tree in the correct position based on the rules of a binary search tree.
Your implementation can NOT use STL or any other libraries (standard or otherwise).</t>
  </si>
  <si>
    <t xml:space="preserve">In C++ implement a generic class, called Queue&lt;T&gt;, that uses a single-linked list implementation. This should implement the queue abstract data type (ADT). It should be generic on the type of the data to be stored. Give all class definitions and implement the following for Queue:
• Default constructor
• Destructor
• Copy-constructor
• Assignment operator – using standard copy semantics
• enqueue(T) – takes a parameter of type T and adds it to the queue
• T dequeue() – removes an item from the queue
Your implementation can NOT use STL or any other libraries (standard or otherwise).
</t>
  </si>
  <si>
    <t>In C++, implement a String abstract data type (ADT) using a dynamically allocated array. The array of char should be NULL terminating. This dynamic version of the String will only allocate exactly the amount of memory necessary to store the characters. That is, the length will always be the same as the capacity. However, the size of the dynamic array needs to have an extra char for the NULL terminator.
You must implement the following methods:
• Default constructor that sets the object to the empty string.
• Constructor that takes a const char array and converts it into a string.
• Copy constructor
• Destructor
• Swap – swaps two strings in constant time regardless of the size of the array.
• Assignment operator using standard copy semantics
• Concatenation (String operator+(const String&amp;) const;) that concatenates
any two strings and returns a new string with the proper amount of allocated memory. Your implementation can NOT use STL or any other libraries (standard or otherwise). You
cannot use std::string.</t>
  </si>
  <si>
    <t>In C++ implement a binary search tree abstract data type (ADT) that uses dynamic memory allocation. Make it a tree of integers. Along with the class definition(s), you must implement the following methods for the class:
• Default constructor
• Destructor – must be recursive or use a recursive method to deallocate the tree.
• Copy-constructor – must be recursive or use a recursive method to copy the tree.
• insert which takes a parameter of type integer and creates a new node that is added to
the tree in the correct position based on the rules of a binary search tree.
Your implementation can NOT use STL or any other libraries (standard or otherwise).</t>
  </si>
  <si>
    <t>stack with generic class and single-linked list</t>
  </si>
  <si>
    <t>it's likely to have Binery search tree question but not only insert.</t>
  </si>
  <si>
    <t>prefix, postfix, infix and tree traversal algorithms</t>
  </si>
  <si>
    <t>could be queue, or string</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</si>
</sst>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font>
      <u/>
      <color rgb="FF0000FF"/>
    </font>
    <font>
      <color rgb="FF000000"/>
      <name val="Arial"/>
    </font>
    <font>
      <u/>
      <color rgb="FF0000FF"/>
    </font>
    <font>
      <u/>
      <color rgb="FF0000FF"/>
    </font>
    <font>
      <u/>
      <color rgb="FF0000FF"/>
    </font>
    <font>
      <strike/>
      <color rgb="FF3A4145"/>
      <name val="Arial"/>
    </font>
    <font>
      <color rgb="FF3A4145"/>
      <name val="Arial"/>
    </font>
    <font>
      <color rgb="FF76A5AF"/>
    </font>
    <font>
      <u/>
      <sz val="11.0"/>
      <color rgb="FF0B0080"/>
      <name val="Sans-serif"/>
    </font>
    <font>
      <sz val="11.0"/>
      <color rgb="FF000000"/>
      <name val="Arial"/>
    </font>
    <font>
      <u/>
      <color rgb="FF0000FF"/>
    </font>
    <font>
      <b/>
      <sz val="11.0"/>
      <color rgb="FF000000"/>
      <name val="Arial"/>
    </font>
    <font>
      <color rgb="FFFF9900"/>
    </font>
    <font>
      <sz val="11.0"/>
      <name val="Gotham"/>
    </font>
    <font>
      <u/>
      <color rgb="FF0000FF"/>
    </font>
    <font>
      <color rgb="FF000000"/>
    </font>
    <font>
      <u/>
      <color rgb="FF0000FF"/>
    </font>
    <font>
      <u/>
      <color rgb="FF0000FF"/>
    </font>
    <font>
      <name val="Arial"/>
    </font>
    <font>
      <color rgb="FF4A86E8"/>
    </font>
    <font>
      <u/>
      <color rgb="FF1155CC"/>
      <name val="Arial"/>
    </font>
    <font>
      <color rgb="FF231F20"/>
      <name val="Arial"/>
    </font>
    <font>
      <b/>
      <color rgb="FF000000"/>
      <name val="Arial"/>
    </font>
    <font>
      <u/>
      <color rgb="FF1155CC"/>
      <name val="Arial"/>
    </font>
    <font>
      <i/>
      <sz val="11.0"/>
      <color rgb="FF222222"/>
      <name val="Sans-serif"/>
    </font>
    <font>
      <u/>
      <sz val="12.0"/>
      <color rgb="FF000000"/>
      <name val="Roboto"/>
    </font>
    <font>
      <sz val="12.0"/>
      <color rgb="FF000000"/>
      <name val="Roboto"/>
    </font>
    <font>
      <u/>
      <color rgb="FF0000FF"/>
    </font>
    <font>
      <u/>
      <color rgb="FF0000FF"/>
    </font>
    <font>
      <color rgb="FFFFFFFF"/>
    </font>
    <font>
      <u/>
      <color rgb="FF0000FF"/>
    </font>
    <font>
      <u/>
      <color rgb="FF0000FF"/>
    </font>
  </fonts>
  <fills count="32">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00FFFF"/>
        <bgColor rgb="FF00FFFF"/>
      </patternFill>
    </fill>
    <fill>
      <patternFill patternType="solid">
        <fgColor rgb="FF434343"/>
        <bgColor rgb="FF434343"/>
      </patternFill>
    </fill>
    <fill>
      <patternFill patternType="solid">
        <fgColor rgb="FFC9DAF8"/>
        <bgColor rgb="FFC9DAF8"/>
      </patternFill>
    </fill>
    <fill>
      <patternFill patternType="solid">
        <fgColor rgb="FFEFEFEF"/>
        <bgColor rgb="FFEFEFEF"/>
      </patternFill>
    </fill>
    <fill>
      <patternFill patternType="solid">
        <fgColor rgb="FFFF9900"/>
        <bgColor rgb="FFFF9900"/>
      </patternFill>
    </fill>
    <fill>
      <patternFill patternType="solid">
        <fgColor rgb="FFD9EAD3"/>
        <bgColor rgb="FFD9EAD3"/>
      </patternFill>
    </fill>
    <fill>
      <patternFill patternType="solid">
        <fgColor rgb="FFEA9999"/>
        <bgColor rgb="FFEA9999"/>
      </patternFill>
    </fill>
    <fill>
      <patternFill patternType="solid">
        <fgColor rgb="FFCCCCCC"/>
        <bgColor rgb="FFCCCCCC"/>
      </patternFill>
    </fill>
    <fill>
      <patternFill patternType="solid">
        <fgColor rgb="FFB6D7A8"/>
        <bgColor rgb="FFB6D7A8"/>
      </patternFill>
    </fill>
    <fill>
      <patternFill patternType="solid">
        <fgColor rgb="FFD9D9D9"/>
        <bgColor rgb="FFD9D9D9"/>
      </patternFill>
    </fill>
    <fill>
      <patternFill patternType="solid">
        <fgColor rgb="FFFFD966"/>
        <bgColor rgb="FFFFD966"/>
      </patternFill>
    </fill>
    <fill>
      <patternFill patternType="solid">
        <fgColor rgb="FFFFE599"/>
        <bgColor rgb="FFFFE599"/>
      </patternFill>
    </fill>
    <fill>
      <patternFill patternType="solid">
        <fgColor rgb="FFD0E0E3"/>
        <bgColor rgb="FFD0E0E3"/>
      </patternFill>
    </fill>
    <fill>
      <patternFill patternType="solid">
        <fgColor rgb="FFF9CB9C"/>
        <bgColor rgb="FFF9CB9C"/>
      </patternFill>
    </fill>
    <fill>
      <patternFill patternType="solid">
        <fgColor rgb="FFFCE5CD"/>
        <bgColor rgb="FFFCE5CD"/>
      </patternFill>
    </fill>
    <fill>
      <patternFill patternType="solid">
        <fgColor rgb="FFA64D79"/>
        <bgColor rgb="FFA64D79"/>
      </patternFill>
    </fill>
    <fill>
      <patternFill patternType="solid">
        <fgColor rgb="FF666666"/>
        <bgColor rgb="FF666666"/>
      </patternFill>
    </fill>
    <fill>
      <patternFill patternType="solid">
        <fgColor rgb="FFFFF2CC"/>
        <bgColor rgb="FFFFF2CC"/>
      </patternFill>
    </fill>
    <fill>
      <patternFill patternType="solid">
        <fgColor rgb="FF990000"/>
        <bgColor rgb="FF990000"/>
      </patternFill>
    </fill>
    <fill>
      <patternFill patternType="solid">
        <fgColor rgb="FFF1C232"/>
        <bgColor rgb="FFF1C232"/>
      </patternFill>
    </fill>
    <fill>
      <patternFill patternType="solid">
        <fgColor rgb="FFF4CCCC"/>
        <bgColor rgb="FFF4CCCC"/>
      </patternFill>
    </fill>
    <fill>
      <patternFill patternType="solid">
        <fgColor rgb="FF0000FF"/>
        <bgColor rgb="FF0000FF"/>
      </patternFill>
    </fill>
    <fill>
      <patternFill patternType="solid">
        <fgColor rgb="FFF6B26B"/>
        <bgColor rgb="FFF6B26B"/>
      </patternFill>
    </fill>
    <fill>
      <patternFill patternType="solid">
        <fgColor rgb="FFBF9000"/>
        <bgColor rgb="FFBF9000"/>
      </patternFill>
    </fill>
  </fills>
  <borders count="2">
    <border/>
    <border>
      <right/>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readingOrder="0"/>
    </xf>
    <xf borderId="0" fillId="2" fontId="3" numFmtId="0" xfId="0" applyAlignment="1" applyFill="1" applyFont="1">
      <alignment horizontal="left" readingOrder="0" shrinkToFit="0" wrapText="1"/>
    </xf>
    <xf borderId="0" fillId="0" fontId="4" numFmtId="0" xfId="0" applyAlignment="1" applyFont="1">
      <alignment horizontal="center" readingOrder="0" vertical="center"/>
    </xf>
    <xf borderId="0" fillId="3" fontId="1" numFmtId="0" xfId="0" applyAlignment="1" applyFill="1" applyFont="1">
      <alignment horizontal="left" readingOrder="0" shrinkToFit="0" wrapText="1"/>
    </xf>
    <xf borderId="0" fillId="4" fontId="1" numFmtId="0" xfId="0" applyAlignment="1" applyFill="1" applyFont="1">
      <alignment readingOrder="0"/>
    </xf>
    <xf borderId="0" fillId="0" fontId="1" numFmtId="0" xfId="0" applyAlignment="1" applyFont="1">
      <alignment readingOrder="0" shrinkToFit="0" vertical="center" wrapText="1"/>
    </xf>
    <xf borderId="0" fillId="0" fontId="1" numFmtId="0" xfId="0" applyAlignment="1" applyFont="1">
      <alignment readingOrder="0" textRotation="90"/>
    </xf>
    <xf borderId="0" fillId="5" fontId="1" numFmtId="0" xfId="0" applyAlignment="1" applyFill="1" applyFont="1">
      <alignment readingOrder="0" shrinkToFit="0" wrapText="1"/>
    </xf>
    <xf borderId="0" fillId="0" fontId="1" numFmtId="0" xfId="0" applyAlignment="1" applyFont="1">
      <alignment horizontal="center" readingOrder="0" vertical="center"/>
    </xf>
    <xf borderId="0" fillId="4" fontId="1" numFmtId="0" xfId="0" applyFont="1"/>
    <xf borderId="0" fillId="6" fontId="1" numFmtId="0" xfId="0" applyAlignment="1" applyFill="1" applyFont="1">
      <alignment readingOrder="0" shrinkToFit="0" wrapText="1"/>
    </xf>
    <xf borderId="0" fillId="0" fontId="5" numFmtId="0" xfId="0" applyAlignment="1" applyFont="1">
      <alignment horizontal="center" readingOrder="0"/>
    </xf>
    <xf borderId="0" fillId="0" fontId="6" numFmtId="0" xfId="0" applyAlignment="1" applyFont="1">
      <alignment readingOrder="0" shrinkToFit="0" wrapText="1"/>
    </xf>
    <xf borderId="0" fillId="7" fontId="1" numFmtId="0" xfId="0" applyAlignment="1" applyFill="1" applyFont="1">
      <alignment horizontal="center" readingOrder="0" shrinkToFit="0" textRotation="90" vertical="center" wrapText="1"/>
    </xf>
    <xf borderId="0" fillId="0" fontId="1" numFmtId="0" xfId="0" applyAlignment="1" applyFont="1">
      <alignment shrinkToFit="0" wrapText="1"/>
    </xf>
    <xf borderId="0" fillId="7" fontId="1" numFmtId="0" xfId="0" applyAlignment="1" applyFont="1">
      <alignment readingOrder="0" shrinkToFit="0" vertical="center" wrapText="1"/>
    </xf>
    <xf borderId="0" fillId="2" fontId="1" numFmtId="0" xfId="0" applyAlignment="1" applyFont="1">
      <alignment readingOrder="0" shrinkToFit="0" wrapText="1"/>
    </xf>
    <xf borderId="0" fillId="7" fontId="7" numFmtId="0" xfId="0" applyAlignment="1" applyFont="1">
      <alignment readingOrder="0"/>
    </xf>
    <xf borderId="0" fillId="3" fontId="1" numFmtId="0" xfId="0" applyAlignment="1" applyFont="1">
      <alignment readingOrder="0" shrinkToFit="0" wrapText="1"/>
    </xf>
    <xf borderId="0" fillId="7" fontId="8" numFmtId="0" xfId="0" applyAlignment="1" applyFont="1">
      <alignment readingOrder="0"/>
    </xf>
    <xf borderId="0" fillId="7" fontId="9" numFmtId="0" xfId="0" applyAlignment="1" applyFont="1">
      <alignment readingOrder="0" shrinkToFit="0" wrapText="1"/>
    </xf>
    <xf borderId="0" fillId="7" fontId="1" numFmtId="0" xfId="0" applyFont="1"/>
    <xf borderId="0" fillId="8" fontId="1" numFmtId="0" xfId="0" applyAlignment="1" applyFill="1" applyFont="1">
      <alignment readingOrder="0" shrinkToFit="0" wrapText="1"/>
    </xf>
    <xf borderId="0" fillId="0" fontId="10" numFmtId="0" xfId="0" applyAlignment="1" applyFont="1">
      <alignment readingOrder="0" shrinkToFit="0" wrapText="1"/>
    </xf>
    <xf borderId="0" fillId="9" fontId="1" numFmtId="0" xfId="0" applyAlignment="1" applyFill="1" applyFont="1">
      <alignment horizontal="center" readingOrder="0" shrinkToFit="0" textRotation="90" vertical="center" wrapText="1"/>
    </xf>
    <xf borderId="0" fillId="2" fontId="11" numFmtId="0" xfId="0" applyAlignment="1" applyFont="1">
      <alignment readingOrder="0" shrinkToFit="0" wrapText="1"/>
    </xf>
    <xf borderId="0" fillId="9" fontId="1" numFmtId="0" xfId="0" applyAlignment="1" applyFont="1">
      <alignment readingOrder="0" shrinkToFit="0" vertical="center" wrapText="1"/>
    </xf>
    <xf borderId="0" fillId="9" fontId="8" numFmtId="0" xfId="0" applyAlignment="1" applyFont="1">
      <alignment readingOrder="0"/>
    </xf>
    <xf borderId="0" fillId="0" fontId="12" numFmtId="0" xfId="0" applyAlignment="1" applyFont="1">
      <alignment shrinkToFit="0" wrapText="1"/>
    </xf>
    <xf borderId="0" fillId="9" fontId="9" numFmtId="0" xfId="0" applyAlignment="1" applyFont="1">
      <alignment readingOrder="0" shrinkToFit="0" wrapText="1"/>
    </xf>
    <xf borderId="0" fillId="9" fontId="1" numFmtId="0" xfId="0" applyFont="1"/>
    <xf borderId="0" fillId="2" fontId="13" numFmtId="0" xfId="0" applyAlignment="1" applyFont="1">
      <alignment readingOrder="0"/>
    </xf>
    <xf borderId="0" fillId="0" fontId="1" numFmtId="0" xfId="0" applyAlignment="1" applyFont="1">
      <alignment horizontal="center" readingOrder="0" shrinkToFit="0" textRotation="90" vertical="center" wrapText="1"/>
    </xf>
    <xf borderId="0" fillId="10" fontId="1" numFmtId="0" xfId="0" applyAlignment="1" applyFill="1" applyFont="1">
      <alignment readingOrder="0" shrinkToFit="0" vertical="center" wrapText="1"/>
    </xf>
    <xf borderId="0" fillId="0" fontId="8" numFmtId="0" xfId="0" applyAlignment="1" applyFont="1">
      <alignment readingOrder="0"/>
    </xf>
    <xf borderId="0" fillId="11" fontId="1" numFmtId="0" xfId="0" applyAlignment="1" applyFill="1" applyFont="1">
      <alignment readingOrder="0" shrinkToFit="0" wrapText="1"/>
    </xf>
    <xf borderId="0" fillId="0" fontId="9" numFmtId="0" xfId="0" applyAlignment="1" applyFont="1">
      <alignment readingOrder="0" shrinkToFit="0" wrapText="1"/>
    </xf>
    <xf borderId="0" fillId="10" fontId="3" numFmtId="0" xfId="0" applyAlignment="1" applyFont="1">
      <alignment horizontal="left" readingOrder="0" vertical="center"/>
    </xf>
    <xf borderId="0" fillId="10" fontId="3" numFmtId="0" xfId="0" applyAlignment="1" applyFont="1">
      <alignment horizontal="left" readingOrder="0" shrinkToFit="0" vertical="center" wrapText="1"/>
    </xf>
    <xf borderId="0" fillId="10" fontId="3" numFmtId="0" xfId="0" applyAlignment="1" applyFont="1">
      <alignment readingOrder="0" vertical="center"/>
    </xf>
    <xf borderId="0" fillId="0" fontId="3" numFmtId="0" xfId="0" applyAlignment="1" applyFont="1">
      <alignment readingOrder="0"/>
    </xf>
    <xf borderId="0" fillId="12" fontId="1" numFmtId="0" xfId="0" applyAlignment="1" applyFill="1" applyFont="1">
      <alignment readingOrder="0" shrinkToFit="0" wrapText="1"/>
    </xf>
    <xf borderId="0" fillId="10" fontId="3" numFmtId="0" xfId="0" applyAlignment="1" applyFont="1">
      <alignment readingOrder="0" shrinkToFit="0" vertical="center" wrapText="1"/>
    </xf>
    <xf borderId="0" fillId="13" fontId="1" numFmtId="0" xfId="0" applyAlignment="1" applyFill="1" applyFont="1">
      <alignment readingOrder="0" shrinkToFit="0" wrapText="1"/>
    </xf>
    <xf borderId="0" fillId="0" fontId="14" numFmtId="0" xfId="0" applyAlignment="1" applyFont="1">
      <alignment readingOrder="0"/>
    </xf>
    <xf borderId="0" fillId="0" fontId="15" numFmtId="0" xfId="0" applyAlignment="1" applyFont="1">
      <alignment readingOrder="0" shrinkToFit="0" wrapText="1"/>
    </xf>
    <xf borderId="0" fillId="8" fontId="16" numFmtId="0" xfId="0" applyAlignment="1" applyFont="1">
      <alignment horizontal="center" readingOrder="0" shrinkToFit="0" vertical="center" wrapText="1"/>
    </xf>
    <xf borderId="0" fillId="14" fontId="3" numFmtId="0" xfId="0" applyAlignment="1" applyFill="1" applyFont="1">
      <alignment readingOrder="0" shrinkToFit="0" vertical="center" wrapText="1"/>
    </xf>
    <xf borderId="0" fillId="4" fontId="17" numFmtId="0" xfId="0" applyFont="1"/>
    <xf borderId="0" fillId="0" fontId="3" numFmtId="0" xfId="0" applyAlignment="1" applyFont="1">
      <alignment horizontal="left" readingOrder="0" shrinkToFit="0" wrapText="1"/>
    </xf>
    <xf borderId="0" fillId="0" fontId="18" numFmtId="0" xfId="0" applyAlignment="1" applyFont="1">
      <alignment horizontal="center" readingOrder="0" shrinkToFit="0" vertical="center" wrapText="1"/>
    </xf>
    <xf borderId="0" fillId="12" fontId="19" numFmtId="0" xfId="0" applyAlignment="1" applyFont="1">
      <alignment readingOrder="0" shrinkToFit="0" wrapText="1"/>
    </xf>
    <xf borderId="0" fillId="0" fontId="1" numFmtId="0" xfId="0" applyAlignment="1" applyFont="1">
      <alignment horizontal="center" vertical="center"/>
    </xf>
    <xf borderId="0" fillId="0" fontId="1" numFmtId="0" xfId="0" applyAlignment="1" applyFont="1">
      <alignment readingOrder="0" shrinkToFit="0" wrapText="1"/>
    </xf>
    <xf borderId="0" fillId="0" fontId="1" numFmtId="0" xfId="0" applyAlignment="1" applyFont="1">
      <alignment readingOrder="0" vertical="center"/>
    </xf>
    <xf borderId="0" fillId="0" fontId="0" numFmtId="0" xfId="0" applyAlignment="1" applyFont="1">
      <alignment readingOrder="0"/>
    </xf>
    <xf borderId="0" fillId="0" fontId="20" numFmtId="0" xfId="0" applyAlignment="1" applyFont="1">
      <alignment readingOrder="0" shrinkToFit="0" vertical="center" wrapText="1"/>
    </xf>
    <xf borderId="0" fillId="3" fontId="1" numFmtId="0" xfId="0" applyAlignment="1" applyFont="1">
      <alignment shrinkToFit="0" wrapText="1"/>
    </xf>
    <xf borderId="0" fillId="0" fontId="20" numFmtId="0" xfId="0" applyAlignment="1" applyFont="1">
      <alignment shrinkToFit="0" vertical="center" wrapText="1"/>
    </xf>
    <xf borderId="0" fillId="10" fontId="20" numFmtId="0" xfId="0" applyAlignment="1" applyFont="1">
      <alignment shrinkToFit="0" vertical="center" wrapText="1"/>
    </xf>
    <xf borderId="0" fillId="14" fontId="3" numFmtId="0" xfId="0" applyAlignment="1" applyFont="1">
      <alignment readingOrder="0" vertical="center"/>
    </xf>
    <xf borderId="0" fillId="14" fontId="1" numFmtId="0" xfId="0" applyAlignment="1" applyFont="1">
      <alignment vertical="center"/>
    </xf>
    <xf borderId="0" fillId="15" fontId="1" numFmtId="0" xfId="0" applyAlignment="1" applyFill="1" applyFont="1">
      <alignment readingOrder="0" shrinkToFit="0" wrapText="1"/>
    </xf>
    <xf borderId="0" fillId="2" fontId="17" numFmtId="0" xfId="0" applyAlignment="1" applyFont="1">
      <alignment readingOrder="0"/>
    </xf>
    <xf borderId="0" fillId="2" fontId="1" numFmtId="0" xfId="0" applyFont="1"/>
    <xf borderId="0" fillId="9" fontId="3" numFmtId="0" xfId="0" applyAlignment="1" applyFont="1">
      <alignment horizontal="left" readingOrder="0" shrinkToFit="0" vertical="center" wrapText="1"/>
    </xf>
    <xf borderId="0" fillId="9" fontId="3" numFmtId="0" xfId="0" applyAlignment="1" applyFont="1">
      <alignment horizontal="left" readingOrder="0" shrinkToFit="0" wrapText="1"/>
    </xf>
    <xf borderId="0" fillId="16" fontId="3" numFmtId="0" xfId="0" applyAlignment="1" applyFill="1" applyFont="1">
      <alignment horizontal="left" readingOrder="0" shrinkToFit="0" vertical="center" wrapText="1"/>
    </xf>
    <xf borderId="0" fillId="2" fontId="3" numFmtId="0" xfId="0" applyAlignment="1" applyFont="1">
      <alignment horizontal="left" readingOrder="0" shrinkToFit="0" vertical="center" wrapText="1"/>
    </xf>
    <xf borderId="0" fillId="16" fontId="3" numFmtId="0" xfId="0" applyAlignment="1" applyFont="1">
      <alignment horizontal="left" readingOrder="0" vertical="center"/>
    </xf>
    <xf borderId="0" fillId="17" fontId="1" numFmtId="0" xfId="0" applyAlignment="1" applyFill="1" applyFont="1">
      <alignment shrinkToFit="0" wrapText="1"/>
    </xf>
    <xf borderId="0" fillId="0" fontId="3" numFmtId="0" xfId="0" applyAlignment="1" applyFont="1">
      <alignment shrinkToFit="0" vertical="bottom" wrapText="1"/>
    </xf>
    <xf borderId="0" fillId="16" fontId="1" numFmtId="0" xfId="0" applyAlignment="1" applyFont="1">
      <alignment readingOrder="0" shrinkToFit="0" vertical="center" wrapText="1"/>
    </xf>
    <xf borderId="0" fillId="0" fontId="17" numFmtId="0" xfId="0" applyAlignment="1" applyFont="1">
      <alignment readingOrder="0" shrinkToFit="0" wrapText="1"/>
    </xf>
    <xf borderId="0" fillId="16" fontId="3" numFmtId="0" xfId="0" applyAlignment="1" applyFont="1">
      <alignment readingOrder="0" shrinkToFit="0" vertical="center" wrapText="1"/>
    </xf>
    <xf borderId="0" fillId="18" fontId="3" numFmtId="0" xfId="0" applyAlignment="1" applyFill="1" applyFont="1">
      <alignment horizontal="left" readingOrder="0" shrinkToFit="0" vertical="center" wrapText="1"/>
    </xf>
    <xf borderId="0" fillId="2" fontId="1" numFmtId="0" xfId="0" applyAlignment="1" applyFont="1">
      <alignment readingOrder="0"/>
    </xf>
    <xf borderId="0" fillId="17" fontId="1" numFmtId="0" xfId="0" applyAlignment="1" applyFont="1">
      <alignment readingOrder="0" shrinkToFit="0" wrapText="1"/>
    </xf>
    <xf borderId="0" fillId="0" fontId="17" numFmtId="0" xfId="0" applyAlignment="1" applyFont="1">
      <alignment readingOrder="0"/>
    </xf>
    <xf borderId="0" fillId="0" fontId="1" numFmtId="0" xfId="0" applyAlignment="1" applyFont="1">
      <alignment textRotation="90"/>
    </xf>
    <xf borderId="0" fillId="9" fontId="1" numFmtId="0" xfId="0" applyAlignment="1" applyFont="1">
      <alignment readingOrder="0" shrinkToFit="0" textRotation="90" vertical="center" wrapText="1"/>
    </xf>
    <xf borderId="0" fillId="9" fontId="1" numFmtId="0" xfId="0" applyAlignment="1" applyFont="1">
      <alignment readingOrder="0" shrinkToFit="0" vertical="center" wrapText="1"/>
    </xf>
    <xf borderId="0" fillId="9" fontId="1" numFmtId="0" xfId="0" applyAlignment="1" applyFont="1">
      <alignment readingOrder="0"/>
    </xf>
    <xf borderId="0" fillId="0" fontId="1" numFmtId="0" xfId="0" applyAlignment="1" applyFont="1">
      <alignment readingOrder="0" shrinkToFit="0" textRotation="90" vertical="center" wrapText="1"/>
    </xf>
    <xf borderId="0" fillId="19" fontId="1" numFmtId="0" xfId="0" applyAlignment="1" applyFill="1" applyFont="1">
      <alignment readingOrder="0" shrinkToFit="0" vertical="center" wrapText="1"/>
    </xf>
    <xf borderId="0" fillId="19" fontId="1" numFmtId="0" xfId="0" applyAlignment="1" applyFont="1">
      <alignment readingOrder="0" shrinkToFit="0" vertical="center" wrapText="1"/>
    </xf>
    <xf borderId="0" fillId="7" fontId="1" numFmtId="0" xfId="0" applyAlignment="1" applyFont="1">
      <alignment readingOrder="0" shrinkToFit="0" wrapText="1"/>
    </xf>
    <xf borderId="0" fillId="19" fontId="3" numFmtId="0" xfId="0" applyAlignment="1" applyFont="1">
      <alignment horizontal="left" readingOrder="0" vertical="center"/>
    </xf>
    <xf borderId="0" fillId="19" fontId="1" numFmtId="0" xfId="0" applyAlignment="1" applyFont="1">
      <alignment shrinkToFit="0" vertical="center" wrapText="1"/>
    </xf>
    <xf borderId="0" fillId="0" fontId="21" numFmtId="0" xfId="0" applyAlignment="1" applyFont="1">
      <alignment readingOrder="0"/>
    </xf>
    <xf borderId="0" fillId="19" fontId="3" numFmtId="0" xfId="0" applyAlignment="1" applyFont="1">
      <alignment horizontal="left" readingOrder="0" shrinkToFit="0" vertical="center" wrapText="1"/>
    </xf>
    <xf borderId="0" fillId="14" fontId="1" numFmtId="0" xfId="0" applyAlignment="1" applyFont="1">
      <alignment readingOrder="0" shrinkToFit="0" vertical="center" wrapText="1"/>
    </xf>
    <xf borderId="0" fillId="14" fontId="1" numFmtId="0" xfId="0" applyAlignment="1" applyFont="1">
      <alignment readingOrder="0"/>
    </xf>
    <xf borderId="0" fillId="0" fontId="1" numFmtId="0" xfId="0" applyAlignment="1" applyFont="1">
      <alignment shrinkToFit="0" vertical="center" wrapText="1"/>
    </xf>
    <xf borderId="0" fillId="19" fontId="3" numFmtId="0" xfId="0" applyAlignment="1" applyFont="1">
      <alignment horizontal="left" shrinkToFit="0" vertical="center" wrapText="1"/>
    </xf>
    <xf borderId="0" fillId="9" fontId="1" numFmtId="0" xfId="0" applyAlignment="1" applyFont="1">
      <alignment shrinkToFit="0" vertical="center" wrapText="1"/>
    </xf>
    <xf borderId="0" fillId="9" fontId="1" numFmtId="0" xfId="0" applyAlignment="1" applyFont="1">
      <alignment vertical="center"/>
    </xf>
    <xf borderId="0" fillId="9" fontId="1" numFmtId="0" xfId="0" applyAlignment="1" applyFont="1">
      <alignment readingOrder="0" shrinkToFit="0" wrapText="1"/>
    </xf>
    <xf borderId="0" fillId="0" fontId="1" numFmtId="0" xfId="0" applyAlignment="1" applyFont="1">
      <alignment horizontal="center" readingOrder="0" shrinkToFit="0" vertical="center" wrapText="1"/>
    </xf>
    <xf borderId="0" fillId="20" fontId="1" numFmtId="0" xfId="0" applyAlignment="1" applyFill="1" applyFont="1">
      <alignment readingOrder="0" shrinkToFit="0" vertical="center" wrapText="1"/>
    </xf>
    <xf borderId="0" fillId="14" fontId="1" numFmtId="0" xfId="0" applyAlignment="1" applyFont="1">
      <alignment readingOrder="0" shrinkToFit="0" wrapText="1"/>
    </xf>
    <xf borderId="0" fillId="20" fontId="3" numFmtId="0" xfId="0" applyAlignment="1" applyFont="1">
      <alignment horizontal="left" readingOrder="0" shrinkToFit="0" vertical="center" wrapText="1"/>
    </xf>
    <xf borderId="0" fillId="14" fontId="3" numFmtId="0" xfId="0" applyAlignment="1" applyFont="1">
      <alignment horizontal="left" readingOrder="0" shrinkToFit="0" vertical="center" wrapText="1"/>
    </xf>
    <xf borderId="0" fillId="20" fontId="3" numFmtId="0" xfId="0" applyAlignment="1" applyFont="1">
      <alignment horizontal="left" readingOrder="0" vertical="center"/>
    </xf>
    <xf borderId="0" fillId="20" fontId="1" numFmtId="0" xfId="0" applyAlignment="1" applyFont="1">
      <alignment shrinkToFit="0" vertical="center" wrapText="1"/>
    </xf>
    <xf borderId="0" fillId="20" fontId="3" numFmtId="0" xfId="0" applyAlignment="1" applyFont="1">
      <alignment readingOrder="0" vertical="center"/>
    </xf>
    <xf borderId="0" fillId="0" fontId="0" numFmtId="0" xfId="0" applyAlignment="1" applyFont="1">
      <alignment readingOrder="0" shrinkToFit="0" wrapText="1"/>
    </xf>
    <xf borderId="0" fillId="12" fontId="1" numFmtId="0" xfId="0" applyAlignment="1" applyFont="1">
      <alignment readingOrder="0"/>
    </xf>
    <xf borderId="0" fillId="2" fontId="17" numFmtId="0" xfId="0" applyAlignment="1" applyFont="1">
      <alignment readingOrder="0" shrinkToFit="0" wrapText="1"/>
    </xf>
    <xf borderId="0" fillId="14" fontId="17" numFmtId="0" xfId="0" applyAlignment="1" applyFont="1">
      <alignment readingOrder="0" shrinkToFit="0" wrapText="1"/>
    </xf>
    <xf borderId="0" fillId="7" fontId="17" numFmtId="0" xfId="0" applyAlignment="1" applyFont="1">
      <alignment readingOrder="0" shrinkToFit="0" wrapText="1"/>
    </xf>
    <xf borderId="0" fillId="15" fontId="3" numFmtId="0" xfId="0" applyAlignment="1" applyFont="1">
      <alignment readingOrder="0" vertical="center"/>
    </xf>
    <xf borderId="0" fillId="15" fontId="1" numFmtId="0" xfId="0" applyAlignment="1" applyFont="1">
      <alignment shrinkToFit="0" vertical="center" wrapText="1"/>
    </xf>
    <xf borderId="0" fillId="0" fontId="0" numFmtId="0" xfId="0" applyAlignment="1" applyFont="1">
      <alignment readingOrder="0" shrinkToFit="0" vertical="center" wrapText="1"/>
    </xf>
    <xf borderId="0" fillId="15" fontId="3" numFmtId="0" xfId="0" applyAlignment="1" applyFont="1">
      <alignment readingOrder="0" shrinkToFit="0" vertical="center" wrapText="1"/>
    </xf>
    <xf borderId="0" fillId="0" fontId="22" numFmtId="0" xfId="0" applyAlignment="1" applyFont="1">
      <alignment horizontal="center" shrinkToFit="0" vertical="center" wrapText="1"/>
    </xf>
    <xf borderId="0" fillId="15" fontId="20" numFmtId="0" xfId="0" applyAlignment="1" applyFont="1">
      <alignment readingOrder="0" shrinkToFit="0" vertical="center" wrapText="1"/>
    </xf>
    <xf borderId="0" fillId="17" fontId="3" numFmtId="0" xfId="0" applyAlignment="1" applyFont="1">
      <alignment horizontal="left" readingOrder="0" shrinkToFit="0" vertical="center" wrapText="1"/>
    </xf>
    <xf borderId="0" fillId="9" fontId="1" numFmtId="0" xfId="0" applyAlignment="1" applyFont="1">
      <alignment horizontal="center" readingOrder="0" shrinkToFit="0" vertical="center" wrapText="1"/>
    </xf>
    <xf borderId="0" fillId="21" fontId="1" numFmtId="0" xfId="0" applyAlignment="1" applyFill="1" applyFont="1">
      <alignment readingOrder="0" shrinkToFit="0" vertical="center" wrapText="1"/>
    </xf>
    <xf borderId="0" fillId="21" fontId="1" numFmtId="0" xfId="0" applyAlignment="1" applyFont="1">
      <alignment readingOrder="0" shrinkToFit="0" wrapText="1"/>
    </xf>
    <xf borderId="0" fillId="22" fontId="3" numFmtId="0" xfId="0" applyAlignment="1" applyFill="1" applyFont="1">
      <alignment horizontal="left" readingOrder="0" shrinkToFit="0" vertical="center" wrapText="1"/>
    </xf>
    <xf borderId="0" fillId="22" fontId="1" numFmtId="0" xfId="0" applyAlignment="1" applyFont="1">
      <alignment readingOrder="0" shrinkToFit="0" wrapText="1"/>
    </xf>
    <xf borderId="0" fillId="22" fontId="1" numFmtId="0" xfId="0" applyAlignment="1" applyFont="1">
      <alignment readingOrder="0" shrinkToFit="0" vertical="center" wrapText="1"/>
    </xf>
    <xf borderId="0" fillId="12" fontId="3" numFmtId="0" xfId="0" applyAlignment="1" applyFont="1">
      <alignment horizontal="left" readingOrder="0" shrinkToFit="0" vertical="center" wrapText="1"/>
    </xf>
    <xf borderId="0" fillId="23" fontId="1" numFmtId="0" xfId="0" applyAlignment="1" applyFill="1" applyFont="1">
      <alignment readingOrder="0" shrinkToFit="0" wrapText="1"/>
    </xf>
    <xf borderId="0" fillId="20" fontId="3" numFmtId="0" xfId="0" applyAlignment="1" applyFont="1">
      <alignment readingOrder="0" shrinkToFit="0" vertical="center" wrapText="1"/>
    </xf>
    <xf borderId="0" fillId="2" fontId="3" numFmtId="0" xfId="0" applyAlignment="1" applyFont="1">
      <alignment horizontal="left" readingOrder="0"/>
    </xf>
    <xf borderId="0" fillId="0" fontId="23" numFmtId="0" xfId="0" applyAlignment="1" applyFont="1">
      <alignment readingOrder="0" shrinkToFit="0" wrapText="1"/>
    </xf>
    <xf borderId="0" fillId="12" fontId="1" numFmtId="0" xfId="0" applyAlignment="1" applyFont="1">
      <alignment readingOrder="0" shrinkToFit="0" vertical="center" wrapText="1"/>
    </xf>
    <xf borderId="0" fillId="12" fontId="1" numFmtId="0" xfId="0" applyFont="1"/>
    <xf borderId="0" fillId="12" fontId="24" numFmtId="0" xfId="0" applyAlignment="1" applyFont="1">
      <alignment horizontal="left" readingOrder="0" shrinkToFit="0" vertical="center" wrapText="1"/>
    </xf>
    <xf borderId="0" fillId="9" fontId="1" numFmtId="0" xfId="0" applyAlignment="1" applyFont="1">
      <alignment readingOrder="0" textRotation="90" vertical="center"/>
    </xf>
    <xf borderId="0" fillId="0" fontId="25" numFmtId="0" xfId="0" applyAlignment="1" applyFont="1">
      <alignment horizontal="center" shrinkToFit="0" vertical="center" wrapText="1"/>
    </xf>
    <xf borderId="0" fillId="22" fontId="1" numFmtId="0" xfId="0" applyAlignment="1" applyFont="1">
      <alignment readingOrder="0" vertical="center"/>
    </xf>
    <xf borderId="0" fillId="22" fontId="1" numFmtId="0" xfId="0" applyAlignment="1" applyFont="1">
      <alignment shrinkToFit="0" vertical="center" wrapText="1"/>
    </xf>
    <xf borderId="0" fillId="22" fontId="20" numFmtId="0" xfId="0" applyAlignment="1" applyFont="1">
      <alignment shrinkToFit="0" vertical="center" wrapText="1"/>
    </xf>
    <xf borderId="0" fillId="24" fontId="1" numFmtId="0" xfId="0" applyFill="1" applyFont="1"/>
    <xf borderId="0" fillId="0" fontId="20" numFmtId="0" xfId="0" applyAlignment="1" applyFont="1">
      <alignment readingOrder="0" shrinkToFit="0" vertical="bottom" wrapText="1"/>
    </xf>
    <xf borderId="0" fillId="24" fontId="1" numFmtId="0" xfId="0" applyAlignment="1" applyFont="1">
      <alignment readingOrder="0"/>
    </xf>
    <xf borderId="0" fillId="2" fontId="26" numFmtId="0" xfId="0" applyAlignment="1" applyFont="1">
      <alignment readingOrder="0"/>
    </xf>
    <xf borderId="0" fillId="12" fontId="3" numFmtId="0" xfId="0" applyAlignment="1" applyFont="1">
      <alignment readingOrder="0" shrinkToFit="0" vertical="center" wrapText="1"/>
    </xf>
    <xf borderId="0" fillId="12" fontId="20" numFmtId="0" xfId="0" applyAlignment="1" applyFont="1">
      <alignment readingOrder="0" shrinkToFit="0" vertical="bottom" wrapText="1"/>
    </xf>
    <xf borderId="0" fillId="2" fontId="27" numFmtId="0" xfId="0" applyAlignment="1" applyFont="1">
      <alignment horizontal="left" readingOrder="0"/>
    </xf>
    <xf borderId="0" fillId="2" fontId="28" numFmtId="0" xfId="0" applyAlignment="1" applyFont="1">
      <alignment horizontal="left" readingOrder="0"/>
    </xf>
    <xf borderId="0" fillId="2" fontId="11" numFmtId="0" xfId="0" applyAlignment="1" applyFont="1">
      <alignment readingOrder="0"/>
    </xf>
    <xf borderId="0" fillId="22" fontId="20" numFmtId="0" xfId="0" applyAlignment="1" applyFont="1">
      <alignment readingOrder="0" shrinkToFit="0" vertical="center" wrapText="1"/>
    </xf>
    <xf borderId="0" fillId="0" fontId="29" numFmtId="0" xfId="0" applyAlignment="1" applyFont="1">
      <alignment readingOrder="0"/>
    </xf>
    <xf borderId="0" fillId="0" fontId="20" numFmtId="0" xfId="0" applyAlignment="1" applyFont="1">
      <alignment shrinkToFit="0" vertical="bottom" wrapText="1"/>
    </xf>
    <xf borderId="0" fillId="14" fontId="20" numFmtId="0" xfId="0" applyAlignment="1" applyFont="1">
      <alignment readingOrder="0" shrinkToFit="0" vertical="bottom" wrapText="1"/>
    </xf>
    <xf borderId="0" fillId="19" fontId="1" numFmtId="0" xfId="0" applyAlignment="1" applyFont="1">
      <alignment readingOrder="0"/>
    </xf>
    <xf borderId="0" fillId="0" fontId="20" numFmtId="0" xfId="0" applyAlignment="1" applyFont="1">
      <alignment readingOrder="0" vertical="bottom"/>
    </xf>
    <xf borderId="0" fillId="0" fontId="20" numFmtId="0" xfId="0" applyAlignment="1" applyFont="1">
      <alignment vertical="bottom"/>
    </xf>
    <xf borderId="0" fillId="14" fontId="3" numFmtId="0" xfId="0" applyAlignment="1" applyFont="1">
      <alignment readingOrder="0" shrinkToFit="0" vertical="center" wrapText="1"/>
    </xf>
    <xf borderId="1" fillId="0" fontId="1" numFmtId="0" xfId="0" applyBorder="1" applyFont="1"/>
    <xf borderId="1" fillId="0" fontId="20" numFmtId="0" xfId="0" applyAlignment="1" applyBorder="1" applyFont="1">
      <alignment readingOrder="0" vertical="bottom"/>
    </xf>
    <xf borderId="0" fillId="22" fontId="3" numFmtId="0" xfId="0" applyAlignment="1" applyFont="1">
      <alignment shrinkToFit="0" vertical="center" wrapText="1"/>
    </xf>
    <xf borderId="0" fillId="0" fontId="1" numFmtId="0" xfId="0" applyAlignment="1" applyFont="1">
      <alignment shrinkToFit="0" vertical="center" wrapText="1"/>
    </xf>
    <xf borderId="0" fillId="0" fontId="1" numFmtId="0" xfId="0" applyAlignment="1" applyFont="1">
      <alignment vertical="center"/>
    </xf>
    <xf borderId="0" fillId="0" fontId="30" numFmtId="0" xfId="0" applyFont="1"/>
    <xf borderId="0" fillId="25" fontId="1" numFmtId="0" xfId="0" applyAlignment="1" applyFill="1" applyFont="1">
      <alignment readingOrder="0" shrinkToFit="0" wrapText="1"/>
    </xf>
    <xf borderId="0" fillId="5" fontId="1" numFmtId="0" xfId="0" applyFont="1"/>
    <xf borderId="0" fillId="7" fontId="1" numFmtId="0" xfId="0" applyAlignment="1" applyFont="1">
      <alignment readingOrder="0"/>
    </xf>
    <xf borderId="0" fillId="20" fontId="1" numFmtId="0" xfId="0" applyAlignment="1" applyFont="1">
      <alignment readingOrder="0" shrinkToFit="0" wrapText="1"/>
    </xf>
    <xf borderId="0" fillId="26" fontId="31" numFmtId="0" xfId="0" applyAlignment="1" applyFill="1" applyFont="1">
      <alignment readingOrder="0" shrinkToFit="0" wrapText="1"/>
    </xf>
    <xf borderId="0" fillId="6" fontId="1" numFmtId="0" xfId="0" applyFont="1"/>
    <xf borderId="0" fillId="27" fontId="1" numFmtId="0" xfId="0" applyAlignment="1" applyFill="1" applyFont="1">
      <alignment readingOrder="0" shrinkToFit="0" wrapText="1"/>
    </xf>
    <xf borderId="0" fillId="25" fontId="1" numFmtId="0" xfId="0" applyAlignment="1" applyFont="1">
      <alignment readingOrder="0"/>
    </xf>
    <xf borderId="0" fillId="8" fontId="1" numFmtId="0" xfId="0" applyFont="1"/>
    <xf borderId="0" fillId="28" fontId="1" numFmtId="0" xfId="0" applyAlignment="1" applyFill="1" applyFont="1">
      <alignment readingOrder="0" shrinkToFit="0" wrapText="1"/>
    </xf>
    <xf borderId="0" fillId="5" fontId="32" numFmtId="0" xfId="0" applyAlignment="1" applyFont="1">
      <alignment readingOrder="0"/>
    </xf>
    <xf borderId="0" fillId="5" fontId="20" numFmtId="0" xfId="0" applyAlignment="1" applyFont="1">
      <alignment shrinkToFit="0" vertical="bottom" wrapText="1"/>
    </xf>
    <xf borderId="1" fillId="0" fontId="20" numFmtId="0" xfId="0" applyAlignment="1" applyBorder="1" applyFont="1">
      <alignment shrinkToFit="0" vertical="bottom" wrapText="0"/>
    </xf>
    <xf borderId="0" fillId="5" fontId="17" numFmtId="0" xfId="0" applyFont="1"/>
    <xf borderId="0" fillId="29" fontId="1" numFmtId="0" xfId="0" applyFill="1" applyFont="1"/>
    <xf borderId="0" fillId="6" fontId="1" numFmtId="0" xfId="0" applyAlignment="1" applyFont="1">
      <alignment readingOrder="0"/>
    </xf>
    <xf borderId="0" fillId="30" fontId="1" numFmtId="0" xfId="0" applyAlignment="1" applyFill="1" applyFont="1">
      <alignment readingOrder="0" shrinkToFit="0" wrapText="1"/>
    </xf>
    <xf borderId="0" fillId="31" fontId="1" numFmtId="0" xfId="0" applyAlignment="1" applyFill="1" applyFont="1">
      <alignment readingOrder="0" shrinkToFit="0" wrapText="1"/>
    </xf>
    <xf borderId="0" fillId="0" fontId="33" numFmtId="0" xfId="0" applyAlignment="1" applyFont="1">
      <alignment readingOrder="0"/>
    </xf>
  </cellXfs>
  <cellStyles count="1">
    <cellStyle xfId="0" name="Normal" builtinId="0"/>
  </cellStyles>
  <dxfs count="2">
    <dxf>
      <font>
        <color rgb="FFFFFF00"/>
      </font>
      <fill>
        <patternFill patternType="solid">
          <fgColor rgb="FF20124D"/>
          <bgColor rgb="FF20124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457200</xdr:colOff>
      <xdr:row>11</xdr:row>
      <xdr:rowOff>19050</xdr:rowOff>
    </xdr:from>
    <xdr:ext cx="5038725" cy="2181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38100</xdr:colOff>
      <xdr:row>18</xdr:row>
      <xdr:rowOff>19050</xdr:rowOff>
    </xdr:from>
    <xdr:ext cx="1457325" cy="21145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552450</xdr:colOff>
      <xdr:row>19</xdr:row>
      <xdr:rowOff>552450</xdr:rowOff>
    </xdr:from>
    <xdr:ext cx="4238625" cy="24765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619125</xdr:colOff>
      <xdr:row>70</xdr:row>
      <xdr:rowOff>238125</xdr:rowOff>
    </xdr:from>
    <xdr:ext cx="4829175" cy="30861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104775</xdr:colOff>
      <xdr:row>17</xdr:row>
      <xdr:rowOff>219075</xdr:rowOff>
    </xdr:from>
    <xdr:ext cx="3000375" cy="18764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47625</xdr:colOff>
      <xdr:row>97</xdr:row>
      <xdr:rowOff>142875</xdr:rowOff>
    </xdr:from>
    <xdr:ext cx="4181475" cy="153352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1133475</xdr:colOff>
      <xdr:row>0</xdr:row>
      <xdr:rowOff>95250</xdr:rowOff>
    </xdr:from>
    <xdr:ext cx="4533900" cy="1428750"/>
    <xdr:grpSp>
      <xdr:nvGrpSpPr>
        <xdr:cNvPr id="2" name="Shape 2" title="Drawing"/>
        <xdr:cNvGrpSpPr/>
      </xdr:nvGrpSpPr>
      <xdr:grpSpPr>
        <a:xfrm>
          <a:off x="314325" y="872075"/>
          <a:ext cx="7620000" cy="2061625"/>
          <a:chOff x="314325" y="872075"/>
          <a:chExt cx="7620000" cy="2061625"/>
        </a:xfrm>
      </xdr:grpSpPr>
      <xdr:pic>
        <xdr:nvPicPr>
          <xdr:cNvPr descr="Capture.PNG" id="3" name="Shape 3"/>
          <xdr:cNvPicPr preferRelativeResize="0"/>
        </xdr:nvPicPr>
        <xdr:blipFill>
          <a:blip r:embed="rId1">
            <a:alphaModFix/>
          </a:blip>
          <a:stretch>
            <a:fillRect/>
          </a:stretch>
        </xdr:blipFill>
        <xdr:spPr>
          <a:xfrm>
            <a:off x="314325" y="1276350"/>
            <a:ext cx="5791200" cy="1657350"/>
          </a:xfrm>
          <a:prstGeom prst="rect">
            <a:avLst/>
          </a:prstGeom>
          <a:noFill/>
          <a:ln>
            <a:noFill/>
          </a:ln>
        </xdr:spPr>
      </xdr:pic>
      <xdr:sp>
        <xdr:nvSpPr>
          <xdr:cNvPr id="4" name="Shape 4"/>
          <xdr:cNvSpPr txBox="1"/>
        </xdr:nvSpPr>
        <xdr:spPr>
          <a:xfrm>
            <a:off x="2447925" y="872075"/>
            <a:ext cx="5486400" cy="640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2010fall heap</a:t>
            </a:r>
            <a:endParaRPr sz="1400"/>
          </a:p>
          <a:p>
            <a:pPr indent="0" lvl="0" marL="0" rtl="0" algn="l">
              <a:spcBef>
                <a:spcPts val="0"/>
              </a:spcBef>
              <a:spcAft>
                <a:spcPts val="0"/>
              </a:spcAft>
              <a:buNone/>
            </a:pPr>
            <a:r>
              <a:t/>
            </a:r>
            <a:endParaRPr sz="1400"/>
          </a:p>
        </xdr:txBody>
      </xdr:sp>
    </xdr:grpSp>
    <xdr:clientData fLocksWithSheet="0"/>
  </xdr:oneCellAnchor>
  <xdr:oneCellAnchor>
    <xdr:from>
      <xdr:col>12</xdr:col>
      <xdr:colOff>9525</xdr:colOff>
      <xdr:row>13</xdr:row>
      <xdr:rowOff>952500</xdr:rowOff>
    </xdr:from>
    <xdr:ext cx="3467100" cy="20574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cs.princeton.edu/courses/archive/fall10/cos318/lectures/Device.pdf" TargetMode="External"/><Relationship Id="rId2" Type="http://schemas.openxmlformats.org/officeDocument/2006/relationships/hyperlink" Target="http://www.mathcs.emory.edu/~cheung/Courses/355/Syllabus/9-virtual-mem/SC-replace.html" TargetMode="External"/><Relationship Id="rId3" Type="http://schemas.openxmlformats.org/officeDocument/2006/relationships/hyperlink" Target="http://www.cs.unh.edu/~jlw/cs610/notes/free-space-mgmt.pd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Stirling%27s_approximation" TargetMode="External"/><Relationship Id="rId2" Type="http://schemas.openxmlformats.org/officeDocument/2006/relationships/hyperlink" Target="https://en.wikipedia.org/wiki/Locality_of_reference" TargetMode="External"/><Relationship Id="rId3" Type="http://schemas.openxmlformats.org/officeDocument/2006/relationships/hyperlink" Target="https://www.csie.ntu.edu.tw/~hsinmu/courses/_media/ada_11fall/hw3-sol.pdf" TargetMode="External"/><Relationship Id="rId4" Type="http://schemas.openxmlformats.org/officeDocument/2006/relationships/hyperlink" Target="http://www.csie.ntu.edu.tw/~r95122/alg07spr/alg07spr_hw1sol.pdf" TargetMode="External"/><Relationship Id="rId5" Type="http://schemas.openxmlformats.org/officeDocument/2006/relationships/hyperlink" Target="http://www.bowdoin.edu/~ltoma/teaching/cs231/fall09/Homeworks/old/rest/H5-sol.pdf" TargetMode="External"/><Relationship Id="rId6" Type="http://schemas.openxmlformats.org/officeDocument/2006/relationships/hyperlink" Target="http://www.cnblogs.com/william-cheung/p/3677469.html"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eeksforgeeks.org/counting-sort/" TargetMode="External"/><Relationship Id="rId2" Type="http://schemas.openxmlformats.org/officeDocument/2006/relationships/hyperlink" Target="http://www.cnblogs.com/skywang12345/p/3245399.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geeksforgeeks.org/tree-traversals-inorder-preorder-and-postorde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0"/>
    <col customWidth="1" min="2" max="2" width="6.43"/>
    <col customWidth="1" min="6" max="6" width="10.0"/>
    <col customWidth="1" min="13" max="13" width="46.86"/>
    <col customWidth="1" min="14" max="14" width="24.29"/>
  </cols>
  <sheetData>
    <row r="1" ht="22.5" customHeight="1">
      <c r="A1" s="10"/>
      <c r="B1" s="9" t="s">
        <v>9</v>
      </c>
      <c r="C1" s="12" t="s">
        <v>10</v>
      </c>
      <c r="G1" s="15" t="str">
        <f>HYPERLINK("http://vega.cs.kent.edu/~mikhail/classes/os.f12/","answer mostly based on http://vega.cs.kent.edu/~mikhail/classes/os.f12/")</f>
        <v>answer mostly based on http://vega.cs.kent.edu/~mikhail/classes/os.f12/</v>
      </c>
      <c r="O1" s="4" t="s">
        <v>13</v>
      </c>
    </row>
    <row r="2" ht="27.0" customHeight="1">
      <c r="A2" s="17"/>
      <c r="B2" s="19" t="s">
        <v>15</v>
      </c>
      <c r="C2" s="19" t="s">
        <v>19</v>
      </c>
      <c r="G2" s="21" t="s">
        <v>20</v>
      </c>
      <c r="H2" s="23"/>
      <c r="I2" s="23"/>
      <c r="J2" s="23"/>
      <c r="K2" s="23" t="s">
        <v>28</v>
      </c>
      <c r="L2" s="23" t="s">
        <v>30</v>
      </c>
      <c r="M2" s="24"/>
      <c r="N2" s="24"/>
      <c r="O2" s="25"/>
      <c r="P2" s="25"/>
      <c r="Q2" s="25"/>
      <c r="R2" s="25"/>
      <c r="S2" s="25"/>
      <c r="T2" s="25"/>
      <c r="U2" s="25"/>
      <c r="V2" s="25"/>
      <c r="W2" s="25"/>
      <c r="X2" s="25"/>
      <c r="Y2" s="25"/>
      <c r="Z2" s="25"/>
    </row>
    <row r="3">
      <c r="A3" s="17"/>
      <c r="B3" s="19"/>
      <c r="C3" s="19"/>
      <c r="D3" s="19"/>
      <c r="E3" s="19"/>
      <c r="F3" s="19"/>
      <c r="G3" s="23"/>
      <c r="H3" s="23"/>
      <c r="I3" s="23"/>
      <c r="J3" s="23"/>
      <c r="K3" s="23"/>
      <c r="L3" s="23"/>
      <c r="M3" s="24"/>
      <c r="N3" s="24"/>
      <c r="O3" s="25"/>
      <c r="P3" s="25"/>
      <c r="Q3" s="25"/>
      <c r="R3" s="25"/>
      <c r="S3" s="25"/>
      <c r="T3" s="25"/>
      <c r="U3" s="25"/>
      <c r="V3" s="25"/>
      <c r="W3" s="25"/>
      <c r="X3" s="25"/>
      <c r="Y3" s="25"/>
      <c r="Z3" s="25"/>
    </row>
    <row r="4">
      <c r="A4" s="28"/>
      <c r="B4" s="30"/>
      <c r="C4" s="30"/>
      <c r="D4" s="30"/>
      <c r="E4" s="30"/>
      <c r="F4" s="30"/>
      <c r="G4" s="31"/>
      <c r="H4" s="31"/>
      <c r="I4" s="31"/>
      <c r="J4" s="31"/>
      <c r="K4" s="31"/>
      <c r="L4" s="31"/>
      <c r="M4" s="33"/>
      <c r="N4" s="33"/>
      <c r="O4" s="34"/>
      <c r="P4" s="34"/>
      <c r="Q4" s="34"/>
      <c r="R4" s="34"/>
      <c r="S4" s="34"/>
      <c r="T4" s="34"/>
      <c r="U4" s="34"/>
      <c r="V4" s="34"/>
      <c r="W4" s="34"/>
      <c r="X4" s="34"/>
      <c r="Y4" s="34"/>
      <c r="Z4" s="34"/>
    </row>
    <row r="5">
      <c r="A5" s="36" t="s">
        <v>46</v>
      </c>
      <c r="B5" s="9" t="s">
        <v>49</v>
      </c>
      <c r="C5" s="37" t="s">
        <v>51</v>
      </c>
      <c r="G5" s="38" t="s">
        <v>57</v>
      </c>
      <c r="M5" s="40" t="s">
        <v>59</v>
      </c>
    </row>
    <row r="6">
      <c r="B6" s="9" t="s">
        <v>49</v>
      </c>
      <c r="C6" s="41" t="s">
        <v>63</v>
      </c>
      <c r="D6" s="42"/>
      <c r="E6" s="42"/>
      <c r="F6" s="42"/>
      <c r="G6" s="2" t="s">
        <v>65</v>
      </c>
    </row>
    <row r="7">
      <c r="B7" s="9" t="s">
        <v>49</v>
      </c>
      <c r="C7" s="43" t="s">
        <v>67</v>
      </c>
      <c r="D7" s="42"/>
      <c r="E7" s="42"/>
      <c r="F7" s="42"/>
      <c r="G7" s="44" t="s">
        <v>70</v>
      </c>
    </row>
    <row r="8">
      <c r="B8" s="9" t="s">
        <v>49</v>
      </c>
      <c r="C8" s="43" t="s">
        <v>74</v>
      </c>
      <c r="D8" s="42"/>
      <c r="E8" s="42"/>
      <c r="F8" s="42"/>
      <c r="G8" s="4" t="s">
        <v>75</v>
      </c>
    </row>
    <row r="9">
      <c r="B9" s="9" t="s">
        <v>77</v>
      </c>
      <c r="C9" s="37" t="s">
        <v>79</v>
      </c>
      <c r="G9" s="4" t="s">
        <v>80</v>
      </c>
    </row>
    <row r="10">
      <c r="B10" s="9" t="s">
        <v>81</v>
      </c>
      <c r="C10" s="41" t="s">
        <v>82</v>
      </c>
      <c r="D10" s="42"/>
      <c r="E10" s="42"/>
      <c r="F10" s="42"/>
      <c r="G10" s="4" t="s">
        <v>84</v>
      </c>
    </row>
    <row r="11">
      <c r="B11" s="9" t="s">
        <v>81</v>
      </c>
      <c r="C11" s="46" t="s">
        <v>88</v>
      </c>
      <c r="G11" s="4" t="s">
        <v>92</v>
      </c>
    </row>
    <row r="12" ht="176.25" customHeight="1">
      <c r="B12" s="9" t="s">
        <v>81</v>
      </c>
      <c r="C12" s="42" t="s">
        <v>93</v>
      </c>
    </row>
    <row r="13">
      <c r="B13" s="9" t="s">
        <v>81</v>
      </c>
      <c r="C13" s="41" t="s">
        <v>95</v>
      </c>
      <c r="D13" s="42"/>
      <c r="E13" s="42"/>
      <c r="F13" s="42"/>
      <c r="G13" s="4" t="s">
        <v>96</v>
      </c>
    </row>
    <row r="14">
      <c r="B14" s="9" t="s">
        <v>81</v>
      </c>
      <c r="C14" s="43" t="s">
        <v>100</v>
      </c>
      <c r="D14" s="42"/>
      <c r="E14" s="42"/>
      <c r="F14" s="42"/>
      <c r="G14" s="48" t="s">
        <v>101</v>
      </c>
    </row>
    <row r="15">
      <c r="B15" s="9" t="s">
        <v>81</v>
      </c>
      <c r="C15" s="46" t="s">
        <v>104</v>
      </c>
      <c r="G15" s="2" t="s">
        <v>105</v>
      </c>
    </row>
    <row r="16">
      <c r="B16" s="9" t="s">
        <v>81</v>
      </c>
      <c r="C16" s="46" t="s">
        <v>107</v>
      </c>
      <c r="G16" s="2" t="s">
        <v>109</v>
      </c>
      <c r="M16" s="5" t="s">
        <v>110</v>
      </c>
    </row>
    <row r="17">
      <c r="B17" s="9" t="s">
        <v>81</v>
      </c>
      <c r="C17" s="43" t="s">
        <v>111</v>
      </c>
      <c r="D17" s="42"/>
      <c r="E17" s="42"/>
      <c r="F17" s="42"/>
      <c r="G17" s="2" t="s">
        <v>112</v>
      </c>
    </row>
    <row r="18">
      <c r="B18" s="9" t="s">
        <v>81</v>
      </c>
      <c r="C18" s="51" t="s">
        <v>113</v>
      </c>
      <c r="G18" s="53" t="s">
        <v>115</v>
      </c>
      <c r="L18" s="53"/>
      <c r="M18" s="53"/>
      <c r="O18" s="16" t="s">
        <v>117</v>
      </c>
    </row>
    <row r="19">
      <c r="B19" s="9" t="s">
        <v>124</v>
      </c>
      <c r="C19" s="37" t="s">
        <v>125</v>
      </c>
      <c r="G19" s="2" t="s">
        <v>132</v>
      </c>
    </row>
    <row r="20" ht="44.25" customHeight="1">
      <c r="B20" s="9" t="s">
        <v>124</v>
      </c>
      <c r="C20" s="43" t="s">
        <v>135</v>
      </c>
      <c r="D20" s="42"/>
      <c r="E20" s="42"/>
      <c r="F20" s="42"/>
      <c r="G20" s="2" t="s">
        <v>137</v>
      </c>
      <c r="N20" s="4" t="s">
        <v>140</v>
      </c>
    </row>
    <row r="21" ht="200.25" customHeight="1">
      <c r="B21" s="9" t="s">
        <v>141</v>
      </c>
      <c r="C21" s="43" t="s">
        <v>142</v>
      </c>
      <c r="D21" s="42"/>
      <c r="E21" s="42"/>
      <c r="F21" s="42"/>
    </row>
    <row r="22">
      <c r="B22" s="9" t="s">
        <v>141</v>
      </c>
      <c r="C22" s="46" t="s">
        <v>143</v>
      </c>
      <c r="G22" s="4" t="s">
        <v>144</v>
      </c>
    </row>
    <row r="23" ht="52.5" customHeight="1">
      <c r="B23" s="9" t="s">
        <v>145</v>
      </c>
      <c r="C23" s="37" t="s">
        <v>146</v>
      </c>
      <c r="G23" s="58" t="s">
        <v>152</v>
      </c>
      <c r="N23" t="str">
        <f>image("https://www.cs.uic.edu/~jbell/CourseNotes/OperatingSystems/images/Chapter6/6_07_MultilevelFeedbackQueues.jpg")</f>
        <v/>
      </c>
    </row>
    <row r="24">
      <c r="B24" s="9" t="s">
        <v>145</v>
      </c>
      <c r="C24" s="41" t="s">
        <v>153</v>
      </c>
      <c r="D24" s="42"/>
      <c r="E24" s="42" t="s">
        <v>154</v>
      </c>
      <c r="F24" s="42"/>
      <c r="G24" s="4" t="s">
        <v>155</v>
      </c>
      <c r="H24" s="4"/>
      <c r="I24" s="4"/>
      <c r="J24" s="4"/>
      <c r="K24" s="59" t="s">
        <v>156</v>
      </c>
      <c r="L24" s="4"/>
      <c r="M24" s="4"/>
    </row>
    <row r="25">
      <c r="B25" s="9" t="s">
        <v>157</v>
      </c>
      <c r="C25" s="43" t="s">
        <v>158</v>
      </c>
      <c r="G25" s="4" t="s">
        <v>161</v>
      </c>
    </row>
    <row r="26">
      <c r="B26" s="60" t="s">
        <v>164</v>
      </c>
      <c r="C26" s="41" t="s">
        <v>165</v>
      </c>
      <c r="G26" s="2" t="s">
        <v>168</v>
      </c>
      <c r="N26" s="2"/>
    </row>
    <row r="27">
      <c r="B27" s="9" t="s">
        <v>164</v>
      </c>
      <c r="C27" s="37" t="s">
        <v>169</v>
      </c>
      <c r="G27" s="4" t="s">
        <v>171</v>
      </c>
    </row>
    <row r="28">
      <c r="B28" s="9" t="s">
        <v>172</v>
      </c>
      <c r="C28" s="42" t="s">
        <v>173</v>
      </c>
      <c r="G28" s="2" t="s">
        <v>175</v>
      </c>
    </row>
    <row r="29">
      <c r="B29" s="9" t="s">
        <v>172</v>
      </c>
      <c r="C29" s="46" t="s">
        <v>176</v>
      </c>
      <c r="G29" s="2" t="s">
        <v>178</v>
      </c>
    </row>
    <row r="30">
      <c r="B30" s="62" t="s">
        <v>180</v>
      </c>
      <c r="C30" s="46" t="s">
        <v>181</v>
      </c>
      <c r="G30" s="4" t="s">
        <v>182</v>
      </c>
    </row>
    <row r="31">
      <c r="B31" s="9" t="s">
        <v>164</v>
      </c>
      <c r="C31" s="43" t="s">
        <v>183</v>
      </c>
      <c r="D31" s="63"/>
      <c r="E31" s="63"/>
      <c r="F31" s="63"/>
      <c r="G31" s="2" t="s">
        <v>186</v>
      </c>
    </row>
    <row r="32">
      <c r="B32" s="62" t="s">
        <v>180</v>
      </c>
      <c r="C32" s="63" t="s">
        <v>189</v>
      </c>
      <c r="G32" s="2" t="s">
        <v>190</v>
      </c>
    </row>
    <row r="33">
      <c r="B33" s="62" t="s">
        <v>180</v>
      </c>
      <c r="C33" s="46" t="s">
        <v>192</v>
      </c>
      <c r="G33" s="2" t="s">
        <v>196</v>
      </c>
    </row>
    <row r="34">
      <c r="B34" s="9" t="s">
        <v>197</v>
      </c>
      <c r="C34" s="37" t="s">
        <v>198</v>
      </c>
      <c r="G34" s="2" t="s">
        <v>199</v>
      </c>
    </row>
    <row r="35">
      <c r="B35" s="9" t="s">
        <v>197</v>
      </c>
      <c r="C35" s="42" t="s">
        <v>201</v>
      </c>
      <c r="G35" s="2" t="s">
        <v>204</v>
      </c>
    </row>
    <row r="36">
      <c r="B36" s="9" t="s">
        <v>197</v>
      </c>
      <c r="C36" s="64" t="s">
        <v>206</v>
      </c>
      <c r="D36" s="65"/>
      <c r="E36" s="65"/>
      <c r="F36" s="65"/>
      <c r="G36" s="20" t="s">
        <v>211</v>
      </c>
    </row>
    <row r="37">
      <c r="B37" s="9" t="s">
        <v>197</v>
      </c>
      <c r="C37" s="64" t="s">
        <v>213</v>
      </c>
      <c r="D37" s="65"/>
      <c r="E37" s="65"/>
      <c r="F37" s="65"/>
      <c r="G37" s="67" t="s">
        <v>215</v>
      </c>
      <c r="H37" s="68"/>
      <c r="I37" s="68"/>
      <c r="J37" s="68"/>
      <c r="K37" s="68"/>
      <c r="L37" s="68"/>
      <c r="M37" s="68"/>
    </row>
    <row r="38">
      <c r="B38" s="9" t="s">
        <v>197</v>
      </c>
      <c r="C38" s="51" t="s">
        <v>219</v>
      </c>
      <c r="G38" s="20" t="s">
        <v>220</v>
      </c>
    </row>
    <row r="39">
      <c r="A39" s="28"/>
      <c r="B39" s="30"/>
      <c r="C39" s="69"/>
      <c r="D39" s="69"/>
      <c r="E39" s="69"/>
      <c r="F39" s="69"/>
      <c r="G39" s="70"/>
      <c r="H39" s="70"/>
      <c r="I39" s="70"/>
      <c r="J39" s="70"/>
      <c r="K39" s="70"/>
      <c r="L39" s="70"/>
      <c r="M39" s="70"/>
      <c r="N39" s="34"/>
      <c r="O39" s="34"/>
      <c r="P39" s="34"/>
      <c r="Q39" s="34"/>
      <c r="R39" s="34"/>
      <c r="S39" s="34"/>
      <c r="T39" s="34"/>
      <c r="U39" s="34"/>
      <c r="V39" s="34"/>
      <c r="W39" s="34"/>
      <c r="X39" s="34"/>
      <c r="Y39" s="34"/>
      <c r="Z39" s="34"/>
    </row>
    <row r="40">
      <c r="A40" s="36" t="s">
        <v>224</v>
      </c>
      <c r="B40" s="9" t="s">
        <v>226</v>
      </c>
      <c r="C40" s="71" t="s">
        <v>227</v>
      </c>
      <c r="G40" s="53" t="s">
        <v>231</v>
      </c>
    </row>
    <row r="41">
      <c r="B41" s="9" t="s">
        <v>234</v>
      </c>
      <c r="C41" s="71" t="s">
        <v>235</v>
      </c>
      <c r="G41" s="2" t="s">
        <v>236</v>
      </c>
    </row>
    <row r="42">
      <c r="B42" s="72" t="s">
        <v>237</v>
      </c>
      <c r="C42" s="73" t="s">
        <v>239</v>
      </c>
      <c r="D42" s="71"/>
      <c r="E42" s="71"/>
      <c r="F42" s="71"/>
      <c r="G42" s="53" t="s">
        <v>241</v>
      </c>
    </row>
    <row r="43">
      <c r="B43" s="72" t="s">
        <v>237</v>
      </c>
      <c r="C43" s="73" t="s">
        <v>244</v>
      </c>
      <c r="D43" s="71"/>
      <c r="E43" s="71"/>
      <c r="F43" s="71"/>
      <c r="G43" s="53" t="s">
        <v>245</v>
      </c>
    </row>
    <row r="44">
      <c r="B44" s="9" t="s">
        <v>197</v>
      </c>
      <c r="C44" s="71" t="s">
        <v>248</v>
      </c>
      <c r="G44" s="53" t="s">
        <v>249</v>
      </c>
      <c r="N44" s="53"/>
      <c r="O44" s="53"/>
    </row>
    <row r="45">
      <c r="B45" s="72" t="s">
        <v>250</v>
      </c>
      <c r="C45" s="71" t="s">
        <v>251</v>
      </c>
      <c r="G45" s="5" t="s">
        <v>252</v>
      </c>
      <c r="O45" s="75"/>
      <c r="P45" s="75"/>
    </row>
    <row r="46">
      <c r="B46" s="72" t="s">
        <v>255</v>
      </c>
      <c r="C46" s="71" t="s">
        <v>256</v>
      </c>
      <c r="G46" s="53" t="s">
        <v>258</v>
      </c>
      <c r="J46" s="53" t="s">
        <v>259</v>
      </c>
    </row>
    <row r="47">
      <c r="B47" s="72" t="s">
        <v>260</v>
      </c>
      <c r="C47" s="71" t="s">
        <v>261</v>
      </c>
      <c r="G47" s="53" t="s">
        <v>264</v>
      </c>
    </row>
    <row r="48">
      <c r="B48" s="9" t="s">
        <v>81</v>
      </c>
      <c r="C48" s="76" t="s">
        <v>265</v>
      </c>
      <c r="G48" s="53" t="s">
        <v>268</v>
      </c>
      <c r="I48" s="77" t="s">
        <v>269</v>
      </c>
    </row>
    <row r="49">
      <c r="B49" s="72" t="s">
        <v>270</v>
      </c>
      <c r="C49" s="78" t="s">
        <v>271</v>
      </c>
      <c r="G49" s="2" t="s">
        <v>275</v>
      </c>
      <c r="H49" s="53" t="s">
        <v>276</v>
      </c>
      <c r="I49" s="2" t="s">
        <v>277</v>
      </c>
      <c r="L49" s="77" t="s">
        <v>278</v>
      </c>
    </row>
    <row r="50">
      <c r="B50" s="9" t="s">
        <v>197</v>
      </c>
      <c r="C50" s="76" t="s">
        <v>279</v>
      </c>
      <c r="G50" s="53" t="s">
        <v>281</v>
      </c>
    </row>
    <row r="51">
      <c r="B51" s="9" t="s">
        <v>283</v>
      </c>
      <c r="C51" s="79" t="s">
        <v>284</v>
      </c>
      <c r="G51" s="80" t="s">
        <v>288</v>
      </c>
    </row>
    <row r="52">
      <c r="B52" s="9" t="s">
        <v>289</v>
      </c>
      <c r="C52" s="78" t="s">
        <v>290</v>
      </c>
      <c r="G52" s="14" t="s">
        <v>293</v>
      </c>
    </row>
    <row r="53">
      <c r="B53" s="9" t="s">
        <v>81</v>
      </c>
      <c r="C53" s="78" t="s">
        <v>295</v>
      </c>
      <c r="G53" s="2" t="s">
        <v>296</v>
      </c>
    </row>
    <row r="54">
      <c r="B54" s="9" t="s">
        <v>289</v>
      </c>
      <c r="C54" s="71" t="s">
        <v>298</v>
      </c>
      <c r="G54" s="5" t="s">
        <v>300</v>
      </c>
      <c r="N54" s="82" t="s">
        <v>301</v>
      </c>
    </row>
    <row r="55">
      <c r="B55" s="9" t="s">
        <v>289</v>
      </c>
      <c r="C55" s="71" t="s">
        <v>303</v>
      </c>
      <c r="G55" s="2" t="s">
        <v>305</v>
      </c>
      <c r="N55" s="2"/>
    </row>
    <row r="56">
      <c r="A56" s="83"/>
      <c r="B56" s="9" t="s">
        <v>81</v>
      </c>
      <c r="C56" s="71" t="s">
        <v>307</v>
      </c>
      <c r="G56" s="14" t="s">
        <v>308</v>
      </c>
    </row>
    <row r="57">
      <c r="A57" s="84"/>
      <c r="B57" s="30"/>
      <c r="C57" s="85"/>
      <c r="D57" s="85"/>
      <c r="E57" s="85"/>
      <c r="F57" s="85"/>
      <c r="G57" s="86"/>
      <c r="H57" s="86"/>
      <c r="I57" s="86"/>
      <c r="J57" s="86"/>
      <c r="K57" s="86"/>
      <c r="L57" s="86"/>
      <c r="M57" s="86"/>
      <c r="N57" s="34"/>
      <c r="O57" s="34"/>
      <c r="P57" s="34"/>
      <c r="Q57" s="34"/>
      <c r="R57" s="34"/>
      <c r="S57" s="34"/>
      <c r="T57" s="34"/>
      <c r="U57" s="34"/>
      <c r="V57" s="34"/>
      <c r="W57" s="34"/>
      <c r="X57" s="34"/>
      <c r="Y57" s="34"/>
      <c r="Z57" s="34"/>
    </row>
    <row r="58">
      <c r="A58" s="87" t="s">
        <v>312</v>
      </c>
      <c r="B58" s="9" t="s">
        <v>314</v>
      </c>
      <c r="C58" s="88" t="s">
        <v>315</v>
      </c>
      <c r="G58" s="2" t="s">
        <v>316</v>
      </c>
    </row>
    <row r="59">
      <c r="B59" s="9" t="s">
        <v>318</v>
      </c>
      <c r="C59" s="89" t="s">
        <v>319</v>
      </c>
      <c r="G59" s="4" t="s">
        <v>320</v>
      </c>
      <c r="N59" s="2"/>
    </row>
    <row r="60">
      <c r="B60" s="9" t="s">
        <v>322</v>
      </c>
      <c r="C60" s="88" t="s">
        <v>323</v>
      </c>
      <c r="G60" s="90" t="s">
        <v>325</v>
      </c>
      <c r="N60" s="4" t="s">
        <v>326</v>
      </c>
    </row>
    <row r="61">
      <c r="B61" s="9" t="s">
        <v>328</v>
      </c>
      <c r="C61" s="91" t="s">
        <v>329</v>
      </c>
      <c r="D61" s="92"/>
      <c r="E61" s="92"/>
      <c r="F61" s="92"/>
      <c r="G61" s="93" t="s">
        <v>332</v>
      </c>
      <c r="K61" s="4" t="s">
        <v>333</v>
      </c>
      <c r="M61" s="5" t="s">
        <v>334</v>
      </c>
      <c r="S61" s="5"/>
      <c r="T61" s="5"/>
      <c r="U61" s="5"/>
    </row>
    <row r="62">
      <c r="B62" s="9" t="s">
        <v>335</v>
      </c>
      <c r="C62" s="91" t="s">
        <v>336</v>
      </c>
      <c r="D62" s="94"/>
      <c r="E62" s="94"/>
      <c r="F62" s="94"/>
      <c r="G62" s="2" t="s">
        <v>340</v>
      </c>
    </row>
    <row r="63">
      <c r="B63" s="9" t="s">
        <v>341</v>
      </c>
      <c r="C63" s="95" t="s">
        <v>342</v>
      </c>
      <c r="G63" s="96" t="s">
        <v>343</v>
      </c>
      <c r="N63" s="4" t="s">
        <v>344</v>
      </c>
    </row>
    <row r="64">
      <c r="B64" s="9" t="s">
        <v>322</v>
      </c>
      <c r="C64" s="94" t="s">
        <v>345</v>
      </c>
      <c r="G64" s="4" t="s">
        <v>346</v>
      </c>
    </row>
    <row r="65">
      <c r="B65" s="9" t="s">
        <v>347</v>
      </c>
      <c r="C65" s="94" t="s">
        <v>348</v>
      </c>
      <c r="G65" s="2" t="s">
        <v>349</v>
      </c>
    </row>
    <row r="66">
      <c r="B66" s="9" t="s">
        <v>141</v>
      </c>
      <c r="C66" s="94" t="s">
        <v>350</v>
      </c>
      <c r="G66" s="2" t="s">
        <v>351</v>
      </c>
      <c r="H66" s="2" t="s">
        <v>352</v>
      </c>
      <c r="N66" s="4" t="s">
        <v>353</v>
      </c>
    </row>
    <row r="67">
      <c r="B67" s="97" t="s">
        <v>237</v>
      </c>
      <c r="C67" s="98" t="s">
        <v>354</v>
      </c>
      <c r="G67" s="77" t="s">
        <v>355</v>
      </c>
      <c r="I67" s="77" t="s">
        <v>356</v>
      </c>
      <c r="K67" s="82"/>
      <c r="L67" s="82"/>
      <c r="M67" s="82"/>
      <c r="N67" s="4" t="s">
        <v>357</v>
      </c>
    </row>
    <row r="68">
      <c r="A68" s="84"/>
      <c r="B68" s="99"/>
      <c r="C68" s="100"/>
      <c r="D68" s="100"/>
      <c r="E68" s="100"/>
      <c r="F68" s="100"/>
      <c r="G68" s="101"/>
      <c r="H68" s="101"/>
      <c r="I68" s="101"/>
      <c r="J68" s="101"/>
      <c r="K68" s="34"/>
      <c r="L68" s="34"/>
      <c r="M68" s="34"/>
      <c r="N68" s="34"/>
      <c r="O68" s="34"/>
      <c r="P68" s="34"/>
      <c r="Q68" s="34"/>
      <c r="R68" s="34"/>
      <c r="S68" s="34"/>
      <c r="T68" s="34"/>
      <c r="U68" s="34"/>
      <c r="V68" s="34"/>
      <c r="W68" s="34"/>
      <c r="X68" s="34"/>
      <c r="Y68" s="34"/>
      <c r="Z68" s="34"/>
    </row>
    <row r="69">
      <c r="A69" s="87" t="s">
        <v>362</v>
      </c>
      <c r="B69" s="102" t="s">
        <v>363</v>
      </c>
      <c r="C69" s="103" t="s">
        <v>364</v>
      </c>
      <c r="G69" s="77" t="s">
        <v>365</v>
      </c>
      <c r="J69" s="2" t="s">
        <v>366</v>
      </c>
      <c r="K69" s="2" t="s">
        <v>367</v>
      </c>
      <c r="N69" s="104" t="s">
        <v>368</v>
      </c>
      <c r="O69" s="104" t="s">
        <v>369</v>
      </c>
      <c r="P69" s="14" t="s">
        <v>370</v>
      </c>
    </row>
    <row r="70">
      <c r="B70" s="102" t="s">
        <v>371</v>
      </c>
      <c r="C70" s="105" t="s">
        <v>372</v>
      </c>
      <c r="G70" s="2" t="s">
        <v>373</v>
      </c>
      <c r="P70" s="4" t="s">
        <v>374</v>
      </c>
      <c r="R70" s="4" t="s">
        <v>375</v>
      </c>
    </row>
    <row r="71">
      <c r="B71" s="54" t="str">
        <f t="shared" ref="B71:B72" si="1">HYPERLINK("https://du1ux2871uqvu.cloudfront.net/sites/default/files/file/Prel-OS-April2011.pdf","2011s")</f>
        <v>2011s</v>
      </c>
      <c r="C71" s="103" t="s">
        <v>376</v>
      </c>
      <c r="G71" s="2" t="s">
        <v>377</v>
      </c>
      <c r="H71" s="2"/>
      <c r="I71" s="2"/>
    </row>
    <row r="72">
      <c r="B72" s="54" t="str">
        <f t="shared" si="1"/>
        <v>2011s</v>
      </c>
      <c r="C72" s="106" t="s">
        <v>378</v>
      </c>
      <c r="G72" s="45" t="s">
        <v>379</v>
      </c>
      <c r="I72" s="104" t="s">
        <v>380</v>
      </c>
      <c r="J72" s="104" t="s">
        <v>381</v>
      </c>
    </row>
    <row r="73">
      <c r="B73" s="54" t="str">
        <f t="shared" ref="B73:B74" si="2">HYPERLINK("https://du1ux2871uqvu.cloudfront.net/sites/default/files/file/Prel-OS-November2011.pdf","2011f")</f>
        <v>2011f</v>
      </c>
      <c r="C73" s="95" t="s">
        <v>382</v>
      </c>
      <c r="G73" s="2" t="s">
        <v>383</v>
      </c>
      <c r="M73" s="4" t="str">
        <f>image("http://faculty.cs.niu.edu/~berezin/463/lec/06memory/tlbpath.jpg")</f>
        <v/>
      </c>
    </row>
    <row r="74">
      <c r="B74" s="54" t="str">
        <f t="shared" si="2"/>
        <v>2011f</v>
      </c>
      <c r="C74" s="107" t="s">
        <v>384</v>
      </c>
      <c r="D74" s="108"/>
      <c r="E74" s="108"/>
      <c r="F74" s="108"/>
      <c r="G74" s="77" t="s">
        <v>385</v>
      </c>
    </row>
    <row r="75" ht="30.75" customHeight="1">
      <c r="B75" s="102" t="s">
        <v>386</v>
      </c>
      <c r="C75" s="109" t="s">
        <v>387</v>
      </c>
      <c r="D75" s="108"/>
      <c r="E75" s="108"/>
      <c r="F75" s="108"/>
      <c r="G75" s="82" t="s">
        <v>388</v>
      </c>
    </row>
    <row r="76">
      <c r="B76" s="54" t="str">
        <f t="shared" ref="B76:B80" si="3">HYPERLINK("https://du1ux2871uqvu.cloudfront.net/sites/default/files/file/Prel-OS-April2013.pdf","2013s")</f>
        <v>2013s</v>
      </c>
      <c r="C76" s="103" t="s">
        <v>389</v>
      </c>
      <c r="G76" s="2" t="s">
        <v>390</v>
      </c>
    </row>
    <row r="77">
      <c r="B77" s="54" t="str">
        <f t="shared" si="3"/>
        <v>2013s</v>
      </c>
      <c r="C77" s="105" t="s">
        <v>391</v>
      </c>
      <c r="G77" s="110" t="s">
        <v>392</v>
      </c>
      <c r="M77" s="2"/>
      <c r="N77" s="2"/>
    </row>
    <row r="78">
      <c r="B78" s="54" t="str">
        <f t="shared" si="3"/>
        <v>2013s</v>
      </c>
      <c r="C78" s="107" t="s">
        <v>393</v>
      </c>
      <c r="G78" s="111" t="s">
        <v>394</v>
      </c>
    </row>
    <row r="79">
      <c r="B79" s="54" t="str">
        <f t="shared" si="3"/>
        <v>2013s</v>
      </c>
      <c r="C79" s="107" t="s">
        <v>395</v>
      </c>
      <c r="D79" s="103"/>
      <c r="E79" s="103"/>
      <c r="F79" s="103"/>
      <c r="G79" s="112" t="s">
        <v>396</v>
      </c>
      <c r="J79" s="113" t="s">
        <v>397</v>
      </c>
      <c r="M79" s="77"/>
      <c r="N79" s="77"/>
    </row>
    <row r="80">
      <c r="B80" s="54" t="str">
        <f t="shared" si="3"/>
        <v>2013s</v>
      </c>
      <c r="C80" s="105" t="s">
        <v>398</v>
      </c>
      <c r="G80" s="114" t="s">
        <v>399</v>
      </c>
      <c r="M80" s="77" t="s">
        <v>400</v>
      </c>
    </row>
    <row r="81">
      <c r="B81" s="54" t="str">
        <f t="shared" ref="B81:B83" si="4">HYPERLINK("https://du1ux2871uqvu.cloudfront.net/sites/default/files/file/Prel-OS-November2011.pdf","2011f")</f>
        <v>2011f</v>
      </c>
      <c r="C81" s="109" t="s">
        <v>401</v>
      </c>
      <c r="D81" s="108"/>
      <c r="E81" s="108"/>
      <c r="F81" s="108"/>
      <c r="G81" s="82" t="s">
        <v>402</v>
      </c>
      <c r="I81" s="2" t="s">
        <v>403</v>
      </c>
    </row>
    <row r="82">
      <c r="B82" s="54" t="str">
        <f t="shared" si="4"/>
        <v>2011f</v>
      </c>
      <c r="C82" s="115" t="s">
        <v>404</v>
      </c>
      <c r="D82" s="116"/>
      <c r="E82" s="116"/>
      <c r="F82" s="116"/>
      <c r="G82" s="117" t="s">
        <v>405</v>
      </c>
      <c r="L82" s="2" t="s">
        <v>406</v>
      </c>
      <c r="P82" s="2"/>
    </row>
    <row r="83">
      <c r="B83" s="54" t="str">
        <f t="shared" si="4"/>
        <v>2011f</v>
      </c>
      <c r="C83" s="118" t="s">
        <v>407</v>
      </c>
      <c r="L83" s="2"/>
      <c r="M83" s="2"/>
      <c r="N83" s="2"/>
      <c r="O83" s="2"/>
      <c r="P83" s="2"/>
    </row>
    <row r="84" ht="24.75" customHeight="1">
      <c r="B84" s="119" t="str">
        <f t="shared" ref="B84:B85" si="5">HYPERLINK("https://du1ux2871uqvu.cloudfront.net/sites/default/files/file/Prel-OS-April2016.pdf","2016s")</f>
        <v>2016s</v>
      </c>
      <c r="C84" s="120" t="s">
        <v>408</v>
      </c>
      <c r="L84" s="2"/>
      <c r="M84" s="2"/>
      <c r="N84" s="2"/>
      <c r="O84" s="2"/>
      <c r="P84" s="2"/>
    </row>
    <row r="85">
      <c r="B85" s="119" t="str">
        <f t="shared" si="5"/>
        <v>2016s</v>
      </c>
      <c r="C85" s="121" t="s">
        <v>409</v>
      </c>
      <c r="G85" s="2" t="str">
        <f>image("https://www.cs.uic.edu/~jbell/CourseNotes/OperatingSystems/images/Chapter8/8_18_AddressTranslation.jpg")</f>
        <v/>
      </c>
      <c r="L85" s="2" t="s">
        <v>410</v>
      </c>
    </row>
    <row r="92">
      <c r="B92" s="102"/>
    </row>
    <row r="93">
      <c r="B93" s="102"/>
    </row>
    <row r="94">
      <c r="B94" s="122"/>
      <c r="C94" s="30"/>
      <c r="D94" s="30"/>
      <c r="E94" s="30"/>
      <c r="F94" s="30"/>
      <c r="G94" s="101"/>
      <c r="H94" s="101"/>
      <c r="I94" s="101"/>
      <c r="J94" s="101"/>
      <c r="K94" s="101"/>
      <c r="L94" s="101"/>
      <c r="M94" s="34"/>
      <c r="N94" s="34"/>
      <c r="O94" s="34"/>
      <c r="P94" s="34"/>
      <c r="Q94" s="34"/>
      <c r="R94" s="34"/>
      <c r="S94" s="34"/>
      <c r="T94" s="34"/>
      <c r="U94" s="34"/>
      <c r="V94" s="34"/>
      <c r="W94" s="34"/>
      <c r="X94" s="34"/>
      <c r="Y94" s="34"/>
      <c r="Z94" s="34"/>
    </row>
    <row r="95">
      <c r="B95" s="102" t="s">
        <v>411</v>
      </c>
      <c r="C95" s="103" t="s">
        <v>412</v>
      </c>
      <c r="G95" s="2" t="s">
        <v>413</v>
      </c>
    </row>
    <row r="96">
      <c r="B96" s="54" t="str">
        <f>HYPERLINK("https://du1ux2871uqvu.cloudfront.net/sites/default/files/file/Prel-OS-April2012.pdf","2012s")</f>
        <v>2012s</v>
      </c>
      <c r="C96" s="123" t="s">
        <v>414</v>
      </c>
      <c r="G96" s="124" t="s">
        <v>415</v>
      </c>
      <c r="I96" s="124" t="s">
        <v>416</v>
      </c>
      <c r="J96" s="114" t="s">
        <v>417</v>
      </c>
    </row>
    <row r="97">
      <c r="B97" s="54" t="str">
        <f t="shared" ref="B97:B98" si="6">HYPERLINK("https://du1ux2871uqvu.cloudfront.net/sites/default/files/file/Prel-OS-April2015.pdf","2015s")</f>
        <v>2015s</v>
      </c>
      <c r="C97" s="125" t="s">
        <v>418</v>
      </c>
      <c r="G97" s="126" t="s">
        <v>419</v>
      </c>
      <c r="L97" s="127" t="s">
        <v>420</v>
      </c>
      <c r="N97" s="20"/>
    </row>
    <row r="98">
      <c r="B98" s="54" t="str">
        <f t="shared" si="6"/>
        <v>2015s</v>
      </c>
      <c r="C98" s="128" t="s">
        <v>421</v>
      </c>
      <c r="G98" s="129" t="s">
        <v>422</v>
      </c>
    </row>
    <row r="99">
      <c r="B99" s="54" t="str">
        <f>HYPERLINK("https://du1ux2871uqvu.cloudfront.net/sites/default/files/file/Prel-OS-April2012.pdf","2012s")</f>
        <v>2012s</v>
      </c>
      <c r="C99" s="130" t="s">
        <v>423</v>
      </c>
      <c r="G99" s="2" t="s">
        <v>424</v>
      </c>
    </row>
    <row r="100">
      <c r="B100" s="102" t="s">
        <v>425</v>
      </c>
      <c r="C100" s="103" t="s">
        <v>426</v>
      </c>
      <c r="G100" s="2" t="s">
        <v>427</v>
      </c>
    </row>
    <row r="101">
      <c r="B101" s="102" t="s">
        <v>428</v>
      </c>
      <c r="C101" s="103" t="s">
        <v>429</v>
      </c>
      <c r="G101" s="131" t="s">
        <v>430</v>
      </c>
    </row>
    <row r="102">
      <c r="B102" s="102" t="s">
        <v>431</v>
      </c>
      <c r="C102" s="105" t="s">
        <v>432</v>
      </c>
      <c r="G102" s="5" t="s">
        <v>433</v>
      </c>
    </row>
    <row r="103">
      <c r="B103" s="54" t="str">
        <f t="shared" ref="B103:B104" si="7">HYPERLINK("https://du1ux2871uqvu.cloudfront.net/sites/default/files/file/Prel-OS-April2013.pdf","2013s")</f>
        <v>2013s</v>
      </c>
      <c r="C103" s="106" t="s">
        <v>434</v>
      </c>
      <c r="G103" s="104" t="s">
        <v>435</v>
      </c>
    </row>
    <row r="104">
      <c r="B104" s="54" t="str">
        <f t="shared" si="7"/>
        <v>2013s</v>
      </c>
      <c r="C104" s="105" t="s">
        <v>436</v>
      </c>
      <c r="G104" s="2" t="s">
        <v>437</v>
      </c>
      <c r="H104" s="2" t="s">
        <v>438</v>
      </c>
      <c r="I104" s="2" t="s">
        <v>439</v>
      </c>
      <c r="J104" s="2"/>
    </row>
    <row r="105">
      <c r="B105" s="54" t="str">
        <f>HYPERLINK("https://du1ux2871uqvu.cloudfront.net/sites/default/files/file/Prel-OS-Nov2015.pdf","2015f")</f>
        <v>2015f</v>
      </c>
      <c r="C105" s="105" t="s">
        <v>440</v>
      </c>
      <c r="G105" s="129" t="s">
        <v>441</v>
      </c>
    </row>
    <row r="106">
      <c r="B106" s="54" t="str">
        <f>HYPERLINK("https://du1ux2871uqvu.cloudfront.net/sites/default/files/file/Prel-OS-April2012.pdf","2012s")</f>
        <v>2012s</v>
      </c>
      <c r="C106" s="130" t="s">
        <v>442</v>
      </c>
      <c r="G106" s="2" t="s">
        <v>443</v>
      </c>
      <c r="L106" s="132" t="s">
        <v>444</v>
      </c>
    </row>
    <row r="107">
      <c r="B107" s="54" t="str">
        <f>HYPERLINK("https://du1ux2871uqvu.cloudfront.net/sites/default/files/file/Prel-OS-Nov2016.pdf","2016f")</f>
        <v>2016f</v>
      </c>
      <c r="C107" s="128" t="s">
        <v>445</v>
      </c>
      <c r="G107" s="45" t="s">
        <v>446</v>
      </c>
    </row>
    <row r="108">
      <c r="B108" s="54" t="str">
        <f>HYPERLINK("https://du1ux2871uqvu.cloudfront.net/sites/default/files/file/Prel-OS-Nov2015.pdf","2015f")</f>
        <v>2015f</v>
      </c>
      <c r="C108" s="133" t="s">
        <v>447</v>
      </c>
      <c r="G108" s="45" t="s">
        <v>448</v>
      </c>
      <c r="H108" s="45" t="s">
        <v>449</v>
      </c>
      <c r="I108" s="45"/>
      <c r="J108" s="45"/>
      <c r="K108" s="134"/>
    </row>
    <row r="109">
      <c r="B109" s="54" t="str">
        <f>HYPERLINK("https://du1ux2871uqvu.cloudfront.net/sites/default/files/file/Prel-OS-April2012.pdf","2012s")</f>
        <v>2012s</v>
      </c>
      <c r="C109" s="135" t="s">
        <v>450</v>
      </c>
      <c r="G109" s="45" t="s">
        <v>451</v>
      </c>
      <c r="L109" s="104" t="s">
        <v>452</v>
      </c>
      <c r="M109" s="16" t="s">
        <v>453</v>
      </c>
    </row>
    <row r="110">
      <c r="B110" s="54" t="str">
        <f>HYPERLINK("https://du1ux2871uqvu.cloudfront.net/sites/default/files/file/Prel-OS-Nov2013.pdf","2013f")</f>
        <v>2013f</v>
      </c>
      <c r="C110" s="103" t="s">
        <v>454</v>
      </c>
      <c r="G110" s="2" t="s">
        <v>455</v>
      </c>
    </row>
    <row r="111" ht="22.5" customHeight="1">
      <c r="B111" s="54" t="str">
        <f t="shared" ref="B111:B113" si="8">HYPERLINK("https://du1ux2871uqvu.cloudfront.net/sites/default/files/file/Prel-OS-Sep2010.pdf","2010f")</f>
        <v>2010f</v>
      </c>
      <c r="C111" s="103" t="s">
        <v>456</v>
      </c>
      <c r="G111" s="2" t="s">
        <v>457</v>
      </c>
    </row>
    <row r="112">
      <c r="B112" s="54" t="str">
        <f t="shared" si="8"/>
        <v>2010f</v>
      </c>
      <c r="C112" s="130" t="s">
        <v>458</v>
      </c>
      <c r="G112" s="4" t="s">
        <v>459</v>
      </c>
      <c r="H112" s="2" t="s">
        <v>460</v>
      </c>
    </row>
    <row r="113">
      <c r="B113" s="54" t="str">
        <f t="shared" si="8"/>
        <v>2010f</v>
      </c>
      <c r="C113" s="130" t="s">
        <v>461</v>
      </c>
      <c r="G113" s="2" t="s">
        <v>462</v>
      </c>
    </row>
    <row r="114">
      <c r="A114" s="136"/>
      <c r="B114" s="99"/>
      <c r="C114" s="99"/>
      <c r="G114" s="34"/>
      <c r="H114" s="34"/>
      <c r="I114" s="34"/>
      <c r="J114" s="34"/>
      <c r="K114" s="34"/>
      <c r="L114" s="34"/>
      <c r="M114" s="34"/>
      <c r="N114" s="34"/>
      <c r="O114" s="34"/>
      <c r="P114" s="34"/>
      <c r="Q114" s="34"/>
      <c r="R114" s="34"/>
      <c r="S114" s="34"/>
      <c r="T114" s="34"/>
      <c r="U114" s="34"/>
      <c r="V114" s="34"/>
      <c r="W114" s="34"/>
      <c r="X114" s="34"/>
      <c r="Y114" s="34"/>
      <c r="Z114" s="34"/>
    </row>
    <row r="115">
      <c r="A115" s="87" t="s">
        <v>463</v>
      </c>
      <c r="B115" s="137" t="str">
        <f>HYPERLINK("https://du1ux2871uqvu.cloudfront.net/sites/default/files/file/Prel-OS-April2017.pdf","2017s")</f>
        <v>2017s</v>
      </c>
      <c r="C115" s="138" t="s">
        <v>464</v>
      </c>
      <c r="D115" s="139"/>
      <c r="E115" s="139"/>
      <c r="F115" s="139"/>
      <c r="G115" s="2" t="s">
        <v>465</v>
      </c>
    </row>
    <row r="116">
      <c r="B116" s="137" t="str">
        <f>HYPERLINK("https://du1ux2871uqvu.cloudfront.net/sites/default/files/file/Prel-OS-Nov2016.pdf","2016f")</f>
        <v>2016f</v>
      </c>
      <c r="C116" s="140" t="s">
        <v>121</v>
      </c>
      <c r="G116" s="142" t="s">
        <v>474</v>
      </c>
    </row>
    <row r="117">
      <c r="B117" s="137" t="str">
        <f>HYPERLINK("https://du1ux2871uqvu.cloudfront.net/sites/default/files/file/Prel-OS-November2011.pdf","2011f")</f>
        <v>2011f</v>
      </c>
      <c r="C117" s="140" t="s">
        <v>17</v>
      </c>
      <c r="G117" s="142" t="s">
        <v>487</v>
      </c>
    </row>
    <row r="118">
      <c r="B118" s="137" t="str">
        <f>HYPERLINK("https://du1ux2871uqvu.cloudfront.net/sites/default/files/file/Prel-OS-April2014.pdf","2014s")</f>
        <v>2014s</v>
      </c>
      <c r="C118" s="145" t="s">
        <v>492</v>
      </c>
      <c r="G118" s="146" t="s">
        <v>493</v>
      </c>
      <c r="L118" s="16" t="s">
        <v>494</v>
      </c>
    </row>
    <row r="119">
      <c r="B119" s="119" t="str">
        <f>HYPERLINK("https://du1ux2871uqvu.cloudfront.net/sites/default/files/file/Prel-OS-November2014.pdf","2014f")</f>
        <v>2014f</v>
      </c>
      <c r="C119" s="150" t="s">
        <v>508</v>
      </c>
      <c r="G119" s="142" t="s">
        <v>514</v>
      </c>
      <c r="L119" s="2" t="s">
        <v>515</v>
      </c>
      <c r="P119" s="2"/>
    </row>
    <row r="120" ht="203.25" customHeight="1">
      <c r="B120" s="137" t="str">
        <f>HYPERLINK("https://du1ux2871uqvu.cloudfront.net/sites/default/files/file/Prel-OS-Sep2010.pdf","2010f")</f>
        <v>2010f</v>
      </c>
      <c r="C120" s="140" t="s">
        <v>7</v>
      </c>
      <c r="G120" s="152"/>
      <c r="M120" s="153" t="s">
        <v>518</v>
      </c>
      <c r="O120" s="155"/>
      <c r="P120" s="156"/>
      <c r="Q120" s="156"/>
      <c r="R120" s="156"/>
    </row>
    <row r="121">
      <c r="B121" s="137" t="str">
        <f>HYPERLINK("https://du1ux2871uqvu.cloudfront.net/sites/default/files/file/Prel-OS-Nov2012.pdf","2012f")</f>
        <v>2012f</v>
      </c>
      <c r="C121" s="140" t="s">
        <v>33</v>
      </c>
      <c r="G121" s="142" t="s">
        <v>536</v>
      </c>
      <c r="H121" s="152"/>
      <c r="I121" s="152"/>
      <c r="J121" s="152"/>
    </row>
    <row r="122">
      <c r="B122" s="137" t="str">
        <f>HYPERLINK("https://du1ux2871uqvu.cloudfront.net/sites/default/files/file/Prel-OS-April2013.pdf","2013s")</f>
        <v>2013s</v>
      </c>
      <c r="C122" s="140" t="s">
        <v>38</v>
      </c>
      <c r="G122" s="142" t="s">
        <v>537</v>
      </c>
    </row>
    <row r="123">
      <c r="B123" s="137" t="str">
        <f>HYPERLINK("https://du1ux2871uqvu.cloudfront.net/sites/default/files/file/Prel-OS-Nov2013.pdf","2013f")</f>
        <v>2013f</v>
      </c>
      <c r="C123" s="157" t="s">
        <v>538</v>
      </c>
      <c r="G123" s="142" t="s">
        <v>539</v>
      </c>
      <c r="J123" s="146" t="s">
        <v>540</v>
      </c>
    </row>
    <row r="124">
      <c r="B124" s="137" t="str">
        <f t="shared" ref="B124:B125" si="9">HYPERLINK("https://du1ux2871uqvu.cloudfront.net/sites/default/files/file/Prel-OS-April2017.pdf","2017s")</f>
        <v>2017s</v>
      </c>
      <c r="C124" s="140" t="s">
        <v>541</v>
      </c>
      <c r="F124" s="158"/>
      <c r="G124" s="159" t="s">
        <v>536</v>
      </c>
      <c r="H124" s="156"/>
      <c r="I124" s="156"/>
      <c r="J124" s="156"/>
    </row>
    <row r="125">
      <c r="B125" s="137" t="str">
        <f t="shared" si="9"/>
        <v>2017s</v>
      </c>
      <c r="C125" s="160" t="s">
        <v>542</v>
      </c>
      <c r="F125" s="158"/>
      <c r="G125" s="142" t="s">
        <v>543</v>
      </c>
      <c r="K125" s="158"/>
    </row>
    <row r="126">
      <c r="A126" s="83"/>
      <c r="B126" s="161"/>
      <c r="C126" s="161"/>
    </row>
    <row r="127">
      <c r="A127" s="83"/>
      <c r="B127" s="161"/>
      <c r="C127" s="161"/>
    </row>
    <row r="128" ht="180.75" customHeight="1">
      <c r="A128" s="83"/>
      <c r="B128" s="161"/>
      <c r="C128" s="95" t="s">
        <v>544</v>
      </c>
      <c r="G128" s="2" t="s">
        <v>545</v>
      </c>
    </row>
    <row r="129">
      <c r="A129" s="83"/>
      <c r="B129" s="161"/>
      <c r="C129" s="161"/>
      <c r="G129" s="4" t="s">
        <v>28</v>
      </c>
    </row>
    <row r="130">
      <c r="A130" s="83"/>
      <c r="B130" s="161"/>
      <c r="C130" s="161"/>
    </row>
    <row r="131">
      <c r="A131" s="83"/>
      <c r="B131" s="161"/>
      <c r="C131" s="161"/>
    </row>
    <row r="132">
      <c r="A132" s="83"/>
      <c r="B132" s="161"/>
      <c r="C132" s="161"/>
    </row>
    <row r="133">
      <c r="A133" s="83"/>
      <c r="B133" s="161"/>
      <c r="C133" s="161"/>
    </row>
    <row r="134">
      <c r="A134" s="83"/>
      <c r="B134" s="161"/>
      <c r="C134" s="161"/>
    </row>
    <row r="135">
      <c r="A135" s="83"/>
      <c r="B135" s="161"/>
      <c r="C135" s="162"/>
      <c r="D135" s="162"/>
      <c r="E135" s="162"/>
      <c r="F135" s="162"/>
    </row>
    <row r="136">
      <c r="A136" s="83"/>
      <c r="B136" s="161"/>
      <c r="C136" s="162"/>
      <c r="D136" s="162"/>
      <c r="E136" s="162"/>
      <c r="F136" s="162"/>
    </row>
    <row r="137">
      <c r="A137" s="83"/>
      <c r="B137" s="161"/>
      <c r="C137" s="162"/>
      <c r="D137" s="162"/>
      <c r="E137" s="162"/>
      <c r="F137" s="162"/>
    </row>
    <row r="138">
      <c r="A138" s="83"/>
      <c r="B138" s="161"/>
      <c r="C138" s="162"/>
      <c r="D138" s="162"/>
      <c r="E138" s="162"/>
      <c r="F138" s="162"/>
    </row>
    <row r="139">
      <c r="A139" s="83"/>
      <c r="B139" s="161"/>
      <c r="C139" s="162"/>
      <c r="D139" s="162"/>
      <c r="E139" s="162"/>
      <c r="F139" s="162"/>
    </row>
    <row r="140">
      <c r="A140" s="83"/>
      <c r="B140" s="161"/>
      <c r="C140" s="162"/>
      <c r="D140" s="162"/>
      <c r="E140" s="162"/>
      <c r="F140" s="162"/>
    </row>
    <row r="141">
      <c r="A141" s="83"/>
      <c r="B141" s="161"/>
      <c r="C141" s="162"/>
      <c r="D141" s="162"/>
      <c r="E141" s="162"/>
      <c r="F141" s="162"/>
    </row>
    <row r="142">
      <c r="A142" s="83"/>
      <c r="B142" s="161"/>
      <c r="C142" s="162"/>
      <c r="D142" s="162"/>
      <c r="E142" s="162"/>
      <c r="F142" s="162"/>
    </row>
    <row r="143">
      <c r="A143" s="83"/>
      <c r="B143" s="161"/>
      <c r="C143" s="162"/>
      <c r="D143" s="162"/>
      <c r="E143" s="162"/>
      <c r="F143" s="162"/>
    </row>
    <row r="144">
      <c r="A144" s="83"/>
      <c r="B144" s="161"/>
      <c r="C144" s="162"/>
      <c r="D144" s="162"/>
      <c r="E144" s="162"/>
      <c r="F144" s="162"/>
    </row>
    <row r="145">
      <c r="A145" s="83"/>
      <c r="B145" s="161"/>
      <c r="C145" s="162"/>
      <c r="D145" s="162"/>
      <c r="E145" s="162"/>
      <c r="F145" s="162"/>
    </row>
    <row r="146">
      <c r="A146" s="83"/>
      <c r="B146" s="161"/>
      <c r="C146" s="162"/>
      <c r="D146" s="162"/>
      <c r="E146" s="162"/>
      <c r="F146" s="162"/>
    </row>
    <row r="147">
      <c r="A147" s="83"/>
      <c r="B147" s="161"/>
      <c r="C147" s="162"/>
      <c r="D147" s="162"/>
      <c r="E147" s="162"/>
      <c r="F147" s="162"/>
    </row>
    <row r="148">
      <c r="A148" s="83"/>
      <c r="B148" s="161"/>
      <c r="C148" s="162"/>
      <c r="D148" s="162"/>
      <c r="E148" s="162"/>
      <c r="F148" s="162"/>
    </row>
    <row r="149">
      <c r="A149" s="83"/>
      <c r="B149" s="161"/>
      <c r="C149" s="162"/>
      <c r="D149" s="162"/>
      <c r="E149" s="162"/>
      <c r="F149" s="162"/>
    </row>
    <row r="150">
      <c r="A150" s="83"/>
      <c r="B150" s="161"/>
      <c r="C150" s="162"/>
      <c r="D150" s="162"/>
      <c r="E150" s="162"/>
      <c r="F150" s="162"/>
    </row>
    <row r="151">
      <c r="A151" s="83"/>
      <c r="B151" s="161"/>
      <c r="C151" s="162"/>
      <c r="D151" s="162"/>
      <c r="E151" s="162"/>
      <c r="F151" s="162"/>
    </row>
    <row r="152">
      <c r="A152" s="83"/>
      <c r="B152" s="161"/>
      <c r="C152" s="162"/>
      <c r="D152" s="162"/>
      <c r="E152" s="162"/>
      <c r="F152" s="162"/>
    </row>
    <row r="153">
      <c r="A153" s="83"/>
      <c r="B153" s="161"/>
      <c r="C153" s="162"/>
      <c r="D153" s="162"/>
      <c r="E153" s="162"/>
      <c r="F153" s="162"/>
    </row>
    <row r="154">
      <c r="A154" s="83"/>
      <c r="B154" s="161"/>
      <c r="C154" s="162"/>
      <c r="D154" s="162"/>
      <c r="E154" s="162"/>
      <c r="F154" s="162"/>
    </row>
    <row r="155">
      <c r="A155" s="83"/>
      <c r="B155" s="161"/>
      <c r="C155" s="162"/>
      <c r="D155" s="162"/>
      <c r="E155" s="162"/>
      <c r="F155" s="162"/>
    </row>
    <row r="156">
      <c r="A156" s="83"/>
      <c r="B156" s="161"/>
      <c r="C156" s="162"/>
      <c r="D156" s="162"/>
      <c r="E156" s="162"/>
      <c r="F156" s="162"/>
    </row>
    <row r="157">
      <c r="A157" s="83"/>
      <c r="B157" s="161"/>
      <c r="C157" s="162"/>
      <c r="D157" s="162"/>
      <c r="E157" s="162"/>
      <c r="F157" s="162"/>
    </row>
    <row r="158">
      <c r="A158" s="83"/>
      <c r="B158" s="161"/>
      <c r="C158" s="162"/>
      <c r="D158" s="162"/>
      <c r="E158" s="162"/>
      <c r="F158" s="162"/>
    </row>
    <row r="159">
      <c r="A159" s="83"/>
      <c r="B159" s="161"/>
      <c r="C159" s="162"/>
      <c r="D159" s="162"/>
      <c r="E159" s="162"/>
      <c r="F159" s="162"/>
    </row>
    <row r="160">
      <c r="A160" s="83"/>
      <c r="B160" s="161"/>
      <c r="C160" s="162"/>
      <c r="D160" s="162"/>
      <c r="E160" s="162"/>
      <c r="F160" s="162"/>
    </row>
    <row r="161">
      <c r="A161" s="83"/>
      <c r="B161" s="161"/>
      <c r="C161" s="162"/>
      <c r="D161" s="162"/>
      <c r="E161" s="162"/>
      <c r="F161" s="162"/>
    </row>
    <row r="162">
      <c r="A162" s="83"/>
      <c r="B162" s="161"/>
      <c r="C162" s="162"/>
      <c r="D162" s="162"/>
      <c r="E162" s="162"/>
      <c r="F162" s="162"/>
    </row>
    <row r="163">
      <c r="A163" s="83"/>
      <c r="B163" s="161"/>
      <c r="C163" s="162"/>
      <c r="D163" s="162"/>
      <c r="E163" s="162"/>
      <c r="F163" s="162"/>
    </row>
    <row r="164">
      <c r="A164" s="83"/>
      <c r="B164" s="161"/>
      <c r="C164" s="162"/>
      <c r="D164" s="162"/>
      <c r="E164" s="162"/>
      <c r="F164" s="162"/>
    </row>
    <row r="165">
      <c r="A165" s="83"/>
      <c r="B165" s="161"/>
      <c r="C165" s="162"/>
      <c r="D165" s="162"/>
      <c r="E165" s="162"/>
      <c r="F165" s="162"/>
    </row>
    <row r="166">
      <c r="A166" s="83"/>
      <c r="B166" s="161"/>
      <c r="C166" s="162"/>
      <c r="D166" s="162"/>
      <c r="E166" s="162"/>
      <c r="F166" s="162"/>
    </row>
    <row r="167">
      <c r="A167" s="83"/>
      <c r="B167" s="161"/>
      <c r="C167" s="162"/>
      <c r="D167" s="162"/>
      <c r="E167" s="162"/>
      <c r="F167" s="162"/>
    </row>
    <row r="168">
      <c r="A168" s="83"/>
      <c r="B168" s="161"/>
      <c r="C168" s="162"/>
      <c r="D168" s="162"/>
      <c r="E168" s="162"/>
      <c r="F168" s="162"/>
    </row>
    <row r="169">
      <c r="A169" s="83"/>
      <c r="B169" s="161"/>
      <c r="C169" s="162"/>
      <c r="D169" s="162"/>
      <c r="E169" s="162"/>
      <c r="F169" s="162"/>
    </row>
    <row r="170">
      <c r="A170" s="83"/>
      <c r="B170" s="161"/>
      <c r="C170" s="162"/>
      <c r="D170" s="162"/>
      <c r="E170" s="162"/>
      <c r="F170" s="162"/>
    </row>
    <row r="171">
      <c r="A171" s="83"/>
      <c r="B171" s="161"/>
      <c r="C171" s="162"/>
      <c r="D171" s="162"/>
      <c r="E171" s="162"/>
      <c r="F171" s="162"/>
    </row>
    <row r="172">
      <c r="A172" s="83"/>
      <c r="B172" s="161"/>
      <c r="C172" s="162"/>
      <c r="D172" s="162"/>
      <c r="E172" s="162"/>
      <c r="F172" s="162"/>
    </row>
    <row r="173">
      <c r="A173" s="83"/>
      <c r="B173" s="161"/>
      <c r="C173" s="162"/>
      <c r="D173" s="162"/>
      <c r="E173" s="162"/>
      <c r="F173" s="162"/>
    </row>
    <row r="174">
      <c r="A174" s="83"/>
      <c r="B174" s="161"/>
      <c r="C174" s="162"/>
      <c r="D174" s="162"/>
      <c r="E174" s="162"/>
      <c r="F174" s="162"/>
    </row>
    <row r="175">
      <c r="A175" s="83"/>
      <c r="B175" s="161"/>
      <c r="C175" s="162"/>
      <c r="D175" s="162"/>
      <c r="E175" s="162"/>
      <c r="F175" s="162"/>
    </row>
    <row r="176">
      <c r="A176" s="83"/>
      <c r="B176" s="161"/>
      <c r="C176" s="162"/>
      <c r="D176" s="162"/>
      <c r="E176" s="162"/>
      <c r="F176" s="162"/>
    </row>
    <row r="177">
      <c r="A177" s="83"/>
      <c r="B177" s="161"/>
      <c r="C177" s="162"/>
      <c r="D177" s="162"/>
      <c r="E177" s="162"/>
      <c r="F177" s="162"/>
    </row>
    <row r="178">
      <c r="A178" s="83"/>
      <c r="B178" s="161"/>
      <c r="C178" s="162"/>
      <c r="D178" s="162"/>
      <c r="E178" s="162"/>
      <c r="F178" s="162"/>
    </row>
    <row r="179">
      <c r="A179" s="83"/>
      <c r="B179" s="161"/>
      <c r="C179" s="162"/>
      <c r="D179" s="162"/>
      <c r="E179" s="162"/>
      <c r="F179" s="162"/>
    </row>
    <row r="180">
      <c r="A180" s="83"/>
      <c r="B180" s="161"/>
      <c r="C180" s="162"/>
      <c r="D180" s="162"/>
      <c r="E180" s="162"/>
      <c r="F180" s="162"/>
    </row>
    <row r="181">
      <c r="A181" s="83"/>
      <c r="B181" s="161"/>
      <c r="C181" s="162"/>
      <c r="D181" s="162"/>
      <c r="E181" s="162"/>
      <c r="F181" s="162"/>
    </row>
    <row r="182">
      <c r="A182" s="83"/>
      <c r="B182" s="161"/>
      <c r="C182" s="162"/>
      <c r="D182" s="162"/>
      <c r="E182" s="162"/>
      <c r="F182" s="162"/>
    </row>
    <row r="183">
      <c r="A183" s="83"/>
      <c r="B183" s="161"/>
      <c r="C183" s="162"/>
      <c r="D183" s="162"/>
      <c r="E183" s="162"/>
      <c r="F183" s="162"/>
    </row>
    <row r="184">
      <c r="A184" s="83"/>
      <c r="B184" s="161"/>
      <c r="C184" s="162"/>
      <c r="D184" s="162"/>
      <c r="E184" s="162"/>
      <c r="F184" s="162"/>
    </row>
    <row r="185">
      <c r="A185" s="83"/>
      <c r="B185" s="161"/>
      <c r="C185" s="162"/>
      <c r="D185" s="162"/>
      <c r="E185" s="162"/>
      <c r="F185" s="162"/>
    </row>
    <row r="186">
      <c r="A186" s="83"/>
      <c r="B186" s="161"/>
      <c r="C186" s="162"/>
      <c r="D186" s="162"/>
      <c r="E186" s="162"/>
      <c r="F186" s="162"/>
    </row>
    <row r="187">
      <c r="A187" s="83"/>
      <c r="B187" s="161"/>
      <c r="C187" s="162"/>
      <c r="D187" s="162"/>
      <c r="E187" s="162"/>
      <c r="F187" s="162"/>
    </row>
    <row r="188">
      <c r="A188" s="83"/>
      <c r="B188" s="161"/>
      <c r="C188" s="162"/>
      <c r="D188" s="162"/>
      <c r="E188" s="162"/>
      <c r="F188" s="162"/>
    </row>
    <row r="189">
      <c r="A189" s="83"/>
      <c r="B189" s="161"/>
      <c r="C189" s="162"/>
      <c r="D189" s="162"/>
      <c r="E189" s="162"/>
      <c r="F189" s="162"/>
    </row>
    <row r="190">
      <c r="A190" s="83"/>
      <c r="B190" s="161"/>
      <c r="C190" s="162"/>
      <c r="D190" s="162"/>
      <c r="E190" s="162"/>
      <c r="F190" s="162"/>
    </row>
    <row r="191">
      <c r="A191" s="83"/>
      <c r="B191" s="161"/>
      <c r="C191" s="162"/>
      <c r="D191" s="162"/>
      <c r="E191" s="162"/>
      <c r="F191" s="162"/>
    </row>
    <row r="192">
      <c r="A192" s="83"/>
      <c r="B192" s="161"/>
      <c r="C192" s="162"/>
      <c r="D192" s="162"/>
      <c r="E192" s="162"/>
      <c r="F192" s="162"/>
    </row>
    <row r="193">
      <c r="A193" s="83"/>
      <c r="B193" s="161"/>
      <c r="C193" s="162"/>
      <c r="D193" s="162"/>
      <c r="E193" s="162"/>
      <c r="F193" s="162"/>
    </row>
    <row r="194">
      <c r="A194" s="83"/>
      <c r="B194" s="161"/>
      <c r="C194" s="162"/>
      <c r="D194" s="162"/>
      <c r="E194" s="162"/>
      <c r="F194" s="162"/>
    </row>
    <row r="195">
      <c r="A195" s="83"/>
      <c r="B195" s="161"/>
      <c r="C195" s="162"/>
      <c r="D195" s="162"/>
      <c r="E195" s="162"/>
      <c r="F195" s="162"/>
    </row>
    <row r="196">
      <c r="A196" s="83"/>
      <c r="B196" s="161"/>
      <c r="C196" s="162"/>
      <c r="D196" s="162"/>
      <c r="E196" s="162"/>
      <c r="F196" s="162"/>
    </row>
    <row r="197">
      <c r="A197" s="83"/>
      <c r="B197" s="161"/>
      <c r="C197" s="162"/>
      <c r="D197" s="162"/>
      <c r="E197" s="162"/>
      <c r="F197" s="162"/>
    </row>
    <row r="198">
      <c r="A198" s="83"/>
      <c r="B198" s="161"/>
      <c r="C198" s="162"/>
      <c r="D198" s="162"/>
      <c r="E198" s="162"/>
      <c r="F198" s="162"/>
    </row>
    <row r="199">
      <c r="A199" s="83"/>
      <c r="B199" s="161"/>
      <c r="C199" s="162"/>
      <c r="D199" s="162"/>
      <c r="E199" s="162"/>
      <c r="F199" s="162"/>
    </row>
    <row r="200">
      <c r="A200" s="83"/>
      <c r="B200" s="161"/>
      <c r="C200" s="162"/>
      <c r="D200" s="162"/>
      <c r="E200" s="162"/>
      <c r="F200" s="162"/>
    </row>
    <row r="201">
      <c r="A201" s="83"/>
      <c r="B201" s="161"/>
      <c r="C201" s="162"/>
      <c r="D201" s="162"/>
      <c r="E201" s="162"/>
      <c r="F201" s="162"/>
    </row>
    <row r="202">
      <c r="A202" s="83"/>
      <c r="B202" s="161"/>
      <c r="C202" s="162"/>
      <c r="D202" s="162"/>
      <c r="E202" s="162"/>
      <c r="F202" s="162"/>
    </row>
    <row r="203">
      <c r="A203" s="83"/>
      <c r="B203" s="161"/>
      <c r="C203" s="162"/>
      <c r="D203" s="162"/>
      <c r="E203" s="162"/>
      <c r="F203" s="162"/>
    </row>
    <row r="204">
      <c r="A204" s="83"/>
      <c r="B204" s="161"/>
      <c r="C204" s="162"/>
      <c r="D204" s="162"/>
      <c r="E204" s="162"/>
      <c r="F204" s="162"/>
    </row>
    <row r="205">
      <c r="A205" s="83"/>
      <c r="B205" s="161"/>
      <c r="C205" s="162"/>
      <c r="D205" s="162"/>
      <c r="E205" s="162"/>
      <c r="F205" s="162"/>
    </row>
    <row r="206">
      <c r="A206" s="83"/>
      <c r="B206" s="161"/>
      <c r="C206" s="162"/>
      <c r="D206" s="162"/>
      <c r="E206" s="162"/>
      <c r="F206" s="162"/>
    </row>
    <row r="207">
      <c r="A207" s="83"/>
      <c r="B207" s="161"/>
      <c r="C207" s="162"/>
      <c r="D207" s="162"/>
      <c r="E207" s="162"/>
      <c r="F207" s="162"/>
    </row>
    <row r="208">
      <c r="A208" s="83"/>
      <c r="B208" s="161"/>
      <c r="C208" s="162"/>
      <c r="D208" s="162"/>
      <c r="E208" s="162"/>
      <c r="F208" s="162"/>
    </row>
    <row r="209">
      <c r="A209" s="83"/>
      <c r="B209" s="161"/>
      <c r="C209" s="162"/>
      <c r="D209" s="162"/>
      <c r="E209" s="162"/>
      <c r="F209" s="162"/>
    </row>
    <row r="210">
      <c r="A210" s="83"/>
      <c r="B210" s="161"/>
      <c r="C210" s="162"/>
      <c r="D210" s="162"/>
      <c r="E210" s="162"/>
      <c r="F210" s="162"/>
    </row>
    <row r="211">
      <c r="A211" s="83"/>
      <c r="B211" s="161"/>
      <c r="C211" s="162"/>
      <c r="D211" s="162"/>
      <c r="E211" s="162"/>
      <c r="F211" s="162"/>
    </row>
    <row r="212">
      <c r="A212" s="83"/>
      <c r="B212" s="161"/>
      <c r="C212" s="162"/>
      <c r="D212" s="162"/>
      <c r="E212" s="162"/>
      <c r="F212" s="162"/>
    </row>
    <row r="213">
      <c r="A213" s="83"/>
      <c r="B213" s="161"/>
      <c r="C213" s="162"/>
      <c r="D213" s="162"/>
      <c r="E213" s="162"/>
      <c r="F213" s="162"/>
    </row>
    <row r="214">
      <c r="A214" s="83"/>
      <c r="B214" s="161"/>
      <c r="C214" s="162"/>
      <c r="D214" s="162"/>
      <c r="E214" s="162"/>
      <c r="F214" s="162"/>
    </row>
    <row r="215">
      <c r="A215" s="83"/>
      <c r="B215" s="161"/>
      <c r="C215" s="162"/>
      <c r="D215" s="162"/>
      <c r="E215" s="162"/>
      <c r="F215" s="162"/>
    </row>
    <row r="216">
      <c r="A216" s="83"/>
      <c r="B216" s="161"/>
      <c r="C216" s="162"/>
      <c r="D216" s="162"/>
      <c r="E216" s="162"/>
      <c r="F216" s="162"/>
    </row>
    <row r="217">
      <c r="A217" s="83"/>
      <c r="B217" s="161"/>
      <c r="C217" s="162"/>
      <c r="D217" s="162"/>
      <c r="E217" s="162"/>
      <c r="F217" s="162"/>
    </row>
    <row r="218">
      <c r="A218" s="83"/>
      <c r="B218" s="161"/>
      <c r="C218" s="162"/>
      <c r="D218" s="162"/>
      <c r="E218" s="162"/>
      <c r="F218" s="162"/>
    </row>
    <row r="219">
      <c r="A219" s="83"/>
      <c r="B219" s="161"/>
      <c r="C219" s="162"/>
      <c r="D219" s="162"/>
      <c r="E219" s="162"/>
      <c r="F219" s="162"/>
    </row>
    <row r="220">
      <c r="A220" s="83"/>
      <c r="B220" s="161"/>
      <c r="C220" s="162"/>
      <c r="D220" s="162"/>
      <c r="E220" s="162"/>
      <c r="F220" s="162"/>
    </row>
    <row r="221">
      <c r="A221" s="83"/>
      <c r="B221" s="161"/>
      <c r="C221" s="162"/>
      <c r="D221" s="162"/>
      <c r="E221" s="162"/>
      <c r="F221" s="162"/>
    </row>
    <row r="222">
      <c r="A222" s="83"/>
      <c r="B222" s="161"/>
      <c r="C222" s="162"/>
      <c r="D222" s="162"/>
      <c r="E222" s="162"/>
      <c r="F222" s="162"/>
    </row>
    <row r="223">
      <c r="A223" s="83"/>
      <c r="B223" s="161"/>
      <c r="C223" s="162"/>
      <c r="D223" s="162"/>
      <c r="E223" s="162"/>
      <c r="F223" s="162"/>
    </row>
    <row r="224">
      <c r="A224" s="83"/>
      <c r="B224" s="161"/>
      <c r="C224" s="162"/>
      <c r="D224" s="162"/>
      <c r="E224" s="162"/>
      <c r="F224" s="162"/>
    </row>
    <row r="225">
      <c r="A225" s="83"/>
      <c r="B225" s="161"/>
      <c r="C225" s="162"/>
      <c r="D225" s="162"/>
      <c r="E225" s="162"/>
      <c r="F225" s="162"/>
    </row>
    <row r="226">
      <c r="A226" s="83"/>
      <c r="B226" s="161"/>
      <c r="C226" s="162"/>
      <c r="D226" s="162"/>
      <c r="E226" s="162"/>
      <c r="F226" s="162"/>
    </row>
    <row r="227">
      <c r="A227" s="83"/>
      <c r="B227" s="161"/>
      <c r="C227" s="162"/>
      <c r="D227" s="162"/>
      <c r="E227" s="162"/>
      <c r="F227" s="162"/>
    </row>
    <row r="228">
      <c r="A228" s="83"/>
      <c r="B228" s="161"/>
      <c r="C228" s="162"/>
      <c r="D228" s="162"/>
      <c r="E228" s="162"/>
      <c r="F228" s="162"/>
    </row>
    <row r="229">
      <c r="A229" s="83"/>
      <c r="B229" s="161"/>
      <c r="C229" s="162"/>
      <c r="D229" s="162"/>
      <c r="E229" s="162"/>
      <c r="F229" s="162"/>
    </row>
    <row r="230">
      <c r="A230" s="83"/>
      <c r="B230" s="161"/>
      <c r="C230" s="162"/>
      <c r="D230" s="162"/>
      <c r="E230" s="162"/>
      <c r="F230" s="162"/>
    </row>
    <row r="231">
      <c r="A231" s="83"/>
      <c r="B231" s="161"/>
      <c r="C231" s="162"/>
      <c r="D231" s="162"/>
      <c r="E231" s="162"/>
      <c r="F231" s="162"/>
    </row>
    <row r="232">
      <c r="A232" s="83"/>
      <c r="B232" s="161"/>
      <c r="C232" s="162"/>
      <c r="D232" s="162"/>
      <c r="E232" s="162"/>
      <c r="F232" s="162"/>
    </row>
    <row r="233">
      <c r="A233" s="83"/>
      <c r="B233" s="161"/>
      <c r="C233" s="162"/>
      <c r="D233" s="162"/>
      <c r="E233" s="162"/>
      <c r="F233" s="162"/>
    </row>
    <row r="234">
      <c r="A234" s="83"/>
      <c r="B234" s="161"/>
      <c r="C234" s="162"/>
      <c r="D234" s="162"/>
      <c r="E234" s="162"/>
      <c r="F234" s="162"/>
    </row>
    <row r="235">
      <c r="A235" s="83"/>
      <c r="B235" s="161"/>
      <c r="C235" s="162"/>
      <c r="D235" s="162"/>
      <c r="E235" s="162"/>
      <c r="F235" s="162"/>
    </row>
    <row r="236">
      <c r="A236" s="83"/>
      <c r="B236" s="161"/>
      <c r="C236" s="162"/>
      <c r="D236" s="162"/>
      <c r="E236" s="162"/>
      <c r="F236" s="162"/>
    </row>
    <row r="237">
      <c r="A237" s="83"/>
      <c r="B237" s="161"/>
      <c r="C237" s="162"/>
      <c r="D237" s="162"/>
      <c r="E237" s="162"/>
      <c r="F237" s="162"/>
    </row>
    <row r="238">
      <c r="A238" s="83"/>
      <c r="B238" s="161"/>
      <c r="C238" s="162"/>
      <c r="D238" s="162"/>
      <c r="E238" s="162"/>
      <c r="F238" s="162"/>
    </row>
    <row r="239">
      <c r="A239" s="83"/>
      <c r="B239" s="161"/>
      <c r="C239" s="162"/>
      <c r="D239" s="162"/>
      <c r="E239" s="162"/>
      <c r="F239" s="162"/>
    </row>
    <row r="240">
      <c r="A240" s="83"/>
      <c r="B240" s="161"/>
      <c r="C240" s="162"/>
      <c r="D240" s="162"/>
      <c r="E240" s="162"/>
      <c r="F240" s="162"/>
    </row>
    <row r="241">
      <c r="A241" s="83"/>
      <c r="B241" s="161"/>
      <c r="C241" s="162"/>
      <c r="D241" s="162"/>
      <c r="E241" s="162"/>
      <c r="F241" s="162"/>
    </row>
    <row r="242">
      <c r="A242" s="83"/>
      <c r="B242" s="161"/>
      <c r="C242" s="162"/>
      <c r="D242" s="162"/>
      <c r="E242" s="162"/>
      <c r="F242" s="162"/>
    </row>
    <row r="243">
      <c r="A243" s="83"/>
      <c r="B243" s="161"/>
      <c r="C243" s="162"/>
      <c r="D243" s="162"/>
      <c r="E243" s="162"/>
      <c r="F243" s="162"/>
    </row>
    <row r="244">
      <c r="A244" s="83"/>
      <c r="B244" s="161"/>
      <c r="C244" s="162"/>
      <c r="D244" s="162"/>
      <c r="E244" s="162"/>
      <c r="F244" s="162"/>
    </row>
    <row r="245">
      <c r="A245" s="83"/>
      <c r="B245" s="161"/>
      <c r="C245" s="162"/>
      <c r="D245" s="162"/>
      <c r="E245" s="162"/>
      <c r="F245" s="162"/>
    </row>
    <row r="246">
      <c r="A246" s="83"/>
      <c r="B246" s="161"/>
      <c r="C246" s="162"/>
      <c r="D246" s="162"/>
      <c r="E246" s="162"/>
      <c r="F246" s="162"/>
    </row>
    <row r="247">
      <c r="A247" s="83"/>
      <c r="B247" s="161"/>
      <c r="C247" s="162"/>
      <c r="D247" s="162"/>
      <c r="E247" s="162"/>
      <c r="F247" s="162"/>
    </row>
    <row r="248">
      <c r="A248" s="83"/>
      <c r="B248" s="161"/>
      <c r="C248" s="162"/>
      <c r="D248" s="162"/>
      <c r="E248" s="162"/>
      <c r="F248" s="162"/>
    </row>
    <row r="249">
      <c r="A249" s="83"/>
      <c r="B249" s="161"/>
      <c r="C249" s="162"/>
      <c r="D249" s="162"/>
      <c r="E249" s="162"/>
      <c r="F249" s="162"/>
    </row>
    <row r="250">
      <c r="A250" s="83"/>
      <c r="B250" s="161"/>
      <c r="C250" s="162"/>
      <c r="D250" s="162"/>
      <c r="E250" s="162"/>
      <c r="F250" s="162"/>
    </row>
    <row r="251">
      <c r="A251" s="83"/>
      <c r="B251" s="161"/>
      <c r="C251" s="162"/>
      <c r="D251" s="162"/>
      <c r="E251" s="162"/>
      <c r="F251" s="162"/>
    </row>
    <row r="252">
      <c r="A252" s="83"/>
      <c r="B252" s="161"/>
      <c r="C252" s="162"/>
      <c r="D252" s="162"/>
      <c r="E252" s="162"/>
      <c r="F252" s="162"/>
    </row>
    <row r="253">
      <c r="A253" s="83"/>
      <c r="B253" s="161"/>
      <c r="C253" s="162"/>
      <c r="D253" s="162"/>
      <c r="E253" s="162"/>
      <c r="F253" s="162"/>
    </row>
    <row r="254">
      <c r="A254" s="83"/>
      <c r="B254" s="161"/>
      <c r="C254" s="162"/>
      <c r="D254" s="162"/>
      <c r="E254" s="162"/>
      <c r="F254" s="162"/>
    </row>
    <row r="255">
      <c r="A255" s="83"/>
      <c r="B255" s="161"/>
      <c r="C255" s="162"/>
      <c r="D255" s="162"/>
      <c r="E255" s="162"/>
      <c r="F255" s="162"/>
    </row>
    <row r="256">
      <c r="A256" s="83"/>
      <c r="B256" s="161"/>
      <c r="C256" s="162"/>
      <c r="D256" s="162"/>
      <c r="E256" s="162"/>
      <c r="F256" s="162"/>
    </row>
    <row r="257">
      <c r="A257" s="83"/>
      <c r="B257" s="161"/>
      <c r="C257" s="162"/>
      <c r="D257" s="162"/>
      <c r="E257" s="162"/>
      <c r="F257" s="162"/>
    </row>
    <row r="258">
      <c r="A258" s="83"/>
      <c r="B258" s="161"/>
      <c r="C258" s="162"/>
      <c r="D258" s="162"/>
      <c r="E258" s="162"/>
      <c r="F258" s="162"/>
    </row>
    <row r="259">
      <c r="A259" s="83"/>
      <c r="B259" s="161"/>
      <c r="C259" s="162"/>
      <c r="D259" s="162"/>
      <c r="E259" s="162"/>
      <c r="F259" s="162"/>
    </row>
    <row r="260">
      <c r="A260" s="83"/>
      <c r="B260" s="161"/>
      <c r="C260" s="162"/>
      <c r="D260" s="162"/>
      <c r="E260" s="162"/>
      <c r="F260" s="162"/>
    </row>
    <row r="261">
      <c r="A261" s="83"/>
      <c r="B261" s="161"/>
      <c r="C261" s="162"/>
      <c r="D261" s="162"/>
      <c r="E261" s="162"/>
      <c r="F261" s="162"/>
    </row>
    <row r="262">
      <c r="A262" s="83"/>
      <c r="B262" s="161"/>
      <c r="C262" s="162"/>
      <c r="D262" s="162"/>
      <c r="E262" s="162"/>
      <c r="F262" s="162"/>
    </row>
    <row r="263">
      <c r="A263" s="83"/>
      <c r="B263" s="161"/>
      <c r="C263" s="162"/>
      <c r="D263" s="162"/>
      <c r="E263" s="162"/>
      <c r="F263" s="162"/>
    </row>
    <row r="264">
      <c r="A264" s="83"/>
      <c r="B264" s="161"/>
      <c r="C264" s="162"/>
      <c r="D264" s="162"/>
      <c r="E264" s="162"/>
      <c r="F264" s="162"/>
    </row>
    <row r="265">
      <c r="A265" s="83"/>
      <c r="B265" s="161"/>
      <c r="C265" s="162"/>
      <c r="D265" s="162"/>
      <c r="E265" s="162"/>
      <c r="F265" s="162"/>
    </row>
    <row r="266">
      <c r="A266" s="83"/>
      <c r="B266" s="161"/>
      <c r="C266" s="162"/>
      <c r="D266" s="162"/>
      <c r="E266" s="162"/>
      <c r="F266" s="162"/>
    </row>
    <row r="267">
      <c r="A267" s="83"/>
      <c r="B267" s="161"/>
      <c r="C267" s="162"/>
      <c r="D267" s="162"/>
      <c r="E267" s="162"/>
      <c r="F267" s="162"/>
    </row>
    <row r="268">
      <c r="A268" s="83"/>
      <c r="B268" s="161"/>
      <c r="C268" s="162"/>
      <c r="D268" s="162"/>
      <c r="E268" s="162"/>
      <c r="F268" s="162"/>
    </row>
    <row r="269">
      <c r="A269" s="83"/>
      <c r="B269" s="161"/>
      <c r="C269" s="162"/>
      <c r="D269" s="162"/>
      <c r="E269" s="162"/>
      <c r="F269" s="162"/>
    </row>
    <row r="270">
      <c r="A270" s="83"/>
      <c r="B270" s="161"/>
      <c r="C270" s="162"/>
      <c r="D270" s="162"/>
      <c r="E270" s="162"/>
      <c r="F270" s="162"/>
    </row>
    <row r="271">
      <c r="A271" s="83"/>
      <c r="B271" s="161"/>
      <c r="C271" s="162"/>
      <c r="D271" s="162"/>
      <c r="E271" s="162"/>
      <c r="F271" s="162"/>
    </row>
    <row r="272">
      <c r="A272" s="83"/>
      <c r="B272" s="161"/>
      <c r="C272" s="162"/>
      <c r="D272" s="162"/>
      <c r="E272" s="162"/>
      <c r="F272" s="162"/>
    </row>
    <row r="273">
      <c r="A273" s="83"/>
      <c r="B273" s="161"/>
      <c r="C273" s="162"/>
      <c r="D273" s="162"/>
      <c r="E273" s="162"/>
      <c r="F273" s="162"/>
    </row>
    <row r="274">
      <c r="A274" s="83"/>
      <c r="B274" s="161"/>
      <c r="C274" s="162"/>
      <c r="D274" s="162"/>
      <c r="E274" s="162"/>
      <c r="F274" s="162"/>
    </row>
    <row r="275">
      <c r="A275" s="83"/>
      <c r="B275" s="161"/>
      <c r="C275" s="162"/>
      <c r="D275" s="162"/>
      <c r="E275" s="162"/>
      <c r="F275" s="162"/>
    </row>
    <row r="276">
      <c r="A276" s="83"/>
      <c r="B276" s="161"/>
      <c r="C276" s="162"/>
      <c r="D276" s="162"/>
      <c r="E276" s="162"/>
      <c r="F276" s="162"/>
    </row>
    <row r="277">
      <c r="A277" s="83"/>
      <c r="B277" s="161"/>
      <c r="C277" s="162"/>
      <c r="D277" s="162"/>
      <c r="E277" s="162"/>
      <c r="F277" s="162"/>
    </row>
    <row r="278">
      <c r="A278" s="83"/>
      <c r="B278" s="161"/>
      <c r="C278" s="162"/>
      <c r="D278" s="162"/>
      <c r="E278" s="162"/>
      <c r="F278" s="162"/>
    </row>
    <row r="279">
      <c r="A279" s="83"/>
      <c r="B279" s="161"/>
      <c r="C279" s="162"/>
      <c r="D279" s="162"/>
      <c r="E279" s="162"/>
      <c r="F279" s="162"/>
    </row>
    <row r="280">
      <c r="A280" s="83"/>
      <c r="B280" s="161"/>
      <c r="C280" s="162"/>
      <c r="D280" s="162"/>
      <c r="E280" s="162"/>
      <c r="F280" s="162"/>
    </row>
    <row r="281">
      <c r="A281" s="83"/>
      <c r="B281" s="161"/>
      <c r="C281" s="162"/>
      <c r="D281" s="162"/>
      <c r="E281" s="162"/>
      <c r="F281" s="162"/>
    </row>
    <row r="282">
      <c r="A282" s="83"/>
      <c r="B282" s="161"/>
      <c r="C282" s="162"/>
      <c r="D282" s="162"/>
      <c r="E282" s="162"/>
      <c r="F282" s="162"/>
    </row>
    <row r="283">
      <c r="A283" s="83"/>
      <c r="B283" s="161"/>
      <c r="C283" s="162"/>
      <c r="D283" s="162"/>
      <c r="E283" s="162"/>
      <c r="F283" s="162"/>
    </row>
    <row r="284">
      <c r="A284" s="83"/>
      <c r="B284" s="161"/>
      <c r="C284" s="162"/>
      <c r="D284" s="162"/>
      <c r="E284" s="162"/>
      <c r="F284" s="162"/>
    </row>
    <row r="285">
      <c r="A285" s="83"/>
      <c r="B285" s="161"/>
      <c r="C285" s="162"/>
      <c r="D285" s="162"/>
      <c r="E285" s="162"/>
      <c r="F285" s="162"/>
    </row>
    <row r="286">
      <c r="A286" s="83"/>
      <c r="B286" s="161"/>
      <c r="C286" s="162"/>
      <c r="D286" s="162"/>
      <c r="E286" s="162"/>
      <c r="F286" s="162"/>
    </row>
    <row r="287">
      <c r="A287" s="83"/>
      <c r="B287" s="161"/>
      <c r="C287" s="162"/>
      <c r="D287" s="162"/>
      <c r="E287" s="162"/>
      <c r="F287" s="162"/>
    </row>
    <row r="288">
      <c r="A288" s="83"/>
      <c r="B288" s="161"/>
      <c r="C288" s="162"/>
      <c r="D288" s="162"/>
      <c r="E288" s="162"/>
      <c r="F288" s="162"/>
    </row>
    <row r="289">
      <c r="A289" s="83"/>
      <c r="B289" s="161"/>
      <c r="C289" s="162"/>
      <c r="D289" s="162"/>
      <c r="E289" s="162"/>
      <c r="F289" s="162"/>
    </row>
    <row r="290">
      <c r="A290" s="83"/>
      <c r="B290" s="161"/>
      <c r="C290" s="162"/>
      <c r="D290" s="162"/>
      <c r="E290" s="162"/>
      <c r="F290" s="162"/>
    </row>
    <row r="291">
      <c r="A291" s="83"/>
      <c r="B291" s="161"/>
      <c r="C291" s="162"/>
      <c r="D291" s="162"/>
      <c r="E291" s="162"/>
      <c r="F291" s="162"/>
    </row>
    <row r="292">
      <c r="A292" s="83"/>
      <c r="B292" s="161"/>
      <c r="C292" s="162"/>
      <c r="D292" s="162"/>
      <c r="E292" s="162"/>
      <c r="F292" s="162"/>
    </row>
    <row r="293">
      <c r="A293" s="83"/>
      <c r="B293" s="161"/>
      <c r="C293" s="162"/>
      <c r="D293" s="162"/>
      <c r="E293" s="162"/>
      <c r="F293" s="162"/>
    </row>
    <row r="294">
      <c r="A294" s="83"/>
      <c r="B294" s="161"/>
      <c r="C294" s="162"/>
      <c r="D294" s="162"/>
      <c r="E294" s="162"/>
      <c r="F294" s="162"/>
    </row>
    <row r="295">
      <c r="A295" s="83"/>
      <c r="B295" s="161"/>
      <c r="C295" s="162"/>
      <c r="D295" s="162"/>
      <c r="E295" s="162"/>
      <c r="F295" s="162"/>
    </row>
    <row r="296">
      <c r="A296" s="83"/>
      <c r="B296" s="161"/>
      <c r="C296" s="162"/>
      <c r="D296" s="162"/>
      <c r="E296" s="162"/>
      <c r="F296" s="162"/>
    </row>
    <row r="297">
      <c r="A297" s="83"/>
      <c r="B297" s="161"/>
      <c r="C297" s="162"/>
      <c r="D297" s="162"/>
      <c r="E297" s="162"/>
      <c r="F297" s="162"/>
    </row>
    <row r="298">
      <c r="A298" s="83"/>
      <c r="B298" s="161"/>
      <c r="C298" s="162"/>
      <c r="D298" s="162"/>
      <c r="E298" s="162"/>
      <c r="F298" s="162"/>
    </row>
    <row r="299">
      <c r="A299" s="83"/>
      <c r="B299" s="161"/>
      <c r="C299" s="162"/>
      <c r="D299" s="162"/>
      <c r="E299" s="162"/>
      <c r="F299" s="162"/>
    </row>
    <row r="300">
      <c r="A300" s="83"/>
      <c r="B300" s="161"/>
      <c r="C300" s="162"/>
      <c r="D300" s="162"/>
      <c r="E300" s="162"/>
      <c r="F300" s="162"/>
    </row>
    <row r="301">
      <c r="A301" s="83"/>
      <c r="B301" s="161"/>
      <c r="C301" s="162"/>
      <c r="D301" s="162"/>
      <c r="E301" s="162"/>
      <c r="F301" s="162"/>
    </row>
    <row r="302">
      <c r="A302" s="83"/>
      <c r="B302" s="161"/>
      <c r="C302" s="162"/>
      <c r="D302" s="162"/>
      <c r="E302" s="162"/>
      <c r="F302" s="162"/>
    </row>
    <row r="303">
      <c r="A303" s="83"/>
      <c r="B303" s="161"/>
      <c r="C303" s="162"/>
      <c r="D303" s="162"/>
      <c r="E303" s="162"/>
      <c r="F303" s="162"/>
    </row>
    <row r="304">
      <c r="A304" s="83"/>
      <c r="B304" s="161"/>
      <c r="C304" s="162"/>
      <c r="D304" s="162"/>
      <c r="E304" s="162"/>
      <c r="F304" s="162"/>
    </row>
    <row r="305">
      <c r="A305" s="83"/>
      <c r="B305" s="161"/>
      <c r="C305" s="162"/>
      <c r="D305" s="162"/>
      <c r="E305" s="162"/>
      <c r="F305" s="162"/>
    </row>
    <row r="306">
      <c r="A306" s="83"/>
      <c r="B306" s="161"/>
      <c r="C306" s="162"/>
      <c r="D306" s="162"/>
      <c r="E306" s="162"/>
      <c r="F306" s="162"/>
    </row>
    <row r="307">
      <c r="A307" s="83"/>
      <c r="B307" s="161"/>
      <c r="C307" s="162"/>
      <c r="D307" s="162"/>
      <c r="E307" s="162"/>
      <c r="F307" s="162"/>
    </row>
    <row r="308">
      <c r="A308" s="83"/>
      <c r="B308" s="161"/>
      <c r="C308" s="162"/>
      <c r="D308" s="162"/>
      <c r="E308" s="162"/>
      <c r="F308" s="162"/>
    </row>
    <row r="309">
      <c r="A309" s="83"/>
      <c r="B309" s="161"/>
      <c r="C309" s="162"/>
      <c r="D309" s="162"/>
      <c r="E309" s="162"/>
      <c r="F309" s="162"/>
    </row>
    <row r="310">
      <c r="A310" s="83"/>
      <c r="B310" s="161"/>
      <c r="C310" s="162"/>
      <c r="D310" s="162"/>
      <c r="E310" s="162"/>
      <c r="F310" s="162"/>
    </row>
    <row r="311">
      <c r="A311" s="83"/>
      <c r="B311" s="161"/>
      <c r="C311" s="162"/>
      <c r="D311" s="162"/>
      <c r="E311" s="162"/>
      <c r="F311" s="162"/>
    </row>
    <row r="312">
      <c r="A312" s="83"/>
      <c r="B312" s="161"/>
      <c r="C312" s="162"/>
      <c r="D312" s="162"/>
      <c r="E312" s="162"/>
      <c r="F312" s="162"/>
    </row>
    <row r="313">
      <c r="A313" s="83"/>
      <c r="B313" s="161"/>
      <c r="C313" s="162"/>
      <c r="D313" s="162"/>
      <c r="E313" s="162"/>
      <c r="F313" s="162"/>
    </row>
    <row r="314">
      <c r="A314" s="83"/>
      <c r="B314" s="161"/>
      <c r="C314" s="162"/>
      <c r="D314" s="162"/>
      <c r="E314" s="162"/>
      <c r="F314" s="162"/>
    </row>
    <row r="315">
      <c r="A315" s="83"/>
      <c r="B315" s="161"/>
      <c r="C315" s="162"/>
      <c r="D315" s="162"/>
      <c r="E315" s="162"/>
      <c r="F315" s="162"/>
    </row>
    <row r="316">
      <c r="A316" s="83"/>
      <c r="B316" s="161"/>
      <c r="C316" s="162"/>
      <c r="D316" s="162"/>
      <c r="E316" s="162"/>
      <c r="F316" s="162"/>
    </row>
    <row r="317">
      <c r="A317" s="83"/>
      <c r="B317" s="161"/>
      <c r="C317" s="162"/>
      <c r="D317" s="162"/>
      <c r="E317" s="162"/>
      <c r="F317" s="162"/>
    </row>
    <row r="318">
      <c r="A318" s="83"/>
      <c r="B318" s="161"/>
      <c r="C318" s="162"/>
      <c r="D318" s="162"/>
      <c r="E318" s="162"/>
      <c r="F318" s="162"/>
    </row>
    <row r="319">
      <c r="A319" s="83"/>
      <c r="B319" s="161"/>
      <c r="C319" s="162"/>
      <c r="D319" s="162"/>
      <c r="E319" s="162"/>
      <c r="F319" s="162"/>
    </row>
    <row r="320">
      <c r="A320" s="83"/>
      <c r="B320" s="161"/>
      <c r="C320" s="162"/>
      <c r="D320" s="162"/>
      <c r="E320" s="162"/>
      <c r="F320" s="162"/>
    </row>
    <row r="321">
      <c r="A321" s="83"/>
      <c r="B321" s="161"/>
      <c r="C321" s="162"/>
      <c r="D321" s="162"/>
      <c r="E321" s="162"/>
      <c r="F321" s="162"/>
    </row>
    <row r="322">
      <c r="A322" s="83"/>
      <c r="B322" s="161"/>
      <c r="C322" s="162"/>
      <c r="D322" s="162"/>
      <c r="E322" s="162"/>
      <c r="F322" s="162"/>
    </row>
    <row r="323">
      <c r="A323" s="83"/>
      <c r="B323" s="161"/>
      <c r="C323" s="162"/>
      <c r="D323" s="162"/>
      <c r="E323" s="162"/>
      <c r="F323" s="162"/>
    </row>
    <row r="324">
      <c r="A324" s="83"/>
      <c r="B324" s="161"/>
      <c r="C324" s="162"/>
      <c r="D324" s="162"/>
      <c r="E324" s="162"/>
      <c r="F324" s="162"/>
    </row>
    <row r="325">
      <c r="A325" s="83"/>
      <c r="B325" s="161"/>
      <c r="C325" s="162"/>
      <c r="D325" s="162"/>
      <c r="E325" s="162"/>
      <c r="F325" s="162"/>
    </row>
    <row r="326">
      <c r="A326" s="83"/>
      <c r="B326" s="161"/>
      <c r="C326" s="162"/>
      <c r="D326" s="162"/>
      <c r="E326" s="162"/>
      <c r="F326" s="162"/>
    </row>
    <row r="327">
      <c r="A327" s="83"/>
      <c r="B327" s="161"/>
      <c r="C327" s="162"/>
      <c r="D327" s="162"/>
      <c r="E327" s="162"/>
      <c r="F327" s="162"/>
    </row>
    <row r="328">
      <c r="A328" s="83"/>
      <c r="B328" s="161"/>
      <c r="C328" s="162"/>
      <c r="D328" s="162"/>
      <c r="E328" s="162"/>
      <c r="F328" s="162"/>
    </row>
    <row r="329">
      <c r="A329" s="83"/>
      <c r="B329" s="161"/>
      <c r="C329" s="162"/>
      <c r="D329" s="162"/>
      <c r="E329" s="162"/>
      <c r="F329" s="162"/>
    </row>
    <row r="330">
      <c r="A330" s="83"/>
      <c r="B330" s="161"/>
      <c r="C330" s="162"/>
      <c r="D330" s="162"/>
      <c r="E330" s="162"/>
      <c r="F330" s="162"/>
    </row>
    <row r="331">
      <c r="A331" s="83"/>
      <c r="B331" s="161"/>
      <c r="C331" s="162"/>
      <c r="D331" s="162"/>
      <c r="E331" s="162"/>
      <c r="F331" s="162"/>
    </row>
    <row r="332">
      <c r="A332" s="83"/>
      <c r="B332" s="161"/>
      <c r="C332" s="162"/>
      <c r="D332" s="162"/>
      <c r="E332" s="162"/>
      <c r="F332" s="162"/>
    </row>
    <row r="333">
      <c r="A333" s="83"/>
      <c r="B333" s="161"/>
      <c r="C333" s="162"/>
      <c r="D333" s="162"/>
      <c r="E333" s="162"/>
      <c r="F333" s="162"/>
    </row>
    <row r="334">
      <c r="A334" s="83"/>
      <c r="B334" s="161"/>
      <c r="C334" s="162"/>
      <c r="D334" s="162"/>
      <c r="E334" s="162"/>
      <c r="F334" s="162"/>
    </row>
    <row r="335">
      <c r="A335" s="83"/>
      <c r="B335" s="161"/>
      <c r="C335" s="162"/>
      <c r="D335" s="162"/>
      <c r="E335" s="162"/>
      <c r="F335" s="162"/>
    </row>
    <row r="336">
      <c r="A336" s="83"/>
      <c r="B336" s="161"/>
      <c r="C336" s="162"/>
      <c r="D336" s="162"/>
      <c r="E336" s="162"/>
      <c r="F336" s="162"/>
    </row>
    <row r="337">
      <c r="A337" s="83"/>
      <c r="B337" s="161"/>
      <c r="C337" s="162"/>
      <c r="D337" s="162"/>
      <c r="E337" s="162"/>
      <c r="F337" s="162"/>
    </row>
    <row r="338">
      <c r="A338" s="83"/>
      <c r="B338" s="161"/>
      <c r="C338" s="162"/>
      <c r="D338" s="162"/>
      <c r="E338" s="162"/>
      <c r="F338" s="162"/>
    </row>
    <row r="339">
      <c r="A339" s="83"/>
      <c r="B339" s="161"/>
      <c r="C339" s="162"/>
      <c r="D339" s="162"/>
      <c r="E339" s="162"/>
      <c r="F339" s="162"/>
    </row>
    <row r="340">
      <c r="A340" s="83"/>
      <c r="B340" s="161"/>
      <c r="C340" s="162"/>
      <c r="D340" s="162"/>
      <c r="E340" s="162"/>
      <c r="F340" s="162"/>
    </row>
    <row r="341">
      <c r="A341" s="83"/>
      <c r="B341" s="161"/>
      <c r="C341" s="162"/>
      <c r="D341" s="162"/>
      <c r="E341" s="162"/>
      <c r="F341" s="162"/>
    </row>
    <row r="342">
      <c r="A342" s="83"/>
      <c r="B342" s="161"/>
      <c r="C342" s="162"/>
      <c r="D342" s="162"/>
      <c r="E342" s="162"/>
      <c r="F342" s="162"/>
    </row>
    <row r="343">
      <c r="A343" s="83"/>
      <c r="B343" s="161"/>
      <c r="C343" s="162"/>
      <c r="D343" s="162"/>
      <c r="E343" s="162"/>
      <c r="F343" s="162"/>
    </row>
    <row r="344">
      <c r="A344" s="83"/>
      <c r="B344" s="161"/>
      <c r="C344" s="162"/>
      <c r="D344" s="162"/>
      <c r="E344" s="162"/>
      <c r="F344" s="162"/>
    </row>
    <row r="345">
      <c r="A345" s="83"/>
      <c r="B345" s="161"/>
      <c r="C345" s="162"/>
      <c r="D345" s="162"/>
      <c r="E345" s="162"/>
      <c r="F345" s="162"/>
    </row>
    <row r="346">
      <c r="A346" s="83"/>
      <c r="B346" s="161"/>
      <c r="C346" s="162"/>
      <c r="D346" s="162"/>
      <c r="E346" s="162"/>
      <c r="F346" s="162"/>
    </row>
    <row r="347">
      <c r="A347" s="83"/>
      <c r="B347" s="161"/>
      <c r="C347" s="162"/>
      <c r="D347" s="162"/>
      <c r="E347" s="162"/>
      <c r="F347" s="162"/>
    </row>
    <row r="348">
      <c r="A348" s="83"/>
      <c r="B348" s="161"/>
      <c r="C348" s="162"/>
      <c r="D348" s="162"/>
      <c r="E348" s="162"/>
      <c r="F348" s="162"/>
    </row>
    <row r="349">
      <c r="A349" s="83"/>
      <c r="B349" s="161"/>
      <c r="C349" s="162"/>
      <c r="D349" s="162"/>
      <c r="E349" s="162"/>
      <c r="F349" s="162"/>
    </row>
    <row r="350">
      <c r="A350" s="83"/>
      <c r="B350" s="161"/>
      <c r="C350" s="162"/>
      <c r="D350" s="162"/>
      <c r="E350" s="162"/>
      <c r="F350" s="162"/>
    </row>
    <row r="351">
      <c r="A351" s="83"/>
      <c r="B351" s="161"/>
      <c r="C351" s="162"/>
      <c r="D351" s="162"/>
      <c r="E351" s="162"/>
      <c r="F351" s="162"/>
    </row>
    <row r="352">
      <c r="A352" s="83"/>
      <c r="B352" s="161"/>
      <c r="C352" s="162"/>
      <c r="D352" s="162"/>
      <c r="E352" s="162"/>
      <c r="F352" s="162"/>
    </row>
    <row r="353">
      <c r="A353" s="83"/>
      <c r="B353" s="161"/>
      <c r="C353" s="162"/>
      <c r="D353" s="162"/>
      <c r="E353" s="162"/>
      <c r="F353" s="162"/>
    </row>
    <row r="354">
      <c r="A354" s="83"/>
      <c r="B354" s="161"/>
      <c r="C354" s="162"/>
      <c r="D354" s="162"/>
      <c r="E354" s="162"/>
      <c r="F354" s="162"/>
    </row>
    <row r="355">
      <c r="A355" s="83"/>
      <c r="B355" s="161"/>
      <c r="C355" s="162"/>
      <c r="D355" s="162"/>
      <c r="E355" s="162"/>
      <c r="F355" s="162"/>
    </row>
    <row r="356">
      <c r="A356" s="83"/>
      <c r="B356" s="161"/>
      <c r="C356" s="162"/>
      <c r="D356" s="162"/>
      <c r="E356" s="162"/>
      <c r="F356" s="162"/>
    </row>
    <row r="357">
      <c r="A357" s="83"/>
      <c r="B357" s="161"/>
      <c r="C357" s="162"/>
      <c r="D357" s="162"/>
      <c r="E357" s="162"/>
      <c r="F357" s="162"/>
    </row>
    <row r="358">
      <c r="A358" s="83"/>
      <c r="B358" s="161"/>
      <c r="C358" s="162"/>
      <c r="D358" s="162"/>
      <c r="E358" s="162"/>
      <c r="F358" s="162"/>
    </row>
    <row r="359">
      <c r="A359" s="83"/>
      <c r="B359" s="161"/>
      <c r="C359" s="162"/>
      <c r="D359" s="162"/>
      <c r="E359" s="162"/>
      <c r="F359" s="162"/>
    </row>
    <row r="360">
      <c r="A360" s="83"/>
      <c r="B360" s="161"/>
      <c r="C360" s="162"/>
      <c r="D360" s="162"/>
      <c r="E360" s="162"/>
      <c r="F360" s="162"/>
    </row>
    <row r="361">
      <c r="A361" s="83"/>
      <c r="B361" s="161"/>
      <c r="C361" s="162"/>
      <c r="D361" s="162"/>
      <c r="E361" s="162"/>
      <c r="F361" s="162"/>
    </row>
    <row r="362">
      <c r="A362" s="83"/>
      <c r="B362" s="161"/>
      <c r="C362" s="162"/>
      <c r="D362" s="162"/>
      <c r="E362" s="162"/>
      <c r="F362" s="162"/>
    </row>
    <row r="363">
      <c r="A363" s="83"/>
      <c r="B363" s="161"/>
      <c r="C363" s="162"/>
      <c r="D363" s="162"/>
      <c r="E363" s="162"/>
      <c r="F363" s="162"/>
    </row>
    <row r="364">
      <c r="A364" s="83"/>
      <c r="B364" s="161"/>
      <c r="C364" s="162"/>
      <c r="D364" s="162"/>
      <c r="E364" s="162"/>
      <c r="F364" s="162"/>
    </row>
    <row r="365">
      <c r="A365" s="83"/>
      <c r="B365" s="161"/>
      <c r="C365" s="162"/>
      <c r="D365" s="162"/>
      <c r="E365" s="162"/>
      <c r="F365" s="162"/>
    </row>
    <row r="366">
      <c r="A366" s="83"/>
      <c r="B366" s="161"/>
      <c r="C366" s="162"/>
      <c r="D366" s="162"/>
      <c r="E366" s="162"/>
      <c r="F366" s="162"/>
    </row>
    <row r="367">
      <c r="A367" s="83"/>
      <c r="B367" s="161"/>
      <c r="C367" s="162"/>
      <c r="D367" s="162"/>
      <c r="E367" s="162"/>
      <c r="F367" s="162"/>
    </row>
    <row r="368">
      <c r="A368" s="83"/>
      <c r="B368" s="161"/>
      <c r="C368" s="162"/>
      <c r="D368" s="162"/>
      <c r="E368" s="162"/>
      <c r="F368" s="162"/>
    </row>
    <row r="369">
      <c r="A369" s="83"/>
      <c r="B369" s="161"/>
      <c r="C369" s="162"/>
      <c r="D369" s="162"/>
      <c r="E369" s="162"/>
      <c r="F369" s="162"/>
    </row>
    <row r="370">
      <c r="A370" s="83"/>
      <c r="B370" s="161"/>
      <c r="C370" s="162"/>
      <c r="D370" s="162"/>
      <c r="E370" s="162"/>
      <c r="F370" s="162"/>
    </row>
    <row r="371">
      <c r="A371" s="83"/>
      <c r="B371" s="161"/>
      <c r="C371" s="162"/>
      <c r="D371" s="162"/>
      <c r="E371" s="162"/>
      <c r="F371" s="162"/>
    </row>
    <row r="372">
      <c r="A372" s="83"/>
      <c r="B372" s="161"/>
      <c r="C372" s="162"/>
      <c r="D372" s="162"/>
      <c r="E372" s="162"/>
      <c r="F372" s="162"/>
    </row>
    <row r="373">
      <c r="A373" s="83"/>
      <c r="B373" s="161"/>
      <c r="C373" s="162"/>
      <c r="D373" s="162"/>
      <c r="E373" s="162"/>
      <c r="F373" s="162"/>
    </row>
    <row r="374">
      <c r="A374" s="83"/>
      <c r="B374" s="161"/>
      <c r="C374" s="162"/>
      <c r="D374" s="162"/>
      <c r="E374" s="162"/>
      <c r="F374" s="162"/>
    </row>
    <row r="375">
      <c r="A375" s="83"/>
      <c r="B375" s="161"/>
      <c r="C375" s="162"/>
      <c r="D375" s="162"/>
      <c r="E375" s="162"/>
      <c r="F375" s="162"/>
    </row>
    <row r="376">
      <c r="A376" s="83"/>
      <c r="B376" s="161"/>
      <c r="C376" s="162"/>
      <c r="D376" s="162"/>
      <c r="E376" s="162"/>
      <c r="F376" s="162"/>
    </row>
    <row r="377">
      <c r="A377" s="83"/>
      <c r="B377" s="161"/>
      <c r="C377" s="162"/>
      <c r="D377" s="162"/>
      <c r="E377" s="162"/>
      <c r="F377" s="162"/>
    </row>
    <row r="378">
      <c r="A378" s="83"/>
      <c r="B378" s="161"/>
      <c r="C378" s="162"/>
      <c r="D378" s="162"/>
      <c r="E378" s="162"/>
      <c r="F378" s="162"/>
    </row>
    <row r="379">
      <c r="A379" s="83"/>
      <c r="B379" s="161"/>
      <c r="C379" s="162"/>
      <c r="D379" s="162"/>
      <c r="E379" s="162"/>
      <c r="F379" s="162"/>
    </row>
    <row r="380">
      <c r="A380" s="83"/>
      <c r="B380" s="161"/>
      <c r="C380" s="162"/>
      <c r="D380" s="162"/>
      <c r="E380" s="162"/>
      <c r="F380" s="162"/>
    </row>
    <row r="381">
      <c r="A381" s="83"/>
      <c r="B381" s="161"/>
      <c r="C381" s="162"/>
      <c r="D381" s="162"/>
      <c r="E381" s="162"/>
      <c r="F381" s="162"/>
    </row>
    <row r="382">
      <c r="A382" s="83"/>
      <c r="B382" s="161"/>
      <c r="C382" s="162"/>
      <c r="D382" s="162"/>
      <c r="E382" s="162"/>
      <c r="F382" s="162"/>
    </row>
    <row r="383">
      <c r="A383" s="83"/>
      <c r="B383" s="161"/>
      <c r="C383" s="162"/>
      <c r="D383" s="162"/>
      <c r="E383" s="162"/>
      <c r="F383" s="162"/>
    </row>
    <row r="384">
      <c r="A384" s="83"/>
      <c r="B384" s="161"/>
      <c r="C384" s="162"/>
      <c r="D384" s="162"/>
      <c r="E384" s="162"/>
      <c r="F384" s="162"/>
    </row>
    <row r="385">
      <c r="A385" s="83"/>
      <c r="B385" s="161"/>
      <c r="C385" s="162"/>
      <c r="D385" s="162"/>
      <c r="E385" s="162"/>
      <c r="F385" s="162"/>
    </row>
    <row r="386">
      <c r="A386" s="83"/>
      <c r="B386" s="161"/>
      <c r="C386" s="162"/>
      <c r="D386" s="162"/>
      <c r="E386" s="162"/>
      <c r="F386" s="162"/>
    </row>
    <row r="387">
      <c r="A387" s="83"/>
      <c r="B387" s="161"/>
      <c r="C387" s="162"/>
      <c r="D387" s="162"/>
      <c r="E387" s="162"/>
      <c r="F387" s="162"/>
    </row>
    <row r="388">
      <c r="A388" s="83"/>
      <c r="B388" s="161"/>
      <c r="C388" s="162"/>
      <c r="D388" s="162"/>
      <c r="E388" s="162"/>
      <c r="F388" s="162"/>
    </row>
    <row r="389">
      <c r="A389" s="83"/>
      <c r="B389" s="161"/>
      <c r="C389" s="162"/>
      <c r="D389" s="162"/>
      <c r="E389" s="162"/>
      <c r="F389" s="162"/>
    </row>
    <row r="390">
      <c r="A390" s="83"/>
      <c r="B390" s="161"/>
      <c r="C390" s="162"/>
      <c r="D390" s="162"/>
      <c r="E390" s="162"/>
      <c r="F390" s="162"/>
    </row>
    <row r="391">
      <c r="A391" s="83"/>
      <c r="B391" s="161"/>
      <c r="C391" s="162"/>
      <c r="D391" s="162"/>
      <c r="E391" s="162"/>
      <c r="F391" s="162"/>
    </row>
    <row r="392">
      <c r="A392" s="83"/>
      <c r="B392" s="161"/>
      <c r="C392" s="162"/>
      <c r="D392" s="162"/>
      <c r="E392" s="162"/>
      <c r="F392" s="162"/>
    </row>
    <row r="393">
      <c r="A393" s="83"/>
      <c r="B393" s="161"/>
      <c r="C393" s="162"/>
      <c r="D393" s="162"/>
      <c r="E393" s="162"/>
      <c r="F393" s="162"/>
    </row>
    <row r="394">
      <c r="A394" s="83"/>
      <c r="B394" s="161"/>
      <c r="C394" s="162"/>
      <c r="D394" s="162"/>
      <c r="E394" s="162"/>
      <c r="F394" s="162"/>
    </row>
    <row r="395">
      <c r="A395" s="83"/>
      <c r="B395" s="161"/>
      <c r="C395" s="162"/>
      <c r="D395" s="162"/>
      <c r="E395" s="162"/>
      <c r="F395" s="162"/>
    </row>
    <row r="396">
      <c r="A396" s="83"/>
      <c r="B396" s="161"/>
      <c r="C396" s="162"/>
      <c r="D396" s="162"/>
      <c r="E396" s="162"/>
      <c r="F396" s="162"/>
    </row>
    <row r="397">
      <c r="A397" s="83"/>
      <c r="B397" s="161"/>
      <c r="C397" s="162"/>
      <c r="D397" s="162"/>
      <c r="E397" s="162"/>
      <c r="F397" s="162"/>
    </row>
    <row r="398">
      <c r="A398" s="83"/>
      <c r="B398" s="161"/>
      <c r="C398" s="162"/>
      <c r="D398" s="162"/>
      <c r="E398" s="162"/>
      <c r="F398" s="162"/>
    </row>
    <row r="399">
      <c r="A399" s="83"/>
      <c r="B399" s="161"/>
      <c r="C399" s="162"/>
      <c r="D399" s="162"/>
      <c r="E399" s="162"/>
      <c r="F399" s="162"/>
    </row>
    <row r="400">
      <c r="A400" s="83"/>
      <c r="B400" s="161"/>
      <c r="C400" s="162"/>
      <c r="D400" s="162"/>
      <c r="E400" s="162"/>
      <c r="F400" s="162"/>
    </row>
    <row r="401">
      <c r="A401" s="83"/>
      <c r="B401" s="161"/>
      <c r="C401" s="162"/>
      <c r="D401" s="162"/>
      <c r="E401" s="162"/>
      <c r="F401" s="162"/>
    </row>
    <row r="402">
      <c r="A402" s="83"/>
      <c r="B402" s="161"/>
      <c r="C402" s="162"/>
      <c r="D402" s="162"/>
      <c r="E402" s="162"/>
      <c r="F402" s="162"/>
    </row>
    <row r="403">
      <c r="A403" s="83"/>
      <c r="B403" s="161"/>
      <c r="C403" s="162"/>
      <c r="D403" s="162"/>
      <c r="E403" s="162"/>
      <c r="F403" s="162"/>
    </row>
    <row r="404">
      <c r="A404" s="83"/>
      <c r="B404" s="161"/>
      <c r="C404" s="162"/>
      <c r="D404" s="162"/>
      <c r="E404" s="162"/>
      <c r="F404" s="162"/>
    </row>
    <row r="405">
      <c r="A405" s="83"/>
      <c r="B405" s="161"/>
      <c r="C405" s="162"/>
      <c r="D405" s="162"/>
      <c r="E405" s="162"/>
      <c r="F405" s="162"/>
    </row>
    <row r="406">
      <c r="A406" s="83"/>
      <c r="B406" s="161"/>
      <c r="C406" s="162"/>
      <c r="D406" s="162"/>
      <c r="E406" s="162"/>
      <c r="F406" s="162"/>
    </row>
    <row r="407">
      <c r="A407" s="83"/>
      <c r="B407" s="161"/>
      <c r="C407" s="162"/>
      <c r="D407" s="162"/>
      <c r="E407" s="162"/>
      <c r="F407" s="162"/>
    </row>
    <row r="408">
      <c r="A408" s="83"/>
      <c r="B408" s="161"/>
      <c r="C408" s="162"/>
      <c r="D408" s="162"/>
      <c r="E408" s="162"/>
      <c r="F408" s="162"/>
    </row>
    <row r="409">
      <c r="A409" s="83"/>
      <c r="B409" s="161"/>
      <c r="C409" s="162"/>
      <c r="D409" s="162"/>
      <c r="E409" s="162"/>
      <c r="F409" s="162"/>
    </row>
    <row r="410">
      <c r="A410" s="83"/>
      <c r="B410" s="161"/>
      <c r="C410" s="162"/>
      <c r="D410" s="162"/>
      <c r="E410" s="162"/>
      <c r="F410" s="162"/>
    </row>
    <row r="411">
      <c r="A411" s="83"/>
      <c r="B411" s="161"/>
      <c r="C411" s="162"/>
      <c r="D411" s="162"/>
      <c r="E411" s="162"/>
      <c r="F411" s="162"/>
    </row>
    <row r="412">
      <c r="A412" s="83"/>
      <c r="B412" s="161"/>
      <c r="C412" s="162"/>
      <c r="D412" s="162"/>
      <c r="E412" s="162"/>
      <c r="F412" s="162"/>
    </row>
    <row r="413">
      <c r="A413" s="83"/>
      <c r="B413" s="161"/>
      <c r="C413" s="162"/>
      <c r="D413" s="162"/>
      <c r="E413" s="162"/>
      <c r="F413" s="162"/>
    </row>
    <row r="414">
      <c r="A414" s="83"/>
      <c r="B414" s="161"/>
      <c r="C414" s="162"/>
      <c r="D414" s="162"/>
      <c r="E414" s="162"/>
      <c r="F414" s="162"/>
    </row>
    <row r="415">
      <c r="A415" s="83"/>
      <c r="B415" s="161"/>
      <c r="C415" s="162"/>
      <c r="D415" s="162"/>
      <c r="E415" s="162"/>
      <c r="F415" s="162"/>
    </row>
    <row r="416">
      <c r="A416" s="83"/>
      <c r="B416" s="161"/>
      <c r="C416" s="162"/>
      <c r="D416" s="162"/>
      <c r="E416" s="162"/>
      <c r="F416" s="162"/>
    </row>
    <row r="417">
      <c r="A417" s="83"/>
      <c r="B417" s="161"/>
      <c r="C417" s="162"/>
      <c r="D417" s="162"/>
      <c r="E417" s="162"/>
      <c r="F417" s="162"/>
    </row>
    <row r="418">
      <c r="A418" s="83"/>
      <c r="B418" s="161"/>
      <c r="C418" s="162"/>
      <c r="D418" s="162"/>
      <c r="E418" s="162"/>
      <c r="F418" s="162"/>
    </row>
    <row r="419">
      <c r="A419" s="83"/>
      <c r="B419" s="161"/>
      <c r="C419" s="162"/>
      <c r="D419" s="162"/>
      <c r="E419" s="162"/>
      <c r="F419" s="162"/>
    </row>
    <row r="420">
      <c r="A420" s="83"/>
      <c r="B420" s="161"/>
      <c r="C420" s="162"/>
      <c r="D420" s="162"/>
      <c r="E420" s="162"/>
      <c r="F420" s="162"/>
    </row>
    <row r="421">
      <c r="A421" s="83"/>
      <c r="B421" s="161"/>
      <c r="C421" s="162"/>
      <c r="D421" s="162"/>
      <c r="E421" s="162"/>
      <c r="F421" s="162"/>
    </row>
    <row r="422">
      <c r="A422" s="83"/>
      <c r="B422" s="161"/>
      <c r="C422" s="162"/>
      <c r="D422" s="162"/>
      <c r="E422" s="162"/>
      <c r="F422" s="162"/>
    </row>
    <row r="423">
      <c r="A423" s="83"/>
      <c r="B423" s="161"/>
      <c r="C423" s="162"/>
      <c r="D423" s="162"/>
      <c r="E423" s="162"/>
      <c r="F423" s="162"/>
    </row>
    <row r="424">
      <c r="A424" s="83"/>
      <c r="B424" s="161"/>
      <c r="C424" s="162"/>
      <c r="D424" s="162"/>
      <c r="E424" s="162"/>
      <c r="F424" s="162"/>
    </row>
    <row r="425">
      <c r="A425" s="83"/>
      <c r="B425" s="161"/>
      <c r="C425" s="162"/>
      <c r="D425" s="162"/>
      <c r="E425" s="162"/>
      <c r="F425" s="162"/>
    </row>
    <row r="426">
      <c r="A426" s="83"/>
      <c r="B426" s="161"/>
      <c r="C426" s="162"/>
      <c r="D426" s="162"/>
      <c r="E426" s="162"/>
      <c r="F426" s="162"/>
    </row>
    <row r="427">
      <c r="A427" s="83"/>
      <c r="B427" s="161"/>
      <c r="C427" s="162"/>
      <c r="D427" s="162"/>
      <c r="E427" s="162"/>
      <c r="F427" s="162"/>
    </row>
    <row r="428">
      <c r="A428" s="83"/>
      <c r="B428" s="161"/>
      <c r="C428" s="162"/>
      <c r="D428" s="162"/>
      <c r="E428" s="162"/>
      <c r="F428" s="162"/>
    </row>
    <row r="429">
      <c r="A429" s="83"/>
      <c r="B429" s="161"/>
      <c r="C429" s="162"/>
      <c r="D429" s="162"/>
      <c r="E429" s="162"/>
      <c r="F429" s="162"/>
    </row>
    <row r="430">
      <c r="A430" s="83"/>
      <c r="B430" s="161"/>
      <c r="C430" s="162"/>
      <c r="D430" s="162"/>
      <c r="E430" s="162"/>
      <c r="F430" s="162"/>
    </row>
    <row r="431">
      <c r="A431" s="83"/>
      <c r="B431" s="161"/>
      <c r="C431" s="162"/>
      <c r="D431" s="162"/>
      <c r="E431" s="162"/>
      <c r="F431" s="162"/>
    </row>
    <row r="432">
      <c r="A432" s="83"/>
      <c r="B432" s="161"/>
      <c r="C432" s="162"/>
      <c r="D432" s="162"/>
      <c r="E432" s="162"/>
      <c r="F432" s="162"/>
    </row>
    <row r="433">
      <c r="A433" s="83"/>
      <c r="B433" s="161"/>
      <c r="C433" s="162"/>
      <c r="D433" s="162"/>
      <c r="E433" s="162"/>
      <c r="F433" s="162"/>
    </row>
    <row r="434">
      <c r="A434" s="83"/>
      <c r="B434" s="161"/>
      <c r="C434" s="162"/>
      <c r="D434" s="162"/>
      <c r="E434" s="162"/>
      <c r="F434" s="162"/>
    </row>
    <row r="435">
      <c r="A435" s="83"/>
      <c r="B435" s="161"/>
      <c r="C435" s="162"/>
      <c r="D435" s="162"/>
      <c r="E435" s="162"/>
      <c r="F435" s="162"/>
    </row>
    <row r="436">
      <c r="A436" s="83"/>
      <c r="B436" s="161"/>
      <c r="C436" s="162"/>
      <c r="D436" s="162"/>
      <c r="E436" s="162"/>
      <c r="F436" s="162"/>
    </row>
    <row r="437">
      <c r="A437" s="83"/>
      <c r="B437" s="161"/>
      <c r="C437" s="162"/>
      <c r="D437" s="162"/>
      <c r="E437" s="162"/>
      <c r="F437" s="162"/>
    </row>
    <row r="438">
      <c r="A438" s="83"/>
      <c r="B438" s="161"/>
      <c r="C438" s="162"/>
      <c r="D438" s="162"/>
      <c r="E438" s="162"/>
      <c r="F438" s="162"/>
    </row>
    <row r="439">
      <c r="A439" s="83"/>
      <c r="B439" s="161"/>
      <c r="C439" s="162"/>
      <c r="D439" s="162"/>
      <c r="E439" s="162"/>
      <c r="F439" s="162"/>
    </row>
    <row r="440">
      <c r="A440" s="83"/>
      <c r="B440" s="161"/>
      <c r="C440" s="162"/>
      <c r="D440" s="162"/>
      <c r="E440" s="162"/>
      <c r="F440" s="162"/>
    </row>
    <row r="441">
      <c r="A441" s="83"/>
      <c r="B441" s="161"/>
      <c r="C441" s="162"/>
      <c r="D441" s="162"/>
      <c r="E441" s="162"/>
      <c r="F441" s="162"/>
    </row>
    <row r="442">
      <c r="A442" s="83"/>
      <c r="B442" s="161"/>
      <c r="C442" s="162"/>
      <c r="D442" s="162"/>
      <c r="E442" s="162"/>
      <c r="F442" s="162"/>
    </row>
    <row r="443">
      <c r="A443" s="83"/>
      <c r="B443" s="161"/>
      <c r="C443" s="162"/>
      <c r="D443" s="162"/>
      <c r="E443" s="162"/>
      <c r="F443" s="162"/>
    </row>
    <row r="444">
      <c r="A444" s="83"/>
      <c r="B444" s="161"/>
      <c r="C444" s="162"/>
      <c r="D444" s="162"/>
      <c r="E444" s="162"/>
      <c r="F444" s="162"/>
    </row>
    <row r="445">
      <c r="A445" s="83"/>
      <c r="B445" s="161"/>
      <c r="C445" s="162"/>
      <c r="D445" s="162"/>
      <c r="E445" s="162"/>
      <c r="F445" s="162"/>
    </row>
    <row r="446">
      <c r="A446" s="83"/>
      <c r="B446" s="161"/>
      <c r="C446" s="162"/>
      <c r="D446" s="162"/>
      <c r="E446" s="162"/>
      <c r="F446" s="162"/>
    </row>
    <row r="447">
      <c r="A447" s="83"/>
      <c r="B447" s="161"/>
      <c r="C447" s="162"/>
      <c r="D447" s="162"/>
      <c r="E447" s="162"/>
      <c r="F447" s="162"/>
    </row>
    <row r="448">
      <c r="A448" s="83"/>
      <c r="B448" s="161"/>
      <c r="C448" s="162"/>
      <c r="D448" s="162"/>
      <c r="E448" s="162"/>
      <c r="F448" s="162"/>
    </row>
    <row r="449">
      <c r="A449" s="83"/>
      <c r="B449" s="161"/>
      <c r="C449" s="162"/>
      <c r="D449" s="162"/>
      <c r="E449" s="162"/>
      <c r="F449" s="162"/>
    </row>
    <row r="450">
      <c r="A450" s="83"/>
      <c r="B450" s="161"/>
      <c r="C450" s="162"/>
      <c r="D450" s="162"/>
      <c r="E450" s="162"/>
      <c r="F450" s="162"/>
    </row>
    <row r="451">
      <c r="A451" s="83"/>
      <c r="B451" s="161"/>
      <c r="C451" s="162"/>
      <c r="D451" s="162"/>
      <c r="E451" s="162"/>
      <c r="F451" s="162"/>
    </row>
    <row r="452">
      <c r="A452" s="83"/>
      <c r="B452" s="161"/>
      <c r="C452" s="162"/>
      <c r="D452" s="162"/>
      <c r="E452" s="162"/>
      <c r="F452" s="162"/>
    </row>
    <row r="453">
      <c r="A453" s="83"/>
      <c r="B453" s="161"/>
      <c r="C453" s="162"/>
      <c r="D453" s="162"/>
      <c r="E453" s="162"/>
      <c r="F453" s="162"/>
    </row>
    <row r="454">
      <c r="A454" s="83"/>
      <c r="B454" s="161"/>
      <c r="C454" s="162"/>
      <c r="D454" s="162"/>
      <c r="E454" s="162"/>
      <c r="F454" s="162"/>
    </row>
    <row r="455">
      <c r="A455" s="83"/>
      <c r="B455" s="161"/>
      <c r="C455" s="162"/>
      <c r="D455" s="162"/>
      <c r="E455" s="162"/>
      <c r="F455" s="162"/>
    </row>
    <row r="456">
      <c r="A456" s="83"/>
      <c r="B456" s="161"/>
      <c r="C456" s="162"/>
      <c r="D456" s="162"/>
      <c r="E456" s="162"/>
      <c r="F456" s="162"/>
    </row>
    <row r="457">
      <c r="A457" s="83"/>
      <c r="B457" s="161"/>
      <c r="C457" s="162"/>
      <c r="D457" s="162"/>
      <c r="E457" s="162"/>
      <c r="F457" s="162"/>
    </row>
    <row r="458">
      <c r="A458" s="83"/>
      <c r="B458" s="161"/>
      <c r="C458" s="162"/>
      <c r="D458" s="162"/>
      <c r="E458" s="162"/>
      <c r="F458" s="162"/>
    </row>
    <row r="459">
      <c r="A459" s="83"/>
      <c r="B459" s="161"/>
      <c r="C459" s="162"/>
      <c r="D459" s="162"/>
      <c r="E459" s="162"/>
      <c r="F459" s="162"/>
    </row>
    <row r="460">
      <c r="A460" s="83"/>
      <c r="B460" s="161"/>
      <c r="C460" s="162"/>
      <c r="D460" s="162"/>
      <c r="E460" s="162"/>
      <c r="F460" s="162"/>
    </row>
    <row r="461">
      <c r="A461" s="83"/>
      <c r="B461" s="161"/>
      <c r="C461" s="162"/>
      <c r="D461" s="162"/>
      <c r="E461" s="162"/>
      <c r="F461" s="162"/>
    </row>
    <row r="462">
      <c r="A462" s="83"/>
      <c r="B462" s="161"/>
      <c r="C462" s="162"/>
      <c r="D462" s="162"/>
      <c r="E462" s="162"/>
      <c r="F462" s="162"/>
    </row>
    <row r="463">
      <c r="A463" s="83"/>
      <c r="B463" s="161"/>
      <c r="C463" s="162"/>
      <c r="D463" s="162"/>
      <c r="E463" s="162"/>
      <c r="F463" s="162"/>
    </row>
    <row r="464">
      <c r="A464" s="83"/>
      <c r="B464" s="161"/>
      <c r="C464" s="162"/>
      <c r="D464" s="162"/>
      <c r="E464" s="162"/>
      <c r="F464" s="162"/>
    </row>
    <row r="465">
      <c r="A465" s="83"/>
      <c r="B465" s="161"/>
      <c r="C465" s="162"/>
      <c r="D465" s="162"/>
      <c r="E465" s="162"/>
      <c r="F465" s="162"/>
    </row>
    <row r="466">
      <c r="A466" s="83"/>
      <c r="B466" s="161"/>
      <c r="C466" s="162"/>
      <c r="D466" s="162"/>
      <c r="E466" s="162"/>
      <c r="F466" s="162"/>
    </row>
    <row r="467">
      <c r="A467" s="83"/>
      <c r="B467" s="161"/>
      <c r="C467" s="162"/>
      <c r="D467" s="162"/>
      <c r="E467" s="162"/>
      <c r="F467" s="162"/>
    </row>
    <row r="468">
      <c r="A468" s="83"/>
      <c r="B468" s="161"/>
      <c r="C468" s="162"/>
      <c r="D468" s="162"/>
      <c r="E468" s="162"/>
      <c r="F468" s="162"/>
    </row>
    <row r="469">
      <c r="A469" s="83"/>
      <c r="B469" s="161"/>
      <c r="C469" s="162"/>
      <c r="D469" s="162"/>
      <c r="E469" s="162"/>
      <c r="F469" s="162"/>
    </row>
    <row r="470">
      <c r="A470" s="83"/>
      <c r="B470" s="161"/>
      <c r="C470" s="162"/>
      <c r="D470" s="162"/>
      <c r="E470" s="162"/>
      <c r="F470" s="162"/>
    </row>
    <row r="471">
      <c r="A471" s="83"/>
      <c r="B471" s="161"/>
      <c r="C471" s="162"/>
      <c r="D471" s="162"/>
      <c r="E471" s="162"/>
      <c r="F471" s="162"/>
    </row>
    <row r="472">
      <c r="A472" s="83"/>
      <c r="B472" s="161"/>
      <c r="C472" s="162"/>
      <c r="D472" s="162"/>
      <c r="E472" s="162"/>
      <c r="F472" s="162"/>
    </row>
    <row r="473">
      <c r="A473" s="83"/>
      <c r="B473" s="161"/>
      <c r="C473" s="162"/>
      <c r="D473" s="162"/>
      <c r="E473" s="162"/>
      <c r="F473" s="162"/>
    </row>
    <row r="474">
      <c r="A474" s="83"/>
      <c r="B474" s="161"/>
      <c r="C474" s="162"/>
      <c r="D474" s="162"/>
      <c r="E474" s="162"/>
      <c r="F474" s="162"/>
    </row>
    <row r="475">
      <c r="A475" s="83"/>
      <c r="B475" s="161"/>
      <c r="C475" s="162"/>
      <c r="D475" s="162"/>
      <c r="E475" s="162"/>
      <c r="F475" s="162"/>
    </row>
    <row r="476">
      <c r="A476" s="83"/>
      <c r="B476" s="161"/>
      <c r="C476" s="162"/>
      <c r="D476" s="162"/>
      <c r="E476" s="162"/>
      <c r="F476" s="162"/>
    </row>
    <row r="477">
      <c r="A477" s="83"/>
      <c r="B477" s="161"/>
      <c r="C477" s="162"/>
      <c r="D477" s="162"/>
      <c r="E477" s="162"/>
      <c r="F477" s="162"/>
    </row>
    <row r="478">
      <c r="A478" s="83"/>
      <c r="B478" s="161"/>
      <c r="C478" s="162"/>
      <c r="D478" s="162"/>
      <c r="E478" s="162"/>
      <c r="F478" s="162"/>
    </row>
    <row r="479">
      <c r="A479" s="83"/>
      <c r="B479" s="161"/>
      <c r="C479" s="162"/>
      <c r="D479" s="162"/>
      <c r="E479" s="162"/>
      <c r="F479" s="162"/>
    </row>
    <row r="480">
      <c r="A480" s="83"/>
      <c r="B480" s="161"/>
      <c r="C480" s="162"/>
      <c r="D480" s="162"/>
      <c r="E480" s="162"/>
      <c r="F480" s="162"/>
    </row>
    <row r="481">
      <c r="A481" s="83"/>
      <c r="B481" s="161"/>
      <c r="C481" s="162"/>
      <c r="D481" s="162"/>
      <c r="E481" s="162"/>
      <c r="F481" s="162"/>
    </row>
    <row r="482">
      <c r="A482" s="83"/>
      <c r="B482" s="161"/>
      <c r="C482" s="162"/>
      <c r="D482" s="162"/>
      <c r="E482" s="162"/>
      <c r="F482" s="162"/>
    </row>
    <row r="483">
      <c r="A483" s="83"/>
      <c r="B483" s="161"/>
      <c r="C483" s="162"/>
      <c r="D483" s="162"/>
      <c r="E483" s="162"/>
      <c r="F483" s="162"/>
    </row>
    <row r="484">
      <c r="A484" s="83"/>
      <c r="B484" s="161"/>
      <c r="C484" s="162"/>
      <c r="D484" s="162"/>
      <c r="E484" s="162"/>
      <c r="F484" s="162"/>
    </row>
    <row r="485">
      <c r="A485" s="83"/>
      <c r="B485" s="161"/>
      <c r="C485" s="162"/>
      <c r="D485" s="162"/>
      <c r="E485" s="162"/>
      <c r="F485" s="162"/>
    </row>
    <row r="486">
      <c r="A486" s="83"/>
      <c r="B486" s="161"/>
      <c r="C486" s="162"/>
      <c r="D486" s="162"/>
      <c r="E486" s="162"/>
      <c r="F486" s="162"/>
    </row>
    <row r="487">
      <c r="A487" s="83"/>
      <c r="B487" s="161"/>
      <c r="C487" s="162"/>
      <c r="D487" s="162"/>
      <c r="E487" s="162"/>
      <c r="F487" s="162"/>
    </row>
    <row r="488">
      <c r="A488" s="83"/>
      <c r="B488" s="161"/>
      <c r="C488" s="162"/>
      <c r="D488" s="162"/>
      <c r="E488" s="162"/>
      <c r="F488" s="162"/>
    </row>
    <row r="489">
      <c r="A489" s="83"/>
      <c r="B489" s="161"/>
      <c r="C489" s="162"/>
      <c r="D489" s="162"/>
      <c r="E489" s="162"/>
      <c r="F489" s="162"/>
    </row>
    <row r="490">
      <c r="A490" s="83"/>
      <c r="B490" s="161"/>
      <c r="C490" s="162"/>
      <c r="D490" s="162"/>
      <c r="E490" s="162"/>
      <c r="F490" s="162"/>
    </row>
    <row r="491">
      <c r="A491" s="83"/>
      <c r="B491" s="161"/>
      <c r="C491" s="162"/>
      <c r="D491" s="162"/>
      <c r="E491" s="162"/>
      <c r="F491" s="162"/>
    </row>
    <row r="492">
      <c r="A492" s="83"/>
      <c r="B492" s="161"/>
      <c r="C492" s="162"/>
      <c r="D492" s="162"/>
      <c r="E492" s="162"/>
      <c r="F492" s="162"/>
    </row>
    <row r="493">
      <c r="A493" s="83"/>
      <c r="B493" s="161"/>
      <c r="C493" s="162"/>
      <c r="D493" s="162"/>
      <c r="E493" s="162"/>
      <c r="F493" s="162"/>
    </row>
    <row r="494">
      <c r="A494" s="83"/>
      <c r="B494" s="161"/>
      <c r="C494" s="162"/>
      <c r="D494" s="162"/>
      <c r="E494" s="162"/>
      <c r="F494" s="162"/>
    </row>
    <row r="495">
      <c r="A495" s="83"/>
      <c r="B495" s="161"/>
      <c r="C495" s="162"/>
      <c r="D495" s="162"/>
      <c r="E495" s="162"/>
      <c r="F495" s="162"/>
    </row>
    <row r="496">
      <c r="A496" s="83"/>
      <c r="B496" s="161"/>
      <c r="C496" s="162"/>
      <c r="D496" s="162"/>
      <c r="E496" s="162"/>
      <c r="F496" s="162"/>
    </row>
    <row r="497">
      <c r="A497" s="83"/>
      <c r="B497" s="161"/>
      <c r="C497" s="162"/>
      <c r="D497" s="162"/>
      <c r="E497" s="162"/>
      <c r="F497" s="162"/>
    </row>
    <row r="498">
      <c r="A498" s="83"/>
      <c r="B498" s="161"/>
      <c r="C498" s="162"/>
      <c r="D498" s="162"/>
      <c r="E498" s="162"/>
      <c r="F498" s="162"/>
    </row>
    <row r="499">
      <c r="A499" s="83"/>
      <c r="B499" s="161"/>
      <c r="C499" s="162"/>
      <c r="D499" s="162"/>
      <c r="E499" s="162"/>
      <c r="F499" s="162"/>
    </row>
    <row r="500">
      <c r="A500" s="83"/>
      <c r="B500" s="161"/>
      <c r="C500" s="162"/>
      <c r="D500" s="162"/>
      <c r="E500" s="162"/>
      <c r="F500" s="162"/>
    </row>
    <row r="501">
      <c r="A501" s="83"/>
      <c r="B501" s="161"/>
      <c r="C501" s="162"/>
      <c r="D501" s="162"/>
      <c r="E501" s="162"/>
      <c r="F501" s="162"/>
    </row>
    <row r="502">
      <c r="A502" s="83"/>
      <c r="B502" s="161"/>
      <c r="C502" s="162"/>
      <c r="D502" s="162"/>
      <c r="E502" s="162"/>
      <c r="F502" s="162"/>
    </row>
    <row r="503">
      <c r="A503" s="83"/>
      <c r="B503" s="161"/>
      <c r="C503" s="162"/>
      <c r="D503" s="162"/>
      <c r="E503" s="162"/>
      <c r="F503" s="162"/>
    </row>
    <row r="504">
      <c r="A504" s="83"/>
      <c r="B504" s="161"/>
      <c r="C504" s="162"/>
      <c r="D504" s="162"/>
      <c r="E504" s="162"/>
      <c r="F504" s="162"/>
    </row>
    <row r="505">
      <c r="A505" s="83"/>
      <c r="B505" s="161"/>
      <c r="C505" s="162"/>
      <c r="D505" s="162"/>
      <c r="E505" s="162"/>
      <c r="F505" s="162"/>
    </row>
    <row r="506">
      <c r="A506" s="83"/>
      <c r="B506" s="161"/>
      <c r="C506" s="162"/>
      <c r="D506" s="162"/>
      <c r="E506" s="162"/>
      <c r="F506" s="162"/>
    </row>
    <row r="507">
      <c r="A507" s="83"/>
      <c r="B507" s="161"/>
      <c r="C507" s="162"/>
      <c r="D507" s="162"/>
      <c r="E507" s="162"/>
      <c r="F507" s="162"/>
    </row>
    <row r="508">
      <c r="A508" s="83"/>
      <c r="B508" s="161"/>
      <c r="C508" s="162"/>
      <c r="D508" s="162"/>
      <c r="E508" s="162"/>
      <c r="F508" s="162"/>
    </row>
    <row r="509">
      <c r="A509" s="83"/>
      <c r="B509" s="161"/>
      <c r="C509" s="162"/>
      <c r="D509" s="162"/>
      <c r="E509" s="162"/>
      <c r="F509" s="162"/>
    </row>
    <row r="510">
      <c r="A510" s="83"/>
      <c r="B510" s="161"/>
      <c r="C510" s="162"/>
      <c r="D510" s="162"/>
      <c r="E510" s="162"/>
      <c r="F510" s="162"/>
    </row>
    <row r="511">
      <c r="A511" s="83"/>
      <c r="B511" s="161"/>
      <c r="C511" s="162"/>
      <c r="D511" s="162"/>
      <c r="E511" s="162"/>
      <c r="F511" s="162"/>
    </row>
    <row r="512">
      <c r="A512" s="83"/>
      <c r="B512" s="161"/>
      <c r="C512" s="162"/>
      <c r="D512" s="162"/>
      <c r="E512" s="162"/>
      <c r="F512" s="162"/>
    </row>
    <row r="513">
      <c r="A513" s="83"/>
      <c r="B513" s="161"/>
      <c r="C513" s="162"/>
      <c r="D513" s="162"/>
      <c r="E513" s="162"/>
      <c r="F513" s="162"/>
    </row>
    <row r="514">
      <c r="A514" s="83"/>
      <c r="B514" s="161"/>
      <c r="C514" s="162"/>
      <c r="D514" s="162"/>
      <c r="E514" s="162"/>
      <c r="F514" s="162"/>
    </row>
    <row r="515">
      <c r="A515" s="83"/>
      <c r="B515" s="161"/>
      <c r="C515" s="162"/>
      <c r="D515" s="162"/>
      <c r="E515" s="162"/>
      <c r="F515" s="162"/>
    </row>
    <row r="516">
      <c r="A516" s="83"/>
      <c r="B516" s="161"/>
      <c r="C516" s="162"/>
      <c r="D516" s="162"/>
      <c r="E516" s="162"/>
      <c r="F516" s="162"/>
    </row>
    <row r="517">
      <c r="A517" s="83"/>
      <c r="B517" s="161"/>
      <c r="C517" s="162"/>
      <c r="D517" s="162"/>
      <c r="E517" s="162"/>
      <c r="F517" s="162"/>
    </row>
    <row r="518">
      <c r="A518" s="83"/>
      <c r="B518" s="161"/>
      <c r="C518" s="162"/>
      <c r="D518" s="162"/>
      <c r="E518" s="162"/>
      <c r="F518" s="162"/>
    </row>
    <row r="519">
      <c r="A519" s="83"/>
      <c r="B519" s="161"/>
      <c r="C519" s="162"/>
      <c r="D519" s="162"/>
      <c r="E519" s="162"/>
      <c r="F519" s="162"/>
    </row>
    <row r="520">
      <c r="A520" s="83"/>
      <c r="B520" s="161"/>
      <c r="C520" s="162"/>
      <c r="D520" s="162"/>
      <c r="E520" s="162"/>
      <c r="F520" s="162"/>
    </row>
    <row r="521">
      <c r="A521" s="83"/>
      <c r="B521" s="161"/>
      <c r="C521" s="162"/>
      <c r="D521" s="162"/>
      <c r="E521" s="162"/>
      <c r="F521" s="162"/>
    </row>
    <row r="522">
      <c r="A522" s="83"/>
      <c r="B522" s="161"/>
      <c r="C522" s="162"/>
      <c r="D522" s="162"/>
      <c r="E522" s="162"/>
      <c r="F522" s="162"/>
    </row>
    <row r="523">
      <c r="A523" s="83"/>
      <c r="B523" s="161"/>
      <c r="C523" s="162"/>
      <c r="D523" s="162"/>
      <c r="E523" s="162"/>
      <c r="F523" s="162"/>
    </row>
    <row r="524">
      <c r="A524" s="83"/>
      <c r="B524" s="161"/>
      <c r="C524" s="162"/>
      <c r="D524" s="162"/>
      <c r="E524" s="162"/>
      <c r="F524" s="162"/>
    </row>
    <row r="525">
      <c r="A525" s="83"/>
      <c r="B525" s="161"/>
      <c r="C525" s="162"/>
      <c r="D525" s="162"/>
      <c r="E525" s="162"/>
      <c r="F525" s="162"/>
    </row>
    <row r="526">
      <c r="A526" s="83"/>
      <c r="B526" s="161"/>
      <c r="C526" s="162"/>
      <c r="D526" s="162"/>
      <c r="E526" s="162"/>
      <c r="F526" s="162"/>
    </row>
    <row r="527">
      <c r="A527" s="83"/>
      <c r="B527" s="161"/>
      <c r="C527" s="162"/>
      <c r="D527" s="162"/>
      <c r="E527" s="162"/>
      <c r="F527" s="162"/>
    </row>
    <row r="528">
      <c r="A528" s="83"/>
      <c r="B528" s="161"/>
      <c r="C528" s="162"/>
      <c r="D528" s="162"/>
      <c r="E528" s="162"/>
      <c r="F528" s="162"/>
    </row>
    <row r="529">
      <c r="A529" s="83"/>
      <c r="B529" s="161"/>
      <c r="C529" s="162"/>
      <c r="D529" s="162"/>
      <c r="E529" s="162"/>
      <c r="F529" s="162"/>
    </row>
    <row r="530">
      <c r="A530" s="83"/>
      <c r="B530" s="161"/>
      <c r="C530" s="162"/>
      <c r="D530" s="162"/>
      <c r="E530" s="162"/>
      <c r="F530" s="162"/>
    </row>
    <row r="531">
      <c r="A531" s="83"/>
      <c r="B531" s="161"/>
      <c r="C531" s="162"/>
      <c r="D531" s="162"/>
      <c r="E531" s="162"/>
      <c r="F531" s="162"/>
    </row>
    <row r="532">
      <c r="A532" s="83"/>
      <c r="B532" s="161"/>
      <c r="C532" s="162"/>
      <c r="D532" s="162"/>
      <c r="E532" s="162"/>
      <c r="F532" s="162"/>
    </row>
    <row r="533">
      <c r="A533" s="83"/>
      <c r="B533" s="161"/>
      <c r="C533" s="162"/>
      <c r="D533" s="162"/>
      <c r="E533" s="162"/>
      <c r="F533" s="162"/>
    </row>
    <row r="534">
      <c r="A534" s="83"/>
      <c r="B534" s="161"/>
      <c r="C534" s="162"/>
      <c r="D534" s="162"/>
      <c r="E534" s="162"/>
      <c r="F534" s="162"/>
    </row>
    <row r="535">
      <c r="A535" s="83"/>
      <c r="B535" s="161"/>
      <c r="C535" s="162"/>
      <c r="D535" s="162"/>
      <c r="E535" s="162"/>
      <c r="F535" s="162"/>
    </row>
    <row r="536">
      <c r="A536" s="83"/>
      <c r="B536" s="161"/>
      <c r="C536" s="162"/>
      <c r="D536" s="162"/>
      <c r="E536" s="162"/>
      <c r="F536" s="162"/>
    </row>
    <row r="537">
      <c r="A537" s="83"/>
      <c r="B537" s="161"/>
      <c r="C537" s="162"/>
      <c r="D537" s="162"/>
      <c r="E537" s="162"/>
      <c r="F537" s="162"/>
    </row>
    <row r="538">
      <c r="A538" s="83"/>
      <c r="B538" s="161"/>
      <c r="C538" s="162"/>
      <c r="D538" s="162"/>
      <c r="E538" s="162"/>
      <c r="F538" s="162"/>
    </row>
    <row r="539">
      <c r="A539" s="83"/>
      <c r="B539" s="161"/>
      <c r="C539" s="162"/>
      <c r="D539" s="162"/>
      <c r="E539" s="162"/>
      <c r="F539" s="162"/>
    </row>
    <row r="540">
      <c r="A540" s="83"/>
      <c r="B540" s="161"/>
      <c r="C540" s="162"/>
      <c r="D540" s="162"/>
      <c r="E540" s="162"/>
      <c r="F540" s="162"/>
    </row>
    <row r="541">
      <c r="A541" s="83"/>
      <c r="B541" s="161"/>
      <c r="C541" s="162"/>
      <c r="D541" s="162"/>
      <c r="E541" s="162"/>
      <c r="F541" s="162"/>
    </row>
    <row r="542">
      <c r="A542" s="83"/>
      <c r="B542" s="161"/>
      <c r="C542" s="162"/>
      <c r="D542" s="162"/>
      <c r="E542" s="162"/>
      <c r="F542" s="162"/>
    </row>
    <row r="543">
      <c r="A543" s="83"/>
      <c r="B543" s="161"/>
      <c r="C543" s="162"/>
      <c r="D543" s="162"/>
      <c r="E543" s="162"/>
      <c r="F543" s="162"/>
    </row>
    <row r="544">
      <c r="A544" s="83"/>
      <c r="B544" s="161"/>
      <c r="C544" s="162"/>
      <c r="D544" s="162"/>
      <c r="E544" s="162"/>
      <c r="F544" s="162"/>
    </row>
    <row r="545">
      <c r="A545" s="83"/>
      <c r="B545" s="161"/>
      <c r="C545" s="162"/>
      <c r="D545" s="162"/>
      <c r="E545" s="162"/>
      <c r="F545" s="162"/>
    </row>
    <row r="546">
      <c r="A546" s="83"/>
      <c r="B546" s="161"/>
      <c r="C546" s="162"/>
      <c r="D546" s="162"/>
      <c r="E546" s="162"/>
      <c r="F546" s="162"/>
    </row>
    <row r="547">
      <c r="A547" s="83"/>
      <c r="B547" s="161"/>
      <c r="C547" s="162"/>
      <c r="D547" s="162"/>
      <c r="E547" s="162"/>
      <c r="F547" s="162"/>
    </row>
    <row r="548">
      <c r="A548" s="83"/>
      <c r="B548" s="161"/>
      <c r="C548" s="162"/>
      <c r="D548" s="162"/>
      <c r="E548" s="162"/>
      <c r="F548" s="162"/>
    </row>
    <row r="549">
      <c r="A549" s="83"/>
      <c r="B549" s="161"/>
      <c r="C549" s="162"/>
      <c r="D549" s="162"/>
      <c r="E549" s="162"/>
      <c r="F549" s="162"/>
    </row>
    <row r="550">
      <c r="A550" s="83"/>
      <c r="B550" s="161"/>
      <c r="C550" s="162"/>
      <c r="D550" s="162"/>
      <c r="E550" s="162"/>
      <c r="F550" s="162"/>
    </row>
    <row r="551">
      <c r="A551" s="83"/>
      <c r="B551" s="161"/>
      <c r="C551" s="162"/>
      <c r="D551" s="162"/>
      <c r="E551" s="162"/>
      <c r="F551" s="162"/>
    </row>
    <row r="552">
      <c r="A552" s="83"/>
      <c r="B552" s="161"/>
      <c r="C552" s="162"/>
      <c r="D552" s="162"/>
      <c r="E552" s="162"/>
      <c r="F552" s="162"/>
    </row>
    <row r="553">
      <c r="A553" s="83"/>
      <c r="B553" s="161"/>
      <c r="C553" s="162"/>
      <c r="D553" s="162"/>
      <c r="E553" s="162"/>
      <c r="F553" s="162"/>
    </row>
    <row r="554">
      <c r="A554" s="83"/>
      <c r="B554" s="161"/>
      <c r="C554" s="162"/>
      <c r="D554" s="162"/>
      <c r="E554" s="162"/>
      <c r="F554" s="162"/>
    </row>
    <row r="555">
      <c r="A555" s="83"/>
      <c r="B555" s="161"/>
      <c r="C555" s="162"/>
      <c r="D555" s="162"/>
      <c r="E555" s="162"/>
      <c r="F555" s="162"/>
    </row>
    <row r="556">
      <c r="A556" s="83"/>
      <c r="B556" s="161"/>
      <c r="C556" s="162"/>
      <c r="D556" s="162"/>
      <c r="E556" s="162"/>
      <c r="F556" s="162"/>
    </row>
    <row r="557">
      <c r="A557" s="83"/>
      <c r="B557" s="161"/>
      <c r="C557" s="162"/>
      <c r="D557" s="162"/>
      <c r="E557" s="162"/>
      <c r="F557" s="162"/>
    </row>
    <row r="558">
      <c r="A558" s="83"/>
      <c r="B558" s="161"/>
      <c r="C558" s="162"/>
      <c r="D558" s="162"/>
      <c r="E558" s="162"/>
      <c r="F558" s="162"/>
    </row>
    <row r="559">
      <c r="A559" s="83"/>
      <c r="B559" s="161"/>
      <c r="C559" s="162"/>
      <c r="D559" s="162"/>
      <c r="E559" s="162"/>
      <c r="F559" s="162"/>
    </row>
    <row r="560">
      <c r="A560" s="83"/>
      <c r="B560" s="161"/>
      <c r="C560" s="162"/>
      <c r="D560" s="162"/>
      <c r="E560" s="162"/>
      <c r="F560" s="162"/>
    </row>
    <row r="561">
      <c r="A561" s="83"/>
      <c r="B561" s="161"/>
      <c r="C561" s="162"/>
      <c r="D561" s="162"/>
      <c r="E561" s="162"/>
      <c r="F561" s="162"/>
    </row>
    <row r="562">
      <c r="A562" s="83"/>
      <c r="B562" s="161"/>
      <c r="C562" s="162"/>
      <c r="D562" s="162"/>
      <c r="E562" s="162"/>
      <c r="F562" s="162"/>
    </row>
    <row r="563">
      <c r="A563" s="83"/>
      <c r="B563" s="161"/>
      <c r="C563" s="162"/>
      <c r="D563" s="162"/>
      <c r="E563" s="162"/>
      <c r="F563" s="162"/>
    </row>
    <row r="564">
      <c r="A564" s="83"/>
      <c r="B564" s="161"/>
      <c r="C564" s="162"/>
      <c r="D564" s="162"/>
      <c r="E564" s="162"/>
      <c r="F564" s="162"/>
    </row>
    <row r="565">
      <c r="A565" s="83"/>
      <c r="B565" s="161"/>
      <c r="C565" s="162"/>
      <c r="D565" s="162"/>
      <c r="E565" s="162"/>
      <c r="F565" s="162"/>
    </row>
    <row r="566">
      <c r="A566" s="83"/>
      <c r="B566" s="161"/>
      <c r="C566" s="162"/>
      <c r="D566" s="162"/>
      <c r="E566" s="162"/>
      <c r="F566" s="162"/>
    </row>
    <row r="567">
      <c r="A567" s="83"/>
      <c r="B567" s="161"/>
      <c r="C567" s="162"/>
      <c r="D567" s="162"/>
      <c r="E567" s="162"/>
      <c r="F567" s="162"/>
    </row>
    <row r="568">
      <c r="A568" s="83"/>
      <c r="B568" s="161"/>
      <c r="C568" s="162"/>
      <c r="D568" s="162"/>
      <c r="E568" s="162"/>
      <c r="F568" s="162"/>
    </row>
    <row r="569">
      <c r="A569" s="83"/>
      <c r="B569" s="161"/>
      <c r="C569" s="162"/>
      <c r="D569" s="162"/>
      <c r="E569" s="162"/>
      <c r="F569" s="162"/>
    </row>
    <row r="570">
      <c r="A570" s="83"/>
      <c r="B570" s="161"/>
      <c r="C570" s="162"/>
      <c r="D570" s="162"/>
      <c r="E570" s="162"/>
      <c r="F570" s="162"/>
    </row>
    <row r="571">
      <c r="A571" s="83"/>
      <c r="B571" s="161"/>
      <c r="C571" s="162"/>
      <c r="D571" s="162"/>
      <c r="E571" s="162"/>
      <c r="F571" s="162"/>
    </row>
    <row r="572">
      <c r="A572" s="83"/>
      <c r="B572" s="161"/>
      <c r="C572" s="162"/>
      <c r="D572" s="162"/>
      <c r="E572" s="162"/>
      <c r="F572" s="162"/>
    </row>
    <row r="573">
      <c r="A573" s="83"/>
      <c r="B573" s="161"/>
      <c r="C573" s="162"/>
      <c r="D573" s="162"/>
      <c r="E573" s="162"/>
      <c r="F573" s="162"/>
    </row>
    <row r="574">
      <c r="A574" s="83"/>
      <c r="B574" s="161"/>
      <c r="C574" s="162"/>
      <c r="D574" s="162"/>
      <c r="E574" s="162"/>
      <c r="F574" s="162"/>
    </row>
    <row r="575">
      <c r="A575" s="83"/>
      <c r="B575" s="161"/>
      <c r="C575" s="162"/>
      <c r="D575" s="162"/>
      <c r="E575" s="162"/>
      <c r="F575" s="162"/>
    </row>
    <row r="576">
      <c r="A576" s="83"/>
      <c r="B576" s="161"/>
      <c r="C576" s="162"/>
      <c r="D576" s="162"/>
      <c r="E576" s="162"/>
      <c r="F576" s="162"/>
    </row>
    <row r="577">
      <c r="A577" s="83"/>
      <c r="B577" s="161"/>
      <c r="C577" s="162"/>
      <c r="D577" s="162"/>
      <c r="E577" s="162"/>
      <c r="F577" s="162"/>
    </row>
    <row r="578">
      <c r="A578" s="83"/>
      <c r="B578" s="161"/>
      <c r="C578" s="162"/>
      <c r="D578" s="162"/>
      <c r="E578" s="162"/>
      <c r="F578" s="162"/>
    </row>
    <row r="579">
      <c r="A579" s="83"/>
      <c r="B579" s="161"/>
      <c r="C579" s="162"/>
      <c r="D579" s="162"/>
      <c r="E579" s="162"/>
      <c r="F579" s="162"/>
    </row>
    <row r="580">
      <c r="A580" s="83"/>
      <c r="B580" s="161"/>
      <c r="C580" s="162"/>
      <c r="D580" s="162"/>
      <c r="E580" s="162"/>
      <c r="F580" s="162"/>
    </row>
    <row r="581">
      <c r="A581" s="83"/>
      <c r="B581" s="161"/>
      <c r="C581" s="162"/>
      <c r="D581" s="162"/>
      <c r="E581" s="162"/>
      <c r="F581" s="162"/>
    </row>
    <row r="582">
      <c r="A582" s="83"/>
      <c r="B582" s="161"/>
      <c r="C582" s="162"/>
      <c r="D582" s="162"/>
      <c r="E582" s="162"/>
      <c r="F582" s="162"/>
    </row>
    <row r="583">
      <c r="A583" s="83"/>
      <c r="B583" s="161"/>
      <c r="C583" s="162"/>
      <c r="D583" s="162"/>
      <c r="E583" s="162"/>
      <c r="F583" s="162"/>
    </row>
    <row r="584">
      <c r="A584" s="83"/>
      <c r="B584" s="161"/>
      <c r="C584" s="162"/>
      <c r="D584" s="162"/>
      <c r="E584" s="162"/>
      <c r="F584" s="162"/>
    </row>
    <row r="585">
      <c r="A585" s="83"/>
      <c r="B585" s="161"/>
      <c r="C585" s="162"/>
      <c r="D585" s="162"/>
      <c r="E585" s="162"/>
      <c r="F585" s="162"/>
    </row>
    <row r="586">
      <c r="A586" s="83"/>
      <c r="B586" s="161"/>
      <c r="C586" s="162"/>
      <c r="D586" s="162"/>
      <c r="E586" s="162"/>
      <c r="F586" s="162"/>
    </row>
    <row r="587">
      <c r="A587" s="83"/>
      <c r="B587" s="161"/>
      <c r="C587" s="162"/>
      <c r="D587" s="162"/>
      <c r="E587" s="162"/>
      <c r="F587" s="162"/>
    </row>
    <row r="588">
      <c r="A588" s="83"/>
      <c r="B588" s="161"/>
      <c r="C588" s="162"/>
      <c r="D588" s="162"/>
      <c r="E588" s="162"/>
      <c r="F588" s="162"/>
    </row>
    <row r="589">
      <c r="A589" s="83"/>
      <c r="B589" s="161"/>
      <c r="C589" s="162"/>
      <c r="D589" s="162"/>
      <c r="E589" s="162"/>
      <c r="F589" s="162"/>
    </row>
    <row r="590">
      <c r="A590" s="83"/>
      <c r="B590" s="161"/>
      <c r="C590" s="162"/>
      <c r="D590" s="162"/>
      <c r="E590" s="162"/>
      <c r="F590" s="162"/>
    </row>
    <row r="591">
      <c r="A591" s="83"/>
      <c r="B591" s="161"/>
      <c r="C591" s="162"/>
      <c r="D591" s="162"/>
      <c r="E591" s="162"/>
      <c r="F591" s="162"/>
    </row>
    <row r="592">
      <c r="A592" s="83"/>
      <c r="B592" s="161"/>
      <c r="C592" s="162"/>
      <c r="D592" s="162"/>
      <c r="E592" s="162"/>
      <c r="F592" s="162"/>
    </row>
    <row r="593">
      <c r="A593" s="83"/>
      <c r="B593" s="161"/>
      <c r="C593" s="162"/>
      <c r="D593" s="162"/>
      <c r="E593" s="162"/>
      <c r="F593" s="162"/>
    </row>
    <row r="594">
      <c r="A594" s="83"/>
      <c r="B594" s="161"/>
      <c r="C594" s="162"/>
      <c r="D594" s="162"/>
      <c r="E594" s="162"/>
      <c r="F594" s="162"/>
    </row>
    <row r="595">
      <c r="A595" s="83"/>
      <c r="B595" s="161"/>
      <c r="C595" s="162"/>
      <c r="D595" s="162"/>
      <c r="E595" s="162"/>
      <c r="F595" s="162"/>
    </row>
    <row r="596">
      <c r="A596" s="83"/>
      <c r="B596" s="161"/>
      <c r="C596" s="162"/>
      <c r="D596" s="162"/>
      <c r="E596" s="162"/>
      <c r="F596" s="162"/>
    </row>
    <row r="597">
      <c r="A597" s="83"/>
      <c r="B597" s="161"/>
      <c r="C597" s="162"/>
      <c r="D597" s="162"/>
      <c r="E597" s="162"/>
      <c r="F597" s="162"/>
    </row>
    <row r="598">
      <c r="A598" s="83"/>
      <c r="B598" s="161"/>
      <c r="C598" s="162"/>
      <c r="D598" s="162"/>
      <c r="E598" s="162"/>
      <c r="F598" s="162"/>
    </row>
    <row r="599">
      <c r="A599" s="83"/>
      <c r="B599" s="161"/>
      <c r="C599" s="162"/>
      <c r="D599" s="162"/>
      <c r="E599" s="162"/>
      <c r="F599" s="162"/>
    </row>
    <row r="600">
      <c r="A600" s="83"/>
      <c r="B600" s="161"/>
      <c r="C600" s="162"/>
      <c r="D600" s="162"/>
      <c r="E600" s="162"/>
      <c r="F600" s="162"/>
    </row>
    <row r="601">
      <c r="A601" s="83"/>
      <c r="B601" s="161"/>
      <c r="C601" s="162"/>
      <c r="D601" s="162"/>
      <c r="E601" s="162"/>
      <c r="F601" s="162"/>
    </row>
    <row r="602">
      <c r="A602" s="83"/>
      <c r="B602" s="161"/>
      <c r="C602" s="162"/>
      <c r="D602" s="162"/>
      <c r="E602" s="162"/>
      <c r="F602" s="162"/>
    </row>
    <row r="603">
      <c r="A603" s="83"/>
      <c r="B603" s="161"/>
      <c r="C603" s="162"/>
      <c r="D603" s="162"/>
      <c r="E603" s="162"/>
      <c r="F603" s="162"/>
    </row>
    <row r="604">
      <c r="A604" s="83"/>
      <c r="B604" s="161"/>
      <c r="C604" s="162"/>
      <c r="D604" s="162"/>
      <c r="E604" s="162"/>
      <c r="F604" s="162"/>
    </row>
    <row r="605">
      <c r="A605" s="83"/>
      <c r="B605" s="161"/>
      <c r="C605" s="162"/>
      <c r="D605" s="162"/>
      <c r="E605" s="162"/>
      <c r="F605" s="162"/>
    </row>
    <row r="606">
      <c r="A606" s="83"/>
      <c r="B606" s="161"/>
      <c r="C606" s="162"/>
      <c r="D606" s="162"/>
      <c r="E606" s="162"/>
      <c r="F606" s="162"/>
    </row>
    <row r="607">
      <c r="A607" s="83"/>
      <c r="B607" s="161"/>
      <c r="C607" s="162"/>
      <c r="D607" s="162"/>
      <c r="E607" s="162"/>
      <c r="F607" s="162"/>
    </row>
    <row r="608">
      <c r="A608" s="83"/>
      <c r="B608" s="161"/>
      <c r="C608" s="162"/>
      <c r="D608" s="162"/>
      <c r="E608" s="162"/>
      <c r="F608" s="162"/>
    </row>
    <row r="609">
      <c r="A609" s="83"/>
      <c r="B609" s="161"/>
      <c r="C609" s="162"/>
      <c r="D609" s="162"/>
      <c r="E609" s="162"/>
      <c r="F609" s="162"/>
    </row>
    <row r="610">
      <c r="A610" s="83"/>
      <c r="B610" s="161"/>
      <c r="C610" s="162"/>
      <c r="D610" s="162"/>
      <c r="E610" s="162"/>
      <c r="F610" s="162"/>
    </row>
    <row r="611">
      <c r="A611" s="83"/>
      <c r="B611" s="161"/>
      <c r="C611" s="162"/>
      <c r="D611" s="162"/>
      <c r="E611" s="162"/>
      <c r="F611" s="162"/>
    </row>
    <row r="612">
      <c r="A612" s="83"/>
      <c r="B612" s="161"/>
      <c r="C612" s="162"/>
      <c r="D612" s="162"/>
      <c r="E612" s="162"/>
      <c r="F612" s="162"/>
    </row>
    <row r="613">
      <c r="A613" s="83"/>
      <c r="B613" s="161"/>
      <c r="C613" s="162"/>
      <c r="D613" s="162"/>
      <c r="E613" s="162"/>
      <c r="F613" s="162"/>
    </row>
    <row r="614">
      <c r="A614" s="83"/>
      <c r="B614" s="161"/>
      <c r="C614" s="162"/>
      <c r="D614" s="162"/>
      <c r="E614" s="162"/>
      <c r="F614" s="162"/>
    </row>
    <row r="615">
      <c r="A615" s="83"/>
      <c r="B615" s="161"/>
      <c r="C615" s="162"/>
      <c r="D615" s="162"/>
      <c r="E615" s="162"/>
      <c r="F615" s="162"/>
    </row>
    <row r="616">
      <c r="A616" s="83"/>
      <c r="B616" s="161"/>
      <c r="C616" s="162"/>
      <c r="D616" s="162"/>
      <c r="E616" s="162"/>
      <c r="F616" s="162"/>
    </row>
    <row r="617">
      <c r="A617" s="83"/>
      <c r="B617" s="161"/>
      <c r="C617" s="162"/>
      <c r="D617" s="162"/>
      <c r="E617" s="162"/>
      <c r="F617" s="162"/>
    </row>
    <row r="618">
      <c r="A618" s="83"/>
      <c r="B618" s="161"/>
      <c r="C618" s="162"/>
      <c r="D618" s="162"/>
      <c r="E618" s="162"/>
      <c r="F618" s="162"/>
    </row>
    <row r="619">
      <c r="A619" s="83"/>
      <c r="B619" s="161"/>
      <c r="C619" s="162"/>
      <c r="D619" s="162"/>
      <c r="E619" s="162"/>
      <c r="F619" s="162"/>
    </row>
    <row r="620">
      <c r="A620" s="83"/>
      <c r="B620" s="161"/>
      <c r="C620" s="162"/>
      <c r="D620" s="162"/>
      <c r="E620" s="162"/>
      <c r="F620" s="162"/>
    </row>
    <row r="621">
      <c r="A621" s="83"/>
      <c r="B621" s="161"/>
      <c r="C621" s="162"/>
      <c r="D621" s="162"/>
      <c r="E621" s="162"/>
      <c r="F621" s="162"/>
    </row>
    <row r="622">
      <c r="A622" s="83"/>
      <c r="B622" s="161"/>
      <c r="C622" s="162"/>
      <c r="D622" s="162"/>
      <c r="E622" s="162"/>
      <c r="F622" s="162"/>
    </row>
    <row r="623">
      <c r="A623" s="83"/>
      <c r="B623" s="161"/>
      <c r="C623" s="162"/>
      <c r="D623" s="162"/>
      <c r="E623" s="162"/>
      <c r="F623" s="162"/>
    </row>
    <row r="624">
      <c r="A624" s="83"/>
      <c r="B624" s="161"/>
      <c r="C624" s="162"/>
      <c r="D624" s="162"/>
      <c r="E624" s="162"/>
      <c r="F624" s="162"/>
    </row>
    <row r="625">
      <c r="A625" s="83"/>
      <c r="B625" s="161"/>
      <c r="C625" s="162"/>
      <c r="D625" s="162"/>
      <c r="E625" s="162"/>
      <c r="F625" s="162"/>
    </row>
    <row r="626">
      <c r="A626" s="83"/>
      <c r="B626" s="161"/>
      <c r="C626" s="162"/>
      <c r="D626" s="162"/>
      <c r="E626" s="162"/>
      <c r="F626" s="162"/>
    </row>
    <row r="627">
      <c r="A627" s="83"/>
      <c r="B627" s="161"/>
      <c r="C627" s="162"/>
      <c r="D627" s="162"/>
      <c r="E627" s="162"/>
      <c r="F627" s="162"/>
    </row>
    <row r="628">
      <c r="A628" s="83"/>
      <c r="B628" s="161"/>
      <c r="C628" s="162"/>
      <c r="D628" s="162"/>
      <c r="E628" s="162"/>
      <c r="F628" s="162"/>
    </row>
    <row r="629">
      <c r="A629" s="83"/>
      <c r="B629" s="161"/>
      <c r="C629" s="162"/>
      <c r="D629" s="162"/>
      <c r="E629" s="162"/>
      <c r="F629" s="162"/>
    </row>
    <row r="630">
      <c r="A630" s="83"/>
      <c r="B630" s="161"/>
      <c r="C630" s="162"/>
      <c r="D630" s="162"/>
      <c r="E630" s="162"/>
      <c r="F630" s="162"/>
    </row>
    <row r="631">
      <c r="A631" s="83"/>
      <c r="B631" s="161"/>
      <c r="C631" s="162"/>
      <c r="D631" s="162"/>
      <c r="E631" s="162"/>
      <c r="F631" s="162"/>
    </row>
    <row r="632">
      <c r="A632" s="83"/>
      <c r="B632" s="161"/>
      <c r="C632" s="162"/>
      <c r="D632" s="162"/>
      <c r="E632" s="162"/>
      <c r="F632" s="162"/>
    </row>
    <row r="633">
      <c r="A633" s="83"/>
      <c r="B633" s="161"/>
      <c r="C633" s="162"/>
      <c r="D633" s="162"/>
      <c r="E633" s="162"/>
      <c r="F633" s="162"/>
    </row>
    <row r="634">
      <c r="A634" s="83"/>
      <c r="B634" s="161"/>
      <c r="C634" s="162"/>
      <c r="D634" s="162"/>
      <c r="E634" s="162"/>
      <c r="F634" s="162"/>
    </row>
    <row r="635">
      <c r="A635" s="83"/>
      <c r="B635" s="161"/>
      <c r="C635" s="162"/>
      <c r="D635" s="162"/>
      <c r="E635" s="162"/>
      <c r="F635" s="162"/>
    </row>
    <row r="636">
      <c r="A636" s="83"/>
      <c r="B636" s="161"/>
      <c r="C636" s="162"/>
      <c r="D636" s="162"/>
      <c r="E636" s="162"/>
      <c r="F636" s="162"/>
    </row>
    <row r="637">
      <c r="A637" s="83"/>
      <c r="B637" s="161"/>
      <c r="C637" s="162"/>
      <c r="D637" s="162"/>
      <c r="E637" s="162"/>
      <c r="F637" s="162"/>
    </row>
    <row r="638">
      <c r="A638" s="83"/>
      <c r="B638" s="161"/>
      <c r="C638" s="162"/>
      <c r="D638" s="162"/>
      <c r="E638" s="162"/>
      <c r="F638" s="162"/>
    </row>
    <row r="639">
      <c r="A639" s="83"/>
      <c r="B639" s="161"/>
      <c r="C639" s="162"/>
      <c r="D639" s="162"/>
      <c r="E639" s="162"/>
      <c r="F639" s="162"/>
    </row>
    <row r="640">
      <c r="A640" s="83"/>
      <c r="B640" s="161"/>
      <c r="C640" s="162"/>
      <c r="D640" s="162"/>
      <c r="E640" s="162"/>
      <c r="F640" s="162"/>
    </row>
    <row r="641">
      <c r="A641" s="83"/>
      <c r="B641" s="161"/>
      <c r="C641" s="162"/>
      <c r="D641" s="162"/>
      <c r="E641" s="162"/>
      <c r="F641" s="162"/>
    </row>
    <row r="642">
      <c r="A642" s="83"/>
      <c r="B642" s="161"/>
      <c r="C642" s="162"/>
      <c r="D642" s="162"/>
      <c r="E642" s="162"/>
      <c r="F642" s="162"/>
    </row>
    <row r="643">
      <c r="A643" s="83"/>
      <c r="B643" s="161"/>
      <c r="C643" s="162"/>
      <c r="D643" s="162"/>
      <c r="E643" s="162"/>
      <c r="F643" s="162"/>
    </row>
    <row r="644">
      <c r="A644" s="83"/>
      <c r="B644" s="161"/>
      <c r="C644" s="162"/>
      <c r="D644" s="162"/>
      <c r="E644" s="162"/>
      <c r="F644" s="162"/>
    </row>
    <row r="645">
      <c r="A645" s="83"/>
      <c r="B645" s="161"/>
      <c r="C645" s="162"/>
      <c r="D645" s="162"/>
      <c r="E645" s="162"/>
      <c r="F645" s="162"/>
    </row>
    <row r="646">
      <c r="A646" s="83"/>
      <c r="B646" s="161"/>
      <c r="C646" s="162"/>
      <c r="D646" s="162"/>
      <c r="E646" s="162"/>
      <c r="F646" s="162"/>
    </row>
    <row r="647">
      <c r="A647" s="83"/>
      <c r="B647" s="161"/>
      <c r="C647" s="162"/>
      <c r="D647" s="162"/>
      <c r="E647" s="162"/>
      <c r="F647" s="162"/>
    </row>
    <row r="648">
      <c r="A648" s="83"/>
      <c r="B648" s="161"/>
      <c r="C648" s="162"/>
      <c r="D648" s="162"/>
      <c r="E648" s="162"/>
      <c r="F648" s="162"/>
    </row>
    <row r="649">
      <c r="A649" s="83"/>
      <c r="B649" s="161"/>
      <c r="C649" s="162"/>
      <c r="D649" s="162"/>
      <c r="E649" s="162"/>
      <c r="F649" s="162"/>
    </row>
    <row r="650">
      <c r="A650" s="83"/>
      <c r="B650" s="161"/>
      <c r="C650" s="162"/>
      <c r="D650" s="162"/>
      <c r="E650" s="162"/>
      <c r="F650" s="162"/>
    </row>
    <row r="651">
      <c r="A651" s="83"/>
      <c r="B651" s="161"/>
      <c r="C651" s="162"/>
      <c r="D651" s="162"/>
      <c r="E651" s="162"/>
      <c r="F651" s="162"/>
    </row>
    <row r="652">
      <c r="A652" s="83"/>
      <c r="B652" s="161"/>
      <c r="C652" s="162"/>
      <c r="D652" s="162"/>
      <c r="E652" s="162"/>
      <c r="F652" s="162"/>
    </row>
    <row r="653">
      <c r="A653" s="83"/>
      <c r="B653" s="161"/>
      <c r="C653" s="162"/>
      <c r="D653" s="162"/>
      <c r="E653" s="162"/>
      <c r="F653" s="162"/>
    </row>
    <row r="654">
      <c r="A654" s="83"/>
      <c r="B654" s="161"/>
      <c r="C654" s="162"/>
      <c r="D654" s="162"/>
      <c r="E654" s="162"/>
      <c r="F654" s="162"/>
    </row>
    <row r="655">
      <c r="A655" s="83"/>
      <c r="B655" s="161"/>
      <c r="C655" s="162"/>
      <c r="D655" s="162"/>
      <c r="E655" s="162"/>
      <c r="F655" s="162"/>
    </row>
    <row r="656">
      <c r="A656" s="83"/>
      <c r="B656" s="161"/>
      <c r="C656" s="162"/>
      <c r="D656" s="162"/>
      <c r="E656" s="162"/>
      <c r="F656" s="162"/>
    </row>
    <row r="657">
      <c r="A657" s="83"/>
      <c r="B657" s="161"/>
      <c r="C657" s="162"/>
      <c r="D657" s="162"/>
      <c r="E657" s="162"/>
      <c r="F657" s="162"/>
    </row>
    <row r="658">
      <c r="A658" s="83"/>
      <c r="B658" s="161"/>
      <c r="C658" s="162"/>
      <c r="D658" s="162"/>
      <c r="E658" s="162"/>
      <c r="F658" s="162"/>
    </row>
    <row r="659">
      <c r="A659" s="83"/>
      <c r="B659" s="161"/>
      <c r="C659" s="162"/>
      <c r="D659" s="162"/>
      <c r="E659" s="162"/>
      <c r="F659" s="162"/>
    </row>
    <row r="660">
      <c r="A660" s="83"/>
      <c r="B660" s="161"/>
      <c r="C660" s="162"/>
      <c r="D660" s="162"/>
      <c r="E660" s="162"/>
      <c r="F660" s="162"/>
    </row>
    <row r="661">
      <c r="A661" s="83"/>
      <c r="B661" s="161"/>
      <c r="C661" s="162"/>
      <c r="D661" s="162"/>
      <c r="E661" s="162"/>
      <c r="F661" s="162"/>
    </row>
    <row r="662">
      <c r="A662" s="83"/>
      <c r="B662" s="161"/>
      <c r="C662" s="162"/>
      <c r="D662" s="162"/>
      <c r="E662" s="162"/>
      <c r="F662" s="162"/>
    </row>
    <row r="663">
      <c r="A663" s="83"/>
      <c r="B663" s="161"/>
      <c r="C663" s="162"/>
      <c r="D663" s="162"/>
      <c r="E663" s="162"/>
      <c r="F663" s="162"/>
    </row>
    <row r="664">
      <c r="A664" s="83"/>
      <c r="B664" s="161"/>
      <c r="C664" s="162"/>
      <c r="D664" s="162"/>
      <c r="E664" s="162"/>
      <c r="F664" s="162"/>
    </row>
    <row r="665">
      <c r="A665" s="83"/>
      <c r="B665" s="161"/>
      <c r="C665" s="162"/>
      <c r="D665" s="162"/>
      <c r="E665" s="162"/>
      <c r="F665" s="162"/>
    </row>
    <row r="666">
      <c r="A666" s="83"/>
      <c r="B666" s="161"/>
      <c r="C666" s="162"/>
      <c r="D666" s="162"/>
      <c r="E666" s="162"/>
      <c r="F666" s="162"/>
    </row>
    <row r="667">
      <c r="A667" s="83"/>
      <c r="B667" s="161"/>
      <c r="C667" s="162"/>
      <c r="D667" s="162"/>
      <c r="E667" s="162"/>
      <c r="F667" s="162"/>
    </row>
    <row r="668">
      <c r="A668" s="83"/>
      <c r="B668" s="161"/>
      <c r="C668" s="162"/>
      <c r="D668" s="162"/>
      <c r="E668" s="162"/>
      <c r="F668" s="162"/>
    </row>
    <row r="669">
      <c r="A669" s="83"/>
      <c r="B669" s="161"/>
      <c r="C669" s="162"/>
      <c r="D669" s="162"/>
      <c r="E669" s="162"/>
      <c r="F669" s="162"/>
    </row>
    <row r="670">
      <c r="A670" s="83"/>
      <c r="B670" s="161"/>
      <c r="C670" s="162"/>
      <c r="D670" s="162"/>
      <c r="E670" s="162"/>
      <c r="F670" s="162"/>
    </row>
    <row r="671">
      <c r="A671" s="83"/>
      <c r="B671" s="161"/>
      <c r="C671" s="162"/>
      <c r="D671" s="162"/>
      <c r="E671" s="162"/>
      <c r="F671" s="162"/>
    </row>
    <row r="672">
      <c r="A672" s="83"/>
      <c r="B672" s="161"/>
      <c r="C672" s="162"/>
      <c r="D672" s="162"/>
      <c r="E672" s="162"/>
      <c r="F672" s="162"/>
    </row>
    <row r="673">
      <c r="A673" s="83"/>
      <c r="B673" s="161"/>
      <c r="C673" s="162"/>
      <c r="D673" s="162"/>
      <c r="E673" s="162"/>
      <c r="F673" s="162"/>
    </row>
    <row r="674">
      <c r="A674" s="83"/>
      <c r="B674" s="161"/>
      <c r="C674" s="162"/>
      <c r="D674" s="162"/>
      <c r="E674" s="162"/>
      <c r="F674" s="162"/>
    </row>
    <row r="675">
      <c r="A675" s="83"/>
      <c r="B675" s="161"/>
      <c r="C675" s="162"/>
      <c r="D675" s="162"/>
      <c r="E675" s="162"/>
      <c r="F675" s="162"/>
    </row>
    <row r="676">
      <c r="A676" s="83"/>
      <c r="B676" s="161"/>
      <c r="C676" s="162"/>
      <c r="D676" s="162"/>
      <c r="E676" s="162"/>
      <c r="F676" s="162"/>
    </row>
    <row r="677">
      <c r="A677" s="83"/>
      <c r="B677" s="161"/>
      <c r="C677" s="162"/>
      <c r="D677" s="162"/>
      <c r="E677" s="162"/>
      <c r="F677" s="162"/>
    </row>
    <row r="678">
      <c r="A678" s="83"/>
      <c r="B678" s="161"/>
      <c r="C678" s="162"/>
      <c r="D678" s="162"/>
      <c r="E678" s="162"/>
      <c r="F678" s="162"/>
    </row>
    <row r="679">
      <c r="A679" s="83"/>
      <c r="B679" s="161"/>
      <c r="C679" s="162"/>
      <c r="D679" s="162"/>
      <c r="E679" s="162"/>
      <c r="F679" s="162"/>
    </row>
    <row r="680">
      <c r="A680" s="83"/>
      <c r="B680" s="161"/>
      <c r="C680" s="162"/>
      <c r="D680" s="162"/>
      <c r="E680" s="162"/>
      <c r="F680" s="162"/>
    </row>
    <row r="681">
      <c r="A681" s="83"/>
      <c r="B681" s="161"/>
      <c r="C681" s="162"/>
      <c r="D681" s="162"/>
      <c r="E681" s="162"/>
      <c r="F681" s="162"/>
    </row>
    <row r="682">
      <c r="A682" s="83"/>
      <c r="B682" s="161"/>
      <c r="C682" s="162"/>
      <c r="D682" s="162"/>
      <c r="E682" s="162"/>
      <c r="F682" s="162"/>
    </row>
    <row r="683">
      <c r="A683" s="83"/>
      <c r="B683" s="161"/>
      <c r="C683" s="162"/>
      <c r="D683" s="162"/>
      <c r="E683" s="162"/>
      <c r="F683" s="162"/>
    </row>
    <row r="684">
      <c r="A684" s="83"/>
      <c r="B684" s="161"/>
      <c r="C684" s="162"/>
      <c r="D684" s="162"/>
      <c r="E684" s="162"/>
      <c r="F684" s="162"/>
    </row>
    <row r="685">
      <c r="A685" s="83"/>
      <c r="B685" s="161"/>
      <c r="C685" s="162"/>
      <c r="D685" s="162"/>
      <c r="E685" s="162"/>
      <c r="F685" s="162"/>
    </row>
    <row r="686">
      <c r="A686" s="83"/>
      <c r="B686" s="161"/>
      <c r="C686" s="162"/>
      <c r="D686" s="162"/>
      <c r="E686" s="162"/>
      <c r="F686" s="162"/>
    </row>
    <row r="687">
      <c r="A687" s="83"/>
      <c r="B687" s="161"/>
      <c r="C687" s="162"/>
      <c r="D687" s="162"/>
      <c r="E687" s="162"/>
      <c r="F687" s="162"/>
    </row>
    <row r="688">
      <c r="A688" s="83"/>
      <c r="B688" s="161"/>
      <c r="C688" s="162"/>
      <c r="D688" s="162"/>
      <c r="E688" s="162"/>
      <c r="F688" s="162"/>
    </row>
    <row r="689">
      <c r="A689" s="83"/>
      <c r="B689" s="161"/>
      <c r="C689" s="162"/>
      <c r="D689" s="162"/>
      <c r="E689" s="162"/>
      <c r="F689" s="162"/>
    </row>
    <row r="690">
      <c r="A690" s="83"/>
      <c r="B690" s="161"/>
      <c r="C690" s="162"/>
      <c r="D690" s="162"/>
      <c r="E690" s="162"/>
      <c r="F690" s="162"/>
    </row>
    <row r="691">
      <c r="A691" s="83"/>
      <c r="B691" s="161"/>
      <c r="C691" s="162"/>
      <c r="D691" s="162"/>
      <c r="E691" s="162"/>
      <c r="F691" s="162"/>
    </row>
    <row r="692">
      <c r="A692" s="83"/>
      <c r="B692" s="161"/>
      <c r="C692" s="162"/>
      <c r="D692" s="162"/>
      <c r="E692" s="162"/>
      <c r="F692" s="162"/>
    </row>
    <row r="693">
      <c r="A693" s="83"/>
      <c r="B693" s="161"/>
      <c r="C693" s="162"/>
      <c r="D693" s="162"/>
      <c r="E693" s="162"/>
      <c r="F693" s="162"/>
    </row>
    <row r="694">
      <c r="A694" s="83"/>
      <c r="B694" s="161"/>
      <c r="C694" s="162"/>
      <c r="D694" s="162"/>
      <c r="E694" s="162"/>
      <c r="F694" s="162"/>
    </row>
    <row r="695">
      <c r="A695" s="83"/>
      <c r="B695" s="161"/>
      <c r="C695" s="162"/>
      <c r="D695" s="162"/>
      <c r="E695" s="162"/>
      <c r="F695" s="162"/>
    </row>
    <row r="696">
      <c r="A696" s="83"/>
      <c r="B696" s="161"/>
      <c r="C696" s="162"/>
      <c r="D696" s="162"/>
      <c r="E696" s="162"/>
      <c r="F696" s="162"/>
    </row>
    <row r="697">
      <c r="A697" s="83"/>
      <c r="B697" s="161"/>
      <c r="C697" s="162"/>
      <c r="D697" s="162"/>
      <c r="E697" s="162"/>
      <c r="F697" s="162"/>
    </row>
    <row r="698">
      <c r="A698" s="83"/>
      <c r="B698" s="161"/>
      <c r="C698" s="162"/>
      <c r="D698" s="162"/>
      <c r="E698" s="162"/>
      <c r="F698" s="162"/>
    </row>
    <row r="699">
      <c r="A699" s="83"/>
      <c r="B699" s="161"/>
      <c r="C699" s="162"/>
      <c r="D699" s="162"/>
      <c r="E699" s="162"/>
      <c r="F699" s="162"/>
    </row>
    <row r="700">
      <c r="A700" s="83"/>
      <c r="B700" s="161"/>
      <c r="C700" s="162"/>
      <c r="D700" s="162"/>
      <c r="E700" s="162"/>
      <c r="F700" s="162"/>
    </row>
    <row r="701">
      <c r="A701" s="83"/>
      <c r="B701" s="161"/>
      <c r="C701" s="162"/>
      <c r="D701" s="162"/>
      <c r="E701" s="162"/>
      <c r="F701" s="162"/>
    </row>
    <row r="702">
      <c r="A702" s="83"/>
      <c r="B702" s="161"/>
      <c r="C702" s="162"/>
      <c r="D702" s="162"/>
      <c r="E702" s="162"/>
      <c r="F702" s="162"/>
    </row>
    <row r="703">
      <c r="A703" s="83"/>
      <c r="B703" s="161"/>
      <c r="C703" s="162"/>
      <c r="D703" s="162"/>
      <c r="E703" s="162"/>
      <c r="F703" s="162"/>
    </row>
    <row r="704">
      <c r="A704" s="83"/>
      <c r="B704" s="161"/>
      <c r="C704" s="162"/>
      <c r="D704" s="162"/>
      <c r="E704" s="162"/>
      <c r="F704" s="162"/>
    </row>
    <row r="705">
      <c r="A705" s="83"/>
      <c r="B705" s="161"/>
      <c r="C705" s="162"/>
      <c r="D705" s="162"/>
      <c r="E705" s="162"/>
      <c r="F705" s="162"/>
    </row>
    <row r="706">
      <c r="A706" s="83"/>
      <c r="B706" s="161"/>
      <c r="C706" s="162"/>
      <c r="D706" s="162"/>
      <c r="E706" s="162"/>
      <c r="F706" s="162"/>
    </row>
    <row r="707">
      <c r="A707" s="83"/>
      <c r="B707" s="161"/>
      <c r="C707" s="162"/>
      <c r="D707" s="162"/>
      <c r="E707" s="162"/>
      <c r="F707" s="162"/>
    </row>
    <row r="708">
      <c r="A708" s="83"/>
      <c r="B708" s="161"/>
      <c r="C708" s="162"/>
      <c r="D708" s="162"/>
      <c r="E708" s="162"/>
      <c r="F708" s="162"/>
    </row>
    <row r="709">
      <c r="A709" s="83"/>
      <c r="B709" s="161"/>
      <c r="C709" s="162"/>
      <c r="D709" s="162"/>
      <c r="E709" s="162"/>
      <c r="F709" s="162"/>
    </row>
    <row r="710">
      <c r="A710" s="83"/>
      <c r="B710" s="161"/>
      <c r="C710" s="162"/>
      <c r="D710" s="162"/>
      <c r="E710" s="162"/>
      <c r="F710" s="162"/>
    </row>
    <row r="711">
      <c r="A711" s="83"/>
      <c r="B711" s="161"/>
      <c r="C711" s="162"/>
      <c r="D711" s="162"/>
      <c r="E711" s="162"/>
      <c r="F711" s="162"/>
    </row>
    <row r="712">
      <c r="A712" s="83"/>
      <c r="B712" s="161"/>
      <c r="C712" s="162"/>
      <c r="D712" s="162"/>
      <c r="E712" s="162"/>
      <c r="F712" s="162"/>
    </row>
    <row r="713">
      <c r="A713" s="83"/>
      <c r="B713" s="161"/>
      <c r="C713" s="162"/>
      <c r="D713" s="162"/>
      <c r="E713" s="162"/>
      <c r="F713" s="162"/>
    </row>
    <row r="714">
      <c r="A714" s="83"/>
      <c r="B714" s="161"/>
      <c r="C714" s="162"/>
      <c r="D714" s="162"/>
      <c r="E714" s="162"/>
      <c r="F714" s="162"/>
    </row>
    <row r="715">
      <c r="A715" s="83"/>
      <c r="B715" s="161"/>
      <c r="C715" s="162"/>
      <c r="D715" s="162"/>
      <c r="E715" s="162"/>
      <c r="F715" s="162"/>
    </row>
    <row r="716">
      <c r="A716" s="83"/>
      <c r="B716" s="161"/>
      <c r="C716" s="162"/>
      <c r="D716" s="162"/>
      <c r="E716" s="162"/>
      <c r="F716" s="162"/>
    </row>
    <row r="717">
      <c r="A717" s="83"/>
      <c r="B717" s="161"/>
      <c r="C717" s="162"/>
      <c r="D717" s="162"/>
      <c r="E717" s="162"/>
      <c r="F717" s="162"/>
    </row>
    <row r="718">
      <c r="A718" s="83"/>
      <c r="B718" s="161"/>
      <c r="C718" s="162"/>
      <c r="D718" s="162"/>
      <c r="E718" s="162"/>
      <c r="F718" s="162"/>
    </row>
    <row r="719">
      <c r="A719" s="83"/>
      <c r="B719" s="161"/>
      <c r="C719" s="162"/>
      <c r="D719" s="162"/>
      <c r="E719" s="162"/>
      <c r="F719" s="162"/>
    </row>
    <row r="720">
      <c r="A720" s="83"/>
      <c r="B720" s="161"/>
      <c r="C720" s="162"/>
      <c r="D720" s="162"/>
      <c r="E720" s="162"/>
      <c r="F720" s="162"/>
    </row>
    <row r="721">
      <c r="A721" s="83"/>
      <c r="B721" s="161"/>
      <c r="C721" s="162"/>
      <c r="D721" s="162"/>
      <c r="E721" s="162"/>
      <c r="F721" s="162"/>
    </row>
    <row r="722">
      <c r="A722" s="83"/>
      <c r="B722" s="161"/>
      <c r="C722" s="162"/>
      <c r="D722" s="162"/>
      <c r="E722" s="162"/>
      <c r="F722" s="162"/>
    </row>
    <row r="723">
      <c r="A723" s="83"/>
      <c r="B723" s="161"/>
      <c r="C723" s="162"/>
      <c r="D723" s="162"/>
      <c r="E723" s="162"/>
      <c r="F723" s="162"/>
    </row>
    <row r="724">
      <c r="A724" s="83"/>
      <c r="B724" s="161"/>
      <c r="C724" s="162"/>
      <c r="D724" s="162"/>
      <c r="E724" s="162"/>
      <c r="F724" s="162"/>
    </row>
    <row r="725">
      <c r="A725" s="83"/>
      <c r="B725" s="161"/>
      <c r="C725" s="162"/>
      <c r="D725" s="162"/>
      <c r="E725" s="162"/>
      <c r="F725" s="162"/>
    </row>
    <row r="726">
      <c r="A726" s="83"/>
      <c r="B726" s="161"/>
      <c r="C726" s="162"/>
      <c r="D726" s="162"/>
      <c r="E726" s="162"/>
      <c r="F726" s="162"/>
    </row>
    <row r="727">
      <c r="A727" s="83"/>
      <c r="B727" s="161"/>
      <c r="C727" s="162"/>
      <c r="D727" s="162"/>
      <c r="E727" s="162"/>
      <c r="F727" s="162"/>
    </row>
    <row r="728">
      <c r="A728" s="83"/>
      <c r="B728" s="161"/>
      <c r="C728" s="162"/>
      <c r="D728" s="162"/>
      <c r="E728" s="162"/>
      <c r="F728" s="162"/>
    </row>
    <row r="729">
      <c r="A729" s="83"/>
      <c r="B729" s="161"/>
      <c r="C729" s="162"/>
      <c r="D729" s="162"/>
      <c r="E729" s="162"/>
      <c r="F729" s="162"/>
    </row>
    <row r="730">
      <c r="A730" s="83"/>
      <c r="B730" s="161"/>
      <c r="C730" s="162"/>
      <c r="D730" s="162"/>
      <c r="E730" s="162"/>
      <c r="F730" s="162"/>
    </row>
    <row r="731">
      <c r="A731" s="83"/>
      <c r="B731" s="161"/>
      <c r="C731" s="162"/>
      <c r="D731" s="162"/>
      <c r="E731" s="162"/>
      <c r="F731" s="162"/>
    </row>
    <row r="732">
      <c r="A732" s="83"/>
      <c r="B732" s="161"/>
      <c r="C732" s="162"/>
      <c r="D732" s="162"/>
      <c r="E732" s="162"/>
      <c r="F732" s="162"/>
    </row>
    <row r="733">
      <c r="A733" s="83"/>
      <c r="B733" s="161"/>
      <c r="C733" s="162"/>
      <c r="D733" s="162"/>
      <c r="E733" s="162"/>
      <c r="F733" s="162"/>
    </row>
    <row r="734">
      <c r="A734" s="83"/>
      <c r="B734" s="161"/>
      <c r="C734" s="162"/>
      <c r="D734" s="162"/>
      <c r="E734" s="162"/>
      <c r="F734" s="162"/>
    </row>
    <row r="735">
      <c r="A735" s="83"/>
      <c r="B735" s="161"/>
      <c r="C735" s="162"/>
      <c r="D735" s="162"/>
      <c r="E735" s="162"/>
      <c r="F735" s="162"/>
    </row>
    <row r="736">
      <c r="A736" s="83"/>
      <c r="B736" s="161"/>
      <c r="C736" s="162"/>
      <c r="D736" s="162"/>
      <c r="E736" s="162"/>
      <c r="F736" s="162"/>
    </row>
    <row r="737">
      <c r="A737" s="83"/>
      <c r="B737" s="161"/>
      <c r="C737" s="162"/>
      <c r="D737" s="162"/>
      <c r="E737" s="162"/>
      <c r="F737" s="162"/>
    </row>
    <row r="738">
      <c r="A738" s="83"/>
      <c r="B738" s="161"/>
      <c r="C738" s="162"/>
      <c r="D738" s="162"/>
      <c r="E738" s="162"/>
      <c r="F738" s="162"/>
    </row>
    <row r="739">
      <c r="A739" s="83"/>
      <c r="B739" s="161"/>
      <c r="C739" s="162"/>
      <c r="D739" s="162"/>
      <c r="E739" s="162"/>
      <c r="F739" s="162"/>
    </row>
    <row r="740">
      <c r="A740" s="83"/>
      <c r="B740" s="161"/>
      <c r="C740" s="162"/>
      <c r="D740" s="162"/>
      <c r="E740" s="162"/>
      <c r="F740" s="162"/>
    </row>
    <row r="741">
      <c r="A741" s="83"/>
      <c r="B741" s="161"/>
      <c r="C741" s="162"/>
      <c r="D741" s="162"/>
      <c r="E741" s="162"/>
      <c r="F741" s="162"/>
    </row>
    <row r="742">
      <c r="A742" s="83"/>
      <c r="B742" s="161"/>
      <c r="C742" s="162"/>
      <c r="D742" s="162"/>
      <c r="E742" s="162"/>
      <c r="F742" s="162"/>
    </row>
    <row r="743">
      <c r="A743" s="83"/>
      <c r="B743" s="161"/>
      <c r="C743" s="162"/>
      <c r="D743" s="162"/>
      <c r="E743" s="162"/>
      <c r="F743" s="162"/>
    </row>
    <row r="744">
      <c r="A744" s="83"/>
      <c r="B744" s="161"/>
      <c r="C744" s="162"/>
      <c r="D744" s="162"/>
      <c r="E744" s="162"/>
      <c r="F744" s="162"/>
    </row>
    <row r="745">
      <c r="A745" s="83"/>
      <c r="B745" s="161"/>
      <c r="C745" s="162"/>
      <c r="D745" s="162"/>
      <c r="E745" s="162"/>
      <c r="F745" s="162"/>
    </row>
    <row r="746">
      <c r="A746" s="83"/>
      <c r="B746" s="161"/>
      <c r="C746" s="162"/>
      <c r="D746" s="162"/>
      <c r="E746" s="162"/>
      <c r="F746" s="162"/>
    </row>
    <row r="747">
      <c r="A747" s="83"/>
      <c r="B747" s="161"/>
      <c r="C747" s="162"/>
      <c r="D747" s="162"/>
      <c r="E747" s="162"/>
      <c r="F747" s="162"/>
    </row>
    <row r="748">
      <c r="A748" s="83"/>
      <c r="B748" s="161"/>
      <c r="C748" s="162"/>
      <c r="D748" s="162"/>
      <c r="E748" s="162"/>
      <c r="F748" s="162"/>
    </row>
    <row r="749">
      <c r="A749" s="83"/>
      <c r="B749" s="161"/>
      <c r="C749" s="162"/>
      <c r="D749" s="162"/>
      <c r="E749" s="162"/>
      <c r="F749" s="162"/>
    </row>
    <row r="750">
      <c r="A750" s="83"/>
      <c r="B750" s="161"/>
      <c r="C750" s="162"/>
      <c r="D750" s="162"/>
      <c r="E750" s="162"/>
      <c r="F750" s="162"/>
    </row>
    <row r="751">
      <c r="A751" s="83"/>
      <c r="B751" s="161"/>
      <c r="C751" s="162"/>
      <c r="D751" s="162"/>
      <c r="E751" s="162"/>
      <c r="F751" s="162"/>
    </row>
    <row r="752">
      <c r="A752" s="83"/>
      <c r="B752" s="161"/>
      <c r="C752" s="162"/>
      <c r="D752" s="162"/>
      <c r="E752" s="162"/>
      <c r="F752" s="162"/>
    </row>
    <row r="753">
      <c r="A753" s="83"/>
      <c r="B753" s="161"/>
      <c r="C753" s="162"/>
      <c r="D753" s="162"/>
      <c r="E753" s="162"/>
      <c r="F753" s="162"/>
    </row>
    <row r="754">
      <c r="A754" s="83"/>
      <c r="B754" s="161"/>
      <c r="C754" s="162"/>
      <c r="D754" s="162"/>
      <c r="E754" s="162"/>
      <c r="F754" s="162"/>
    </row>
    <row r="755">
      <c r="A755" s="83"/>
      <c r="B755" s="161"/>
      <c r="C755" s="162"/>
      <c r="D755" s="162"/>
      <c r="E755" s="162"/>
      <c r="F755" s="162"/>
    </row>
    <row r="756">
      <c r="A756" s="83"/>
      <c r="B756" s="161"/>
      <c r="C756" s="162"/>
      <c r="D756" s="162"/>
      <c r="E756" s="162"/>
      <c r="F756" s="162"/>
    </row>
    <row r="757">
      <c r="A757" s="83"/>
      <c r="B757" s="161"/>
      <c r="C757" s="162"/>
      <c r="D757" s="162"/>
      <c r="E757" s="162"/>
      <c r="F757" s="162"/>
    </row>
    <row r="758">
      <c r="A758" s="83"/>
      <c r="B758" s="161"/>
      <c r="C758" s="162"/>
      <c r="D758" s="162"/>
      <c r="E758" s="162"/>
      <c r="F758" s="162"/>
    </row>
    <row r="759">
      <c r="A759" s="83"/>
      <c r="B759" s="161"/>
      <c r="C759" s="162"/>
      <c r="D759" s="162"/>
      <c r="E759" s="162"/>
      <c r="F759" s="162"/>
    </row>
    <row r="760">
      <c r="A760" s="83"/>
      <c r="B760" s="161"/>
      <c r="C760" s="162"/>
      <c r="D760" s="162"/>
      <c r="E760" s="162"/>
      <c r="F760" s="162"/>
    </row>
    <row r="761">
      <c r="A761" s="83"/>
      <c r="B761" s="161"/>
      <c r="C761" s="162"/>
      <c r="D761" s="162"/>
      <c r="E761" s="162"/>
      <c r="F761" s="162"/>
    </row>
    <row r="762">
      <c r="A762" s="83"/>
      <c r="B762" s="161"/>
      <c r="C762" s="162"/>
      <c r="D762" s="162"/>
      <c r="E762" s="162"/>
      <c r="F762" s="162"/>
    </row>
    <row r="763">
      <c r="A763" s="83"/>
      <c r="B763" s="161"/>
      <c r="C763" s="162"/>
      <c r="D763" s="162"/>
      <c r="E763" s="162"/>
      <c r="F763" s="162"/>
    </row>
    <row r="764">
      <c r="A764" s="83"/>
      <c r="B764" s="161"/>
      <c r="C764" s="162"/>
      <c r="D764" s="162"/>
      <c r="E764" s="162"/>
      <c r="F764" s="162"/>
    </row>
    <row r="765">
      <c r="A765" s="83"/>
      <c r="B765" s="161"/>
      <c r="C765" s="162"/>
      <c r="D765" s="162"/>
      <c r="E765" s="162"/>
      <c r="F765" s="162"/>
    </row>
    <row r="766">
      <c r="A766" s="83"/>
      <c r="B766" s="161"/>
      <c r="C766" s="162"/>
      <c r="D766" s="162"/>
      <c r="E766" s="162"/>
      <c r="F766" s="162"/>
    </row>
    <row r="767">
      <c r="A767" s="83"/>
      <c r="B767" s="161"/>
      <c r="C767" s="162"/>
      <c r="D767" s="162"/>
      <c r="E767" s="162"/>
      <c r="F767" s="162"/>
    </row>
    <row r="768">
      <c r="A768" s="83"/>
      <c r="B768" s="161"/>
      <c r="C768" s="162"/>
      <c r="D768" s="162"/>
      <c r="E768" s="162"/>
      <c r="F768" s="162"/>
    </row>
    <row r="769">
      <c r="A769" s="83"/>
      <c r="B769" s="161"/>
      <c r="C769" s="162"/>
      <c r="D769" s="162"/>
      <c r="E769" s="162"/>
      <c r="F769" s="162"/>
    </row>
    <row r="770">
      <c r="A770" s="83"/>
      <c r="B770" s="161"/>
      <c r="C770" s="162"/>
      <c r="D770" s="162"/>
      <c r="E770" s="162"/>
      <c r="F770" s="162"/>
    </row>
    <row r="771">
      <c r="A771" s="83"/>
      <c r="B771" s="161"/>
      <c r="C771" s="162"/>
      <c r="D771" s="162"/>
      <c r="E771" s="162"/>
      <c r="F771" s="162"/>
    </row>
    <row r="772">
      <c r="A772" s="83"/>
      <c r="B772" s="161"/>
      <c r="C772" s="162"/>
      <c r="D772" s="162"/>
      <c r="E772" s="162"/>
      <c r="F772" s="162"/>
    </row>
    <row r="773">
      <c r="A773" s="83"/>
      <c r="B773" s="161"/>
      <c r="C773" s="162"/>
      <c r="D773" s="162"/>
      <c r="E773" s="162"/>
      <c r="F773" s="162"/>
    </row>
    <row r="774">
      <c r="A774" s="83"/>
      <c r="B774" s="161"/>
      <c r="C774" s="162"/>
      <c r="D774" s="162"/>
      <c r="E774" s="162"/>
      <c r="F774" s="162"/>
    </row>
    <row r="775">
      <c r="A775" s="83"/>
      <c r="B775" s="161"/>
      <c r="C775" s="162"/>
      <c r="D775" s="162"/>
      <c r="E775" s="162"/>
      <c r="F775" s="162"/>
    </row>
    <row r="776">
      <c r="A776" s="83"/>
      <c r="B776" s="161"/>
      <c r="C776" s="162"/>
      <c r="D776" s="162"/>
      <c r="E776" s="162"/>
      <c r="F776" s="162"/>
    </row>
    <row r="777">
      <c r="A777" s="83"/>
      <c r="B777" s="161"/>
      <c r="C777" s="162"/>
      <c r="D777" s="162"/>
      <c r="E777" s="162"/>
      <c r="F777" s="162"/>
    </row>
    <row r="778">
      <c r="A778" s="83"/>
      <c r="B778" s="161"/>
      <c r="C778" s="162"/>
      <c r="D778" s="162"/>
      <c r="E778" s="162"/>
      <c r="F778" s="162"/>
    </row>
    <row r="779">
      <c r="A779" s="83"/>
      <c r="B779" s="161"/>
      <c r="C779" s="162"/>
      <c r="D779" s="162"/>
      <c r="E779" s="162"/>
      <c r="F779" s="162"/>
    </row>
    <row r="780">
      <c r="A780" s="83"/>
      <c r="B780" s="161"/>
      <c r="C780" s="162"/>
      <c r="D780" s="162"/>
      <c r="E780" s="162"/>
      <c r="F780" s="162"/>
    </row>
    <row r="781">
      <c r="A781" s="83"/>
      <c r="B781" s="161"/>
      <c r="C781" s="162"/>
      <c r="D781" s="162"/>
      <c r="E781" s="162"/>
      <c r="F781" s="162"/>
    </row>
    <row r="782">
      <c r="A782" s="83"/>
      <c r="B782" s="161"/>
      <c r="C782" s="162"/>
      <c r="D782" s="162"/>
      <c r="E782" s="162"/>
      <c r="F782" s="162"/>
    </row>
    <row r="783">
      <c r="A783" s="83"/>
      <c r="B783" s="161"/>
      <c r="C783" s="162"/>
      <c r="D783" s="162"/>
      <c r="E783" s="162"/>
      <c r="F783" s="162"/>
    </row>
    <row r="784">
      <c r="A784" s="83"/>
      <c r="B784" s="161"/>
      <c r="C784" s="162"/>
      <c r="D784" s="162"/>
      <c r="E784" s="162"/>
      <c r="F784" s="162"/>
    </row>
    <row r="785">
      <c r="A785" s="83"/>
      <c r="B785" s="161"/>
      <c r="C785" s="162"/>
      <c r="D785" s="162"/>
      <c r="E785" s="162"/>
      <c r="F785" s="162"/>
    </row>
    <row r="786">
      <c r="A786" s="83"/>
      <c r="B786" s="161"/>
      <c r="C786" s="162"/>
      <c r="D786" s="162"/>
      <c r="E786" s="162"/>
      <c r="F786" s="162"/>
    </row>
    <row r="787">
      <c r="A787" s="83"/>
      <c r="B787" s="161"/>
      <c r="C787" s="162"/>
      <c r="D787" s="162"/>
      <c r="E787" s="162"/>
      <c r="F787" s="162"/>
    </row>
    <row r="788">
      <c r="A788" s="83"/>
      <c r="B788" s="161"/>
      <c r="C788" s="162"/>
      <c r="D788" s="162"/>
      <c r="E788" s="162"/>
      <c r="F788" s="162"/>
    </row>
    <row r="789">
      <c r="A789" s="83"/>
      <c r="B789" s="161"/>
      <c r="C789" s="162"/>
      <c r="D789" s="162"/>
      <c r="E789" s="162"/>
      <c r="F789" s="162"/>
    </row>
    <row r="790">
      <c r="A790" s="83"/>
      <c r="B790" s="161"/>
      <c r="C790" s="162"/>
      <c r="D790" s="162"/>
      <c r="E790" s="162"/>
      <c r="F790" s="162"/>
    </row>
    <row r="791">
      <c r="A791" s="83"/>
      <c r="B791" s="161"/>
      <c r="C791" s="162"/>
      <c r="D791" s="162"/>
      <c r="E791" s="162"/>
      <c r="F791" s="162"/>
    </row>
    <row r="792">
      <c r="A792" s="83"/>
      <c r="B792" s="161"/>
      <c r="C792" s="162"/>
      <c r="D792" s="162"/>
      <c r="E792" s="162"/>
      <c r="F792" s="162"/>
    </row>
    <row r="793">
      <c r="A793" s="83"/>
      <c r="B793" s="161"/>
      <c r="C793" s="162"/>
      <c r="D793" s="162"/>
      <c r="E793" s="162"/>
      <c r="F793" s="162"/>
    </row>
    <row r="794">
      <c r="A794" s="83"/>
      <c r="B794" s="161"/>
      <c r="C794" s="162"/>
      <c r="D794" s="162"/>
      <c r="E794" s="162"/>
      <c r="F794" s="162"/>
    </row>
    <row r="795">
      <c r="A795" s="83"/>
      <c r="B795" s="161"/>
      <c r="C795" s="162"/>
      <c r="D795" s="162"/>
      <c r="E795" s="162"/>
      <c r="F795" s="162"/>
    </row>
    <row r="796">
      <c r="A796" s="83"/>
      <c r="B796" s="161"/>
      <c r="C796" s="162"/>
      <c r="D796" s="162"/>
      <c r="E796" s="162"/>
      <c r="F796" s="162"/>
    </row>
    <row r="797">
      <c r="A797" s="83"/>
      <c r="B797" s="161"/>
      <c r="C797" s="162"/>
      <c r="D797" s="162"/>
      <c r="E797" s="162"/>
      <c r="F797" s="162"/>
    </row>
    <row r="798">
      <c r="A798" s="83"/>
      <c r="B798" s="161"/>
      <c r="C798" s="162"/>
      <c r="D798" s="162"/>
      <c r="E798" s="162"/>
      <c r="F798" s="162"/>
    </row>
    <row r="799">
      <c r="A799" s="83"/>
      <c r="B799" s="161"/>
      <c r="C799" s="162"/>
      <c r="D799" s="162"/>
      <c r="E799" s="162"/>
      <c r="F799" s="162"/>
    </row>
    <row r="800">
      <c r="A800" s="83"/>
      <c r="B800" s="161"/>
      <c r="C800" s="162"/>
      <c r="D800" s="162"/>
      <c r="E800" s="162"/>
      <c r="F800" s="162"/>
    </row>
    <row r="801">
      <c r="A801" s="83"/>
      <c r="B801" s="161"/>
      <c r="C801" s="162"/>
      <c r="D801" s="162"/>
      <c r="E801" s="162"/>
      <c r="F801" s="162"/>
    </row>
    <row r="802">
      <c r="A802" s="83"/>
      <c r="B802" s="161"/>
      <c r="C802" s="162"/>
      <c r="D802" s="162"/>
      <c r="E802" s="162"/>
      <c r="F802" s="162"/>
    </row>
    <row r="803">
      <c r="A803" s="83"/>
      <c r="B803" s="161"/>
      <c r="C803" s="162"/>
      <c r="D803" s="162"/>
      <c r="E803" s="162"/>
      <c r="F803" s="162"/>
    </row>
    <row r="804">
      <c r="A804" s="83"/>
      <c r="B804" s="161"/>
      <c r="C804" s="162"/>
      <c r="D804" s="162"/>
      <c r="E804" s="162"/>
      <c r="F804" s="162"/>
    </row>
    <row r="805">
      <c r="A805" s="83"/>
      <c r="B805" s="161"/>
      <c r="C805" s="162"/>
      <c r="D805" s="162"/>
      <c r="E805" s="162"/>
      <c r="F805" s="162"/>
    </row>
    <row r="806">
      <c r="A806" s="83"/>
      <c r="B806" s="161"/>
      <c r="C806" s="162"/>
      <c r="D806" s="162"/>
      <c r="E806" s="162"/>
      <c r="F806" s="162"/>
    </row>
    <row r="807">
      <c r="A807" s="83"/>
      <c r="B807" s="161"/>
      <c r="C807" s="162"/>
      <c r="D807" s="162"/>
      <c r="E807" s="162"/>
      <c r="F807" s="162"/>
    </row>
    <row r="808">
      <c r="A808" s="83"/>
      <c r="B808" s="161"/>
      <c r="C808" s="162"/>
      <c r="D808" s="162"/>
      <c r="E808" s="162"/>
      <c r="F808" s="162"/>
    </row>
    <row r="809">
      <c r="A809" s="83"/>
      <c r="B809" s="161"/>
      <c r="C809" s="162"/>
      <c r="D809" s="162"/>
      <c r="E809" s="162"/>
      <c r="F809" s="162"/>
    </row>
    <row r="810">
      <c r="A810" s="83"/>
      <c r="B810" s="161"/>
      <c r="C810" s="162"/>
      <c r="D810" s="162"/>
      <c r="E810" s="162"/>
      <c r="F810" s="162"/>
    </row>
    <row r="811">
      <c r="A811" s="83"/>
      <c r="B811" s="161"/>
      <c r="C811" s="162"/>
      <c r="D811" s="162"/>
      <c r="E811" s="162"/>
      <c r="F811" s="162"/>
    </row>
    <row r="812">
      <c r="A812" s="83"/>
      <c r="B812" s="161"/>
      <c r="C812" s="162"/>
      <c r="D812" s="162"/>
      <c r="E812" s="162"/>
      <c r="F812" s="162"/>
    </row>
    <row r="813">
      <c r="A813" s="83"/>
      <c r="B813" s="161"/>
      <c r="C813" s="162"/>
      <c r="D813" s="162"/>
      <c r="E813" s="162"/>
      <c r="F813" s="162"/>
    </row>
    <row r="814">
      <c r="A814" s="83"/>
      <c r="B814" s="161"/>
      <c r="C814" s="162"/>
      <c r="D814" s="162"/>
      <c r="E814" s="162"/>
      <c r="F814" s="162"/>
    </row>
    <row r="815">
      <c r="A815" s="83"/>
      <c r="B815" s="161"/>
      <c r="C815" s="162"/>
      <c r="D815" s="162"/>
      <c r="E815" s="162"/>
      <c r="F815" s="162"/>
    </row>
    <row r="816">
      <c r="A816" s="83"/>
      <c r="B816" s="161"/>
      <c r="C816" s="162"/>
      <c r="D816" s="162"/>
      <c r="E816" s="162"/>
      <c r="F816" s="162"/>
    </row>
    <row r="817">
      <c r="A817" s="83"/>
      <c r="B817" s="161"/>
      <c r="C817" s="162"/>
      <c r="D817" s="162"/>
      <c r="E817" s="162"/>
      <c r="F817" s="162"/>
    </row>
    <row r="818">
      <c r="A818" s="83"/>
      <c r="B818" s="161"/>
      <c r="C818" s="162"/>
      <c r="D818" s="162"/>
      <c r="E818" s="162"/>
      <c r="F818" s="162"/>
    </row>
    <row r="819">
      <c r="A819" s="83"/>
      <c r="B819" s="161"/>
      <c r="C819" s="162"/>
      <c r="D819" s="162"/>
      <c r="E819" s="162"/>
      <c r="F819" s="162"/>
    </row>
    <row r="820">
      <c r="A820" s="83"/>
      <c r="B820" s="161"/>
      <c r="C820" s="162"/>
      <c r="D820" s="162"/>
      <c r="E820" s="162"/>
      <c r="F820" s="162"/>
    </row>
    <row r="821">
      <c r="A821" s="83"/>
      <c r="B821" s="161"/>
      <c r="C821" s="162"/>
      <c r="D821" s="162"/>
      <c r="E821" s="162"/>
      <c r="F821" s="162"/>
    </row>
    <row r="822">
      <c r="A822" s="83"/>
      <c r="B822" s="161"/>
      <c r="C822" s="162"/>
      <c r="D822" s="162"/>
      <c r="E822" s="162"/>
      <c r="F822" s="162"/>
    </row>
    <row r="823">
      <c r="A823" s="83"/>
      <c r="B823" s="161"/>
      <c r="C823" s="162"/>
      <c r="D823" s="162"/>
      <c r="E823" s="162"/>
      <c r="F823" s="162"/>
    </row>
    <row r="824">
      <c r="A824" s="83"/>
      <c r="B824" s="161"/>
      <c r="C824" s="162"/>
      <c r="D824" s="162"/>
      <c r="E824" s="162"/>
      <c r="F824" s="162"/>
    </row>
    <row r="825">
      <c r="A825" s="83"/>
      <c r="B825" s="161"/>
      <c r="C825" s="162"/>
      <c r="D825" s="162"/>
      <c r="E825" s="162"/>
      <c r="F825" s="162"/>
    </row>
    <row r="826">
      <c r="A826" s="83"/>
      <c r="B826" s="161"/>
      <c r="C826" s="162"/>
      <c r="D826" s="162"/>
      <c r="E826" s="162"/>
      <c r="F826" s="162"/>
    </row>
    <row r="827">
      <c r="A827" s="83"/>
      <c r="B827" s="161"/>
      <c r="C827" s="162"/>
      <c r="D827" s="162"/>
      <c r="E827" s="162"/>
      <c r="F827" s="162"/>
    </row>
    <row r="828">
      <c r="A828" s="83"/>
      <c r="B828" s="161"/>
      <c r="C828" s="162"/>
      <c r="D828" s="162"/>
      <c r="E828" s="162"/>
      <c r="F828" s="162"/>
    </row>
    <row r="829">
      <c r="A829" s="83"/>
      <c r="B829" s="161"/>
      <c r="C829" s="162"/>
      <c r="D829" s="162"/>
      <c r="E829" s="162"/>
      <c r="F829" s="162"/>
    </row>
    <row r="830">
      <c r="A830" s="83"/>
      <c r="B830" s="161"/>
      <c r="C830" s="162"/>
      <c r="D830" s="162"/>
      <c r="E830" s="162"/>
      <c r="F830" s="162"/>
    </row>
    <row r="831">
      <c r="A831" s="83"/>
      <c r="B831" s="161"/>
      <c r="C831" s="162"/>
      <c r="D831" s="162"/>
      <c r="E831" s="162"/>
      <c r="F831" s="162"/>
    </row>
    <row r="832">
      <c r="A832" s="83"/>
      <c r="B832" s="161"/>
      <c r="C832" s="162"/>
      <c r="D832" s="162"/>
      <c r="E832" s="162"/>
      <c r="F832" s="162"/>
    </row>
    <row r="833">
      <c r="A833" s="83"/>
      <c r="B833" s="161"/>
      <c r="C833" s="162"/>
      <c r="D833" s="162"/>
      <c r="E833" s="162"/>
      <c r="F833" s="162"/>
    </row>
    <row r="834">
      <c r="A834" s="83"/>
      <c r="B834" s="161"/>
      <c r="C834" s="162"/>
      <c r="D834" s="162"/>
      <c r="E834" s="162"/>
      <c r="F834" s="162"/>
    </row>
    <row r="835">
      <c r="A835" s="83"/>
      <c r="B835" s="161"/>
      <c r="C835" s="162"/>
      <c r="D835" s="162"/>
      <c r="E835" s="162"/>
      <c r="F835" s="162"/>
    </row>
    <row r="836">
      <c r="A836" s="83"/>
      <c r="B836" s="161"/>
      <c r="C836" s="162"/>
      <c r="D836" s="162"/>
      <c r="E836" s="162"/>
      <c r="F836" s="162"/>
    </row>
    <row r="837">
      <c r="A837" s="83"/>
      <c r="B837" s="161"/>
      <c r="C837" s="162"/>
      <c r="D837" s="162"/>
      <c r="E837" s="162"/>
      <c r="F837" s="162"/>
    </row>
    <row r="838">
      <c r="A838" s="83"/>
      <c r="B838" s="161"/>
      <c r="C838" s="162"/>
      <c r="D838" s="162"/>
      <c r="E838" s="162"/>
      <c r="F838" s="162"/>
    </row>
    <row r="839">
      <c r="A839" s="83"/>
      <c r="B839" s="161"/>
      <c r="C839" s="162"/>
      <c r="D839" s="162"/>
      <c r="E839" s="162"/>
      <c r="F839" s="162"/>
    </row>
    <row r="840">
      <c r="A840" s="83"/>
      <c r="B840" s="161"/>
      <c r="C840" s="162"/>
      <c r="D840" s="162"/>
      <c r="E840" s="162"/>
      <c r="F840" s="162"/>
    </row>
    <row r="841">
      <c r="A841" s="83"/>
      <c r="B841" s="161"/>
      <c r="C841" s="162"/>
      <c r="D841" s="162"/>
      <c r="E841" s="162"/>
      <c r="F841" s="162"/>
    </row>
    <row r="842">
      <c r="A842" s="83"/>
      <c r="B842" s="161"/>
      <c r="C842" s="162"/>
      <c r="D842" s="162"/>
      <c r="E842" s="162"/>
      <c r="F842" s="162"/>
    </row>
    <row r="843">
      <c r="A843" s="83"/>
      <c r="B843" s="161"/>
      <c r="C843" s="162"/>
      <c r="D843" s="162"/>
      <c r="E843" s="162"/>
      <c r="F843" s="162"/>
    </row>
    <row r="844">
      <c r="A844" s="83"/>
      <c r="B844" s="161"/>
      <c r="C844" s="162"/>
      <c r="D844" s="162"/>
      <c r="E844" s="162"/>
      <c r="F844" s="162"/>
    </row>
    <row r="845">
      <c r="A845" s="83"/>
      <c r="B845" s="161"/>
      <c r="C845" s="162"/>
      <c r="D845" s="162"/>
      <c r="E845" s="162"/>
      <c r="F845" s="162"/>
    </row>
    <row r="846">
      <c r="A846" s="83"/>
      <c r="B846" s="161"/>
      <c r="C846" s="162"/>
      <c r="D846" s="162"/>
      <c r="E846" s="162"/>
      <c r="F846" s="162"/>
    </row>
    <row r="847">
      <c r="A847" s="83"/>
      <c r="B847" s="161"/>
      <c r="C847" s="162"/>
      <c r="D847" s="162"/>
      <c r="E847" s="162"/>
      <c r="F847" s="162"/>
    </row>
    <row r="848">
      <c r="A848" s="83"/>
      <c r="B848" s="161"/>
      <c r="C848" s="162"/>
      <c r="D848" s="162"/>
      <c r="E848" s="162"/>
      <c r="F848" s="162"/>
    </row>
    <row r="849">
      <c r="A849" s="83"/>
      <c r="B849" s="161"/>
      <c r="C849" s="162"/>
      <c r="D849" s="162"/>
      <c r="E849" s="162"/>
      <c r="F849" s="162"/>
    </row>
    <row r="850">
      <c r="A850" s="83"/>
      <c r="B850" s="161"/>
      <c r="C850" s="162"/>
      <c r="D850" s="162"/>
      <c r="E850" s="162"/>
      <c r="F850" s="162"/>
    </row>
    <row r="851">
      <c r="A851" s="83"/>
      <c r="B851" s="161"/>
      <c r="C851" s="162"/>
      <c r="D851" s="162"/>
      <c r="E851" s="162"/>
      <c r="F851" s="162"/>
    </row>
    <row r="852">
      <c r="A852" s="83"/>
      <c r="B852" s="161"/>
      <c r="C852" s="162"/>
      <c r="D852" s="162"/>
      <c r="E852" s="162"/>
      <c r="F852" s="162"/>
    </row>
    <row r="853">
      <c r="A853" s="83"/>
      <c r="B853" s="161"/>
      <c r="C853" s="162"/>
      <c r="D853" s="162"/>
      <c r="E853" s="162"/>
      <c r="F853" s="162"/>
    </row>
    <row r="854">
      <c r="A854" s="83"/>
      <c r="B854" s="161"/>
      <c r="C854" s="162"/>
      <c r="D854" s="162"/>
      <c r="E854" s="162"/>
      <c r="F854" s="162"/>
    </row>
    <row r="855">
      <c r="A855" s="83"/>
      <c r="B855" s="161"/>
      <c r="C855" s="162"/>
      <c r="D855" s="162"/>
      <c r="E855" s="162"/>
      <c r="F855" s="162"/>
    </row>
    <row r="856">
      <c r="A856" s="83"/>
      <c r="B856" s="161"/>
      <c r="C856" s="162"/>
      <c r="D856" s="162"/>
      <c r="E856" s="162"/>
      <c r="F856" s="162"/>
    </row>
    <row r="857">
      <c r="A857" s="83"/>
      <c r="B857" s="161"/>
      <c r="C857" s="162"/>
      <c r="D857" s="162"/>
      <c r="E857" s="162"/>
      <c r="F857" s="162"/>
    </row>
    <row r="858">
      <c r="A858" s="83"/>
      <c r="B858" s="161"/>
      <c r="C858" s="162"/>
      <c r="D858" s="162"/>
      <c r="E858" s="162"/>
      <c r="F858" s="162"/>
    </row>
    <row r="859">
      <c r="A859" s="83"/>
      <c r="B859" s="161"/>
      <c r="C859" s="162"/>
      <c r="D859" s="162"/>
      <c r="E859" s="162"/>
      <c r="F859" s="162"/>
    </row>
    <row r="860">
      <c r="A860" s="83"/>
      <c r="B860" s="161"/>
      <c r="C860" s="162"/>
      <c r="D860" s="162"/>
      <c r="E860" s="162"/>
      <c r="F860" s="162"/>
    </row>
    <row r="861">
      <c r="A861" s="83"/>
      <c r="B861" s="161"/>
      <c r="C861" s="162"/>
      <c r="D861" s="162"/>
      <c r="E861" s="162"/>
      <c r="F861" s="162"/>
    </row>
    <row r="862">
      <c r="A862" s="83"/>
      <c r="B862" s="161"/>
      <c r="C862" s="162"/>
      <c r="D862" s="162"/>
      <c r="E862" s="162"/>
      <c r="F862" s="162"/>
    </row>
    <row r="863">
      <c r="A863" s="83"/>
      <c r="B863" s="161"/>
      <c r="C863" s="162"/>
      <c r="D863" s="162"/>
      <c r="E863" s="162"/>
      <c r="F863" s="162"/>
    </row>
    <row r="864">
      <c r="A864" s="83"/>
      <c r="B864" s="161"/>
      <c r="C864" s="162"/>
      <c r="D864" s="162"/>
      <c r="E864" s="162"/>
      <c r="F864" s="162"/>
    </row>
    <row r="865">
      <c r="A865" s="83"/>
      <c r="B865" s="161"/>
      <c r="C865" s="162"/>
      <c r="D865" s="162"/>
      <c r="E865" s="162"/>
      <c r="F865" s="162"/>
    </row>
    <row r="866">
      <c r="A866" s="83"/>
      <c r="B866" s="161"/>
      <c r="C866" s="162"/>
      <c r="D866" s="162"/>
      <c r="E866" s="162"/>
      <c r="F866" s="162"/>
    </row>
    <row r="867">
      <c r="A867" s="83"/>
      <c r="B867" s="161"/>
      <c r="C867" s="162"/>
      <c r="D867" s="162"/>
      <c r="E867" s="162"/>
      <c r="F867" s="162"/>
    </row>
    <row r="868">
      <c r="A868" s="83"/>
      <c r="B868" s="161"/>
      <c r="C868" s="162"/>
      <c r="D868" s="162"/>
      <c r="E868" s="162"/>
      <c r="F868" s="162"/>
    </row>
    <row r="869">
      <c r="A869" s="83"/>
      <c r="B869" s="161"/>
      <c r="C869" s="162"/>
      <c r="D869" s="162"/>
      <c r="E869" s="162"/>
      <c r="F869" s="162"/>
    </row>
    <row r="870">
      <c r="A870" s="83"/>
      <c r="B870" s="161"/>
      <c r="C870" s="162"/>
      <c r="D870" s="162"/>
      <c r="E870" s="162"/>
      <c r="F870" s="162"/>
    </row>
    <row r="871">
      <c r="A871" s="83"/>
      <c r="B871" s="161"/>
      <c r="C871" s="162"/>
      <c r="D871" s="162"/>
      <c r="E871" s="162"/>
      <c r="F871" s="162"/>
    </row>
    <row r="872">
      <c r="A872" s="83"/>
      <c r="B872" s="161"/>
      <c r="C872" s="162"/>
      <c r="D872" s="162"/>
      <c r="E872" s="162"/>
      <c r="F872" s="162"/>
    </row>
    <row r="873">
      <c r="A873" s="83"/>
      <c r="B873" s="161"/>
      <c r="C873" s="162"/>
      <c r="D873" s="162"/>
      <c r="E873" s="162"/>
      <c r="F873" s="162"/>
    </row>
    <row r="874">
      <c r="A874" s="83"/>
      <c r="B874" s="161"/>
      <c r="C874" s="162"/>
      <c r="D874" s="162"/>
      <c r="E874" s="162"/>
      <c r="F874" s="162"/>
    </row>
    <row r="875">
      <c r="A875" s="83"/>
      <c r="B875" s="161"/>
      <c r="C875" s="162"/>
      <c r="D875" s="162"/>
      <c r="E875" s="162"/>
      <c r="F875" s="162"/>
    </row>
    <row r="876">
      <c r="A876" s="83"/>
      <c r="B876" s="161"/>
      <c r="C876" s="162"/>
      <c r="D876" s="162"/>
      <c r="E876" s="162"/>
      <c r="F876" s="162"/>
    </row>
    <row r="877">
      <c r="A877" s="83"/>
      <c r="B877" s="161"/>
      <c r="C877" s="162"/>
      <c r="D877" s="162"/>
      <c r="E877" s="162"/>
      <c r="F877" s="162"/>
    </row>
    <row r="878">
      <c r="A878" s="83"/>
      <c r="B878" s="161"/>
      <c r="C878" s="162"/>
      <c r="D878" s="162"/>
      <c r="E878" s="162"/>
      <c r="F878" s="162"/>
    </row>
    <row r="879">
      <c r="A879" s="83"/>
      <c r="B879" s="161"/>
      <c r="C879" s="162"/>
      <c r="D879" s="162"/>
      <c r="E879" s="162"/>
      <c r="F879" s="162"/>
    </row>
    <row r="880">
      <c r="A880" s="83"/>
      <c r="B880" s="161"/>
      <c r="C880" s="162"/>
      <c r="D880" s="162"/>
      <c r="E880" s="162"/>
      <c r="F880" s="162"/>
    </row>
    <row r="881">
      <c r="A881" s="83"/>
      <c r="B881" s="161"/>
      <c r="C881" s="162"/>
      <c r="D881" s="162"/>
      <c r="E881" s="162"/>
      <c r="F881" s="162"/>
    </row>
    <row r="882">
      <c r="A882" s="83"/>
      <c r="B882" s="161"/>
      <c r="C882" s="162"/>
      <c r="D882" s="162"/>
      <c r="E882" s="162"/>
      <c r="F882" s="162"/>
    </row>
    <row r="883">
      <c r="A883" s="83"/>
      <c r="B883" s="161"/>
      <c r="C883" s="162"/>
      <c r="D883" s="162"/>
      <c r="E883" s="162"/>
      <c r="F883" s="162"/>
    </row>
    <row r="884">
      <c r="A884" s="83"/>
      <c r="B884" s="161"/>
      <c r="C884" s="162"/>
      <c r="D884" s="162"/>
      <c r="E884" s="162"/>
      <c r="F884" s="162"/>
    </row>
    <row r="885">
      <c r="A885" s="83"/>
      <c r="B885" s="161"/>
      <c r="C885" s="162"/>
      <c r="D885" s="162"/>
      <c r="E885" s="162"/>
      <c r="F885" s="162"/>
    </row>
    <row r="886">
      <c r="A886" s="83"/>
      <c r="B886" s="161"/>
      <c r="C886" s="162"/>
      <c r="D886" s="162"/>
      <c r="E886" s="162"/>
      <c r="F886" s="162"/>
    </row>
    <row r="887">
      <c r="A887" s="83"/>
      <c r="B887" s="161"/>
      <c r="C887" s="162"/>
      <c r="D887" s="162"/>
      <c r="E887" s="162"/>
      <c r="F887" s="162"/>
    </row>
    <row r="888">
      <c r="A888" s="83"/>
      <c r="B888" s="161"/>
      <c r="C888" s="162"/>
      <c r="D888" s="162"/>
      <c r="E888" s="162"/>
      <c r="F888" s="162"/>
    </row>
    <row r="889">
      <c r="A889" s="83"/>
      <c r="B889" s="161"/>
      <c r="C889" s="162"/>
      <c r="D889" s="162"/>
      <c r="E889" s="162"/>
      <c r="F889" s="162"/>
    </row>
    <row r="890">
      <c r="A890" s="83"/>
      <c r="B890" s="161"/>
      <c r="C890" s="162"/>
      <c r="D890" s="162"/>
      <c r="E890" s="162"/>
      <c r="F890" s="162"/>
    </row>
    <row r="891">
      <c r="A891" s="83"/>
      <c r="B891" s="161"/>
      <c r="C891" s="162"/>
      <c r="D891" s="162"/>
      <c r="E891" s="162"/>
      <c r="F891" s="162"/>
    </row>
    <row r="892">
      <c r="A892" s="83"/>
      <c r="B892" s="161"/>
      <c r="C892" s="162"/>
      <c r="D892" s="162"/>
      <c r="E892" s="162"/>
      <c r="F892" s="162"/>
    </row>
    <row r="893">
      <c r="A893" s="83"/>
      <c r="B893" s="161"/>
      <c r="C893" s="162"/>
      <c r="D893" s="162"/>
      <c r="E893" s="162"/>
      <c r="F893" s="162"/>
    </row>
    <row r="894">
      <c r="A894" s="83"/>
      <c r="B894" s="161"/>
      <c r="C894" s="162"/>
      <c r="D894" s="162"/>
      <c r="E894" s="162"/>
      <c r="F894" s="162"/>
    </row>
    <row r="895">
      <c r="A895" s="83"/>
      <c r="B895" s="161"/>
      <c r="C895" s="162"/>
      <c r="D895" s="162"/>
      <c r="E895" s="162"/>
      <c r="F895" s="162"/>
    </row>
    <row r="896">
      <c r="A896" s="83"/>
      <c r="B896" s="161"/>
      <c r="C896" s="162"/>
      <c r="D896" s="162"/>
      <c r="E896" s="162"/>
      <c r="F896" s="162"/>
    </row>
    <row r="897">
      <c r="A897" s="83"/>
      <c r="B897" s="161"/>
      <c r="C897" s="162"/>
      <c r="D897" s="162"/>
      <c r="E897" s="162"/>
      <c r="F897" s="162"/>
    </row>
    <row r="898">
      <c r="A898" s="83"/>
      <c r="B898" s="161"/>
      <c r="C898" s="162"/>
      <c r="D898" s="162"/>
      <c r="E898" s="162"/>
      <c r="F898" s="162"/>
    </row>
    <row r="899">
      <c r="A899" s="83"/>
      <c r="B899" s="161"/>
      <c r="C899" s="162"/>
      <c r="D899" s="162"/>
      <c r="E899" s="162"/>
      <c r="F899" s="162"/>
    </row>
    <row r="900">
      <c r="A900" s="83"/>
      <c r="B900" s="161"/>
      <c r="C900" s="162"/>
      <c r="D900" s="162"/>
      <c r="E900" s="162"/>
      <c r="F900" s="162"/>
    </row>
    <row r="901">
      <c r="A901" s="83"/>
      <c r="B901" s="161"/>
      <c r="C901" s="162"/>
      <c r="D901" s="162"/>
      <c r="E901" s="162"/>
      <c r="F901" s="162"/>
    </row>
    <row r="902">
      <c r="A902" s="83"/>
      <c r="B902" s="161"/>
      <c r="C902" s="162"/>
      <c r="D902" s="162"/>
      <c r="E902" s="162"/>
      <c r="F902" s="162"/>
    </row>
    <row r="903">
      <c r="A903" s="83"/>
      <c r="B903" s="161"/>
      <c r="C903" s="162"/>
      <c r="D903" s="162"/>
      <c r="E903" s="162"/>
      <c r="F903" s="162"/>
    </row>
    <row r="904">
      <c r="A904" s="83"/>
      <c r="B904" s="161"/>
      <c r="C904" s="162"/>
      <c r="D904" s="162"/>
      <c r="E904" s="162"/>
      <c r="F904" s="162"/>
    </row>
    <row r="905">
      <c r="A905" s="83"/>
      <c r="B905" s="161"/>
      <c r="C905" s="162"/>
      <c r="D905" s="162"/>
      <c r="E905" s="162"/>
      <c r="F905" s="162"/>
    </row>
    <row r="906">
      <c r="A906" s="83"/>
      <c r="B906" s="161"/>
      <c r="C906" s="162"/>
      <c r="D906" s="162"/>
      <c r="E906" s="162"/>
      <c r="F906" s="162"/>
    </row>
    <row r="907">
      <c r="A907" s="83"/>
      <c r="B907" s="161"/>
      <c r="C907" s="162"/>
      <c r="D907" s="162"/>
      <c r="E907" s="162"/>
      <c r="F907" s="162"/>
    </row>
    <row r="908">
      <c r="A908" s="83"/>
      <c r="B908" s="161"/>
      <c r="C908" s="162"/>
      <c r="D908" s="162"/>
      <c r="E908" s="162"/>
      <c r="F908" s="162"/>
    </row>
    <row r="909">
      <c r="A909" s="83"/>
      <c r="B909" s="161"/>
      <c r="C909" s="162"/>
      <c r="D909" s="162"/>
      <c r="E909" s="162"/>
      <c r="F909" s="162"/>
    </row>
    <row r="910">
      <c r="A910" s="83"/>
      <c r="B910" s="161"/>
      <c r="C910" s="162"/>
      <c r="D910" s="162"/>
      <c r="E910" s="162"/>
      <c r="F910" s="162"/>
    </row>
    <row r="911">
      <c r="A911" s="83"/>
      <c r="B911" s="161"/>
      <c r="C911" s="162"/>
      <c r="D911" s="162"/>
      <c r="E911" s="162"/>
      <c r="F911" s="162"/>
    </row>
    <row r="912">
      <c r="A912" s="83"/>
      <c r="B912" s="161"/>
      <c r="C912" s="162"/>
      <c r="D912" s="162"/>
      <c r="E912" s="162"/>
      <c r="F912" s="162"/>
    </row>
    <row r="913">
      <c r="A913" s="83"/>
      <c r="B913" s="161"/>
      <c r="C913" s="162"/>
      <c r="D913" s="162"/>
      <c r="E913" s="162"/>
      <c r="F913" s="162"/>
    </row>
    <row r="914">
      <c r="A914" s="83"/>
      <c r="B914" s="161"/>
      <c r="C914" s="162"/>
      <c r="D914" s="162"/>
      <c r="E914" s="162"/>
      <c r="F914" s="162"/>
    </row>
    <row r="915">
      <c r="A915" s="83"/>
      <c r="B915" s="161"/>
      <c r="C915" s="162"/>
      <c r="D915" s="162"/>
      <c r="E915" s="162"/>
      <c r="F915" s="162"/>
    </row>
    <row r="916">
      <c r="A916" s="83"/>
      <c r="B916" s="161"/>
      <c r="C916" s="162"/>
      <c r="D916" s="162"/>
      <c r="E916" s="162"/>
      <c r="F916" s="162"/>
    </row>
    <row r="917">
      <c r="A917" s="83"/>
      <c r="B917" s="161"/>
      <c r="C917" s="162"/>
      <c r="D917" s="162"/>
      <c r="E917" s="162"/>
      <c r="F917" s="162"/>
    </row>
    <row r="918">
      <c r="A918" s="83"/>
      <c r="B918" s="161"/>
      <c r="C918" s="162"/>
      <c r="D918" s="162"/>
      <c r="E918" s="162"/>
      <c r="F918" s="162"/>
    </row>
    <row r="919">
      <c r="A919" s="83"/>
      <c r="B919" s="161"/>
      <c r="C919" s="162"/>
      <c r="D919" s="162"/>
      <c r="E919" s="162"/>
      <c r="F919" s="162"/>
    </row>
    <row r="920">
      <c r="A920" s="83"/>
      <c r="B920" s="161"/>
      <c r="C920" s="162"/>
      <c r="D920" s="162"/>
      <c r="E920" s="162"/>
      <c r="F920" s="162"/>
    </row>
    <row r="921">
      <c r="A921" s="83"/>
      <c r="B921" s="161"/>
      <c r="C921" s="162"/>
      <c r="D921" s="162"/>
      <c r="E921" s="162"/>
      <c r="F921" s="162"/>
    </row>
    <row r="922">
      <c r="A922" s="83"/>
      <c r="B922" s="161"/>
      <c r="C922" s="162"/>
      <c r="D922" s="162"/>
      <c r="E922" s="162"/>
      <c r="F922" s="162"/>
    </row>
    <row r="923">
      <c r="A923" s="83"/>
      <c r="B923" s="161"/>
      <c r="C923" s="162"/>
      <c r="D923" s="162"/>
      <c r="E923" s="162"/>
      <c r="F923" s="162"/>
    </row>
    <row r="924">
      <c r="A924" s="83"/>
      <c r="B924" s="161"/>
      <c r="C924" s="162"/>
      <c r="D924" s="162"/>
      <c r="E924" s="162"/>
      <c r="F924" s="162"/>
    </row>
    <row r="925">
      <c r="A925" s="83"/>
      <c r="B925" s="161"/>
      <c r="C925" s="162"/>
      <c r="D925" s="162"/>
      <c r="E925" s="162"/>
      <c r="F925" s="162"/>
    </row>
    <row r="926">
      <c r="A926" s="83"/>
      <c r="B926" s="161"/>
      <c r="C926" s="162"/>
      <c r="D926" s="162"/>
      <c r="E926" s="162"/>
      <c r="F926" s="162"/>
    </row>
    <row r="927">
      <c r="A927" s="83"/>
      <c r="B927" s="161"/>
      <c r="C927" s="162"/>
      <c r="D927" s="162"/>
      <c r="E927" s="162"/>
      <c r="F927" s="162"/>
    </row>
    <row r="928">
      <c r="A928" s="83"/>
      <c r="B928" s="161"/>
      <c r="C928" s="162"/>
      <c r="D928" s="162"/>
      <c r="E928" s="162"/>
      <c r="F928" s="162"/>
    </row>
    <row r="929">
      <c r="A929" s="83"/>
      <c r="B929" s="161"/>
      <c r="C929" s="162"/>
      <c r="D929" s="162"/>
      <c r="E929" s="162"/>
      <c r="F929" s="162"/>
    </row>
    <row r="930">
      <c r="A930" s="83"/>
      <c r="B930" s="161"/>
      <c r="C930" s="162"/>
      <c r="D930" s="162"/>
      <c r="E930" s="162"/>
      <c r="F930" s="162"/>
    </row>
    <row r="931">
      <c r="A931" s="83"/>
      <c r="B931" s="161"/>
      <c r="C931" s="162"/>
      <c r="D931" s="162"/>
      <c r="E931" s="162"/>
      <c r="F931" s="162"/>
    </row>
    <row r="932">
      <c r="A932" s="83"/>
      <c r="B932" s="161"/>
      <c r="C932" s="162"/>
      <c r="D932" s="162"/>
      <c r="E932" s="162"/>
      <c r="F932" s="162"/>
    </row>
    <row r="933">
      <c r="A933" s="83"/>
      <c r="B933" s="161"/>
      <c r="C933" s="162"/>
      <c r="D933" s="162"/>
      <c r="E933" s="162"/>
      <c r="F933" s="162"/>
    </row>
    <row r="934">
      <c r="A934" s="83"/>
      <c r="B934" s="161"/>
      <c r="C934" s="162"/>
      <c r="D934" s="162"/>
      <c r="E934" s="162"/>
      <c r="F934" s="162"/>
    </row>
    <row r="935">
      <c r="A935" s="83"/>
      <c r="B935" s="161"/>
      <c r="C935" s="162"/>
      <c r="D935" s="162"/>
      <c r="E935" s="162"/>
      <c r="F935" s="162"/>
    </row>
    <row r="936">
      <c r="A936" s="83"/>
      <c r="B936" s="161"/>
      <c r="C936" s="162"/>
      <c r="D936" s="162"/>
      <c r="E936" s="162"/>
      <c r="F936" s="162"/>
    </row>
    <row r="937">
      <c r="A937" s="83"/>
      <c r="B937" s="161"/>
      <c r="C937" s="162"/>
      <c r="D937" s="162"/>
      <c r="E937" s="162"/>
      <c r="F937" s="162"/>
    </row>
    <row r="938">
      <c r="A938" s="83"/>
      <c r="B938" s="161"/>
      <c r="C938" s="162"/>
      <c r="D938" s="162"/>
      <c r="E938" s="162"/>
      <c r="F938" s="162"/>
    </row>
    <row r="939">
      <c r="A939" s="83"/>
      <c r="B939" s="161"/>
      <c r="C939" s="162"/>
      <c r="D939" s="162"/>
      <c r="E939" s="162"/>
      <c r="F939" s="162"/>
    </row>
    <row r="940">
      <c r="A940" s="83"/>
      <c r="B940" s="161"/>
      <c r="C940" s="162"/>
      <c r="D940" s="162"/>
      <c r="E940" s="162"/>
      <c r="F940" s="162"/>
    </row>
    <row r="941">
      <c r="A941" s="83"/>
      <c r="B941" s="161"/>
      <c r="C941" s="162"/>
      <c r="D941" s="162"/>
      <c r="E941" s="162"/>
      <c r="F941" s="162"/>
    </row>
    <row r="942">
      <c r="A942" s="83"/>
      <c r="B942" s="161"/>
      <c r="C942" s="162"/>
      <c r="D942" s="162"/>
      <c r="E942" s="162"/>
      <c r="F942" s="162"/>
    </row>
    <row r="943">
      <c r="A943" s="83"/>
      <c r="B943" s="161"/>
      <c r="C943" s="162"/>
      <c r="D943" s="162"/>
      <c r="E943" s="162"/>
      <c r="F943" s="162"/>
    </row>
    <row r="944">
      <c r="A944" s="83"/>
      <c r="B944" s="161"/>
      <c r="C944" s="162"/>
      <c r="D944" s="162"/>
      <c r="E944" s="162"/>
      <c r="F944" s="162"/>
    </row>
    <row r="945">
      <c r="A945" s="83"/>
      <c r="B945" s="161"/>
      <c r="C945" s="162"/>
      <c r="D945" s="162"/>
      <c r="E945" s="162"/>
      <c r="F945" s="162"/>
    </row>
    <row r="946">
      <c r="A946" s="83"/>
      <c r="B946" s="161"/>
      <c r="C946" s="162"/>
      <c r="D946" s="162"/>
      <c r="E946" s="162"/>
      <c r="F946" s="162"/>
    </row>
    <row r="947">
      <c r="A947" s="83"/>
      <c r="B947" s="161"/>
      <c r="C947" s="162"/>
      <c r="D947" s="162"/>
      <c r="E947" s="162"/>
      <c r="F947" s="162"/>
    </row>
    <row r="948">
      <c r="A948" s="83"/>
      <c r="B948" s="161"/>
      <c r="C948" s="162"/>
      <c r="D948" s="162"/>
      <c r="E948" s="162"/>
      <c r="F948" s="162"/>
    </row>
    <row r="949">
      <c r="A949" s="83"/>
      <c r="B949" s="161"/>
      <c r="C949" s="162"/>
      <c r="D949" s="162"/>
      <c r="E949" s="162"/>
      <c r="F949" s="162"/>
    </row>
    <row r="950">
      <c r="A950" s="83"/>
      <c r="B950" s="161"/>
      <c r="C950" s="162"/>
      <c r="D950" s="162"/>
      <c r="E950" s="162"/>
      <c r="F950" s="162"/>
    </row>
    <row r="951">
      <c r="A951" s="83"/>
      <c r="B951" s="161"/>
      <c r="C951" s="162"/>
      <c r="D951" s="162"/>
      <c r="E951" s="162"/>
      <c r="F951" s="162"/>
    </row>
    <row r="952">
      <c r="A952" s="83"/>
      <c r="B952" s="161"/>
      <c r="C952" s="162"/>
      <c r="D952" s="162"/>
      <c r="E952" s="162"/>
      <c r="F952" s="162"/>
    </row>
    <row r="953">
      <c r="A953" s="83"/>
      <c r="B953" s="161"/>
      <c r="C953" s="162"/>
      <c r="D953" s="162"/>
      <c r="E953" s="162"/>
      <c r="F953" s="162"/>
    </row>
    <row r="954">
      <c r="A954" s="83"/>
      <c r="B954" s="161"/>
      <c r="C954" s="162"/>
      <c r="D954" s="162"/>
      <c r="E954" s="162"/>
      <c r="F954" s="162"/>
    </row>
    <row r="955">
      <c r="A955" s="83"/>
      <c r="B955" s="161"/>
      <c r="C955" s="162"/>
      <c r="D955" s="162"/>
      <c r="E955" s="162"/>
      <c r="F955" s="162"/>
    </row>
    <row r="956">
      <c r="A956" s="83"/>
      <c r="B956" s="161"/>
      <c r="C956" s="162"/>
      <c r="D956" s="162"/>
      <c r="E956" s="162"/>
      <c r="F956" s="162"/>
    </row>
    <row r="957">
      <c r="A957" s="83"/>
      <c r="B957" s="161"/>
      <c r="C957" s="162"/>
      <c r="D957" s="162"/>
      <c r="E957" s="162"/>
      <c r="F957" s="162"/>
    </row>
    <row r="958">
      <c r="A958" s="83"/>
      <c r="B958" s="161"/>
      <c r="C958" s="162"/>
      <c r="D958" s="162"/>
      <c r="E958" s="162"/>
      <c r="F958" s="162"/>
    </row>
    <row r="959">
      <c r="A959" s="83"/>
      <c r="B959" s="161"/>
      <c r="C959" s="162"/>
      <c r="D959" s="162"/>
      <c r="E959" s="162"/>
      <c r="F959" s="162"/>
    </row>
    <row r="960">
      <c r="A960" s="83"/>
      <c r="B960" s="161"/>
      <c r="C960" s="162"/>
      <c r="D960" s="162"/>
      <c r="E960" s="162"/>
      <c r="F960" s="162"/>
    </row>
    <row r="961">
      <c r="A961" s="83"/>
      <c r="B961" s="161"/>
      <c r="C961" s="162"/>
      <c r="D961" s="162"/>
      <c r="E961" s="162"/>
      <c r="F961" s="162"/>
    </row>
    <row r="962">
      <c r="A962" s="83"/>
      <c r="B962" s="161"/>
      <c r="C962" s="162"/>
      <c r="D962" s="162"/>
      <c r="E962" s="162"/>
      <c r="F962" s="162"/>
    </row>
    <row r="963">
      <c r="A963" s="83"/>
      <c r="B963" s="161"/>
      <c r="C963" s="162"/>
      <c r="D963" s="162"/>
      <c r="E963" s="162"/>
      <c r="F963" s="162"/>
    </row>
    <row r="964">
      <c r="A964" s="83"/>
      <c r="B964" s="161"/>
      <c r="C964" s="162"/>
      <c r="D964" s="162"/>
      <c r="E964" s="162"/>
      <c r="F964" s="162"/>
    </row>
    <row r="965">
      <c r="A965" s="83"/>
      <c r="B965" s="161"/>
      <c r="C965" s="162"/>
      <c r="D965" s="162"/>
      <c r="E965" s="162"/>
      <c r="F965" s="162"/>
    </row>
    <row r="966">
      <c r="A966" s="83"/>
      <c r="B966" s="161"/>
      <c r="C966" s="162"/>
      <c r="D966" s="162"/>
      <c r="E966" s="162"/>
      <c r="F966" s="162"/>
    </row>
    <row r="967">
      <c r="A967" s="83"/>
      <c r="B967" s="161"/>
      <c r="C967" s="162"/>
      <c r="D967" s="162"/>
      <c r="E967" s="162"/>
      <c r="F967" s="162"/>
    </row>
    <row r="968">
      <c r="A968" s="83"/>
      <c r="B968" s="161"/>
      <c r="C968" s="162"/>
      <c r="D968" s="162"/>
      <c r="E968" s="162"/>
      <c r="F968" s="162"/>
    </row>
    <row r="969">
      <c r="A969" s="83"/>
      <c r="B969" s="161"/>
      <c r="C969" s="162"/>
      <c r="D969" s="162"/>
      <c r="E969" s="162"/>
      <c r="F969" s="162"/>
    </row>
    <row r="970">
      <c r="A970" s="83"/>
      <c r="B970" s="161"/>
      <c r="C970" s="162"/>
      <c r="D970" s="162"/>
      <c r="E970" s="162"/>
      <c r="F970" s="162"/>
    </row>
    <row r="971">
      <c r="A971" s="83"/>
      <c r="B971" s="161"/>
      <c r="C971" s="162"/>
      <c r="D971" s="162"/>
      <c r="E971" s="162"/>
      <c r="F971" s="162"/>
    </row>
    <row r="972">
      <c r="A972" s="83"/>
      <c r="B972" s="161"/>
      <c r="C972" s="162"/>
      <c r="D972" s="162"/>
      <c r="E972" s="162"/>
      <c r="F972" s="162"/>
    </row>
    <row r="973">
      <c r="A973" s="83"/>
      <c r="B973" s="161"/>
      <c r="C973" s="162"/>
      <c r="D973" s="162"/>
      <c r="E973" s="162"/>
      <c r="F973" s="162"/>
    </row>
    <row r="974">
      <c r="A974" s="83"/>
      <c r="B974" s="161"/>
      <c r="C974" s="162"/>
      <c r="D974" s="162"/>
      <c r="E974" s="162"/>
      <c r="F974" s="162"/>
    </row>
    <row r="975">
      <c r="A975" s="83"/>
      <c r="B975" s="161"/>
      <c r="C975" s="162"/>
      <c r="D975" s="162"/>
      <c r="E975" s="162"/>
      <c r="F975" s="162"/>
    </row>
    <row r="976">
      <c r="A976" s="83"/>
      <c r="B976" s="161"/>
      <c r="C976" s="162"/>
      <c r="D976" s="162"/>
      <c r="E976" s="162"/>
      <c r="F976" s="162"/>
    </row>
    <row r="977">
      <c r="A977" s="83"/>
      <c r="B977" s="161"/>
      <c r="C977" s="162"/>
      <c r="D977" s="162"/>
      <c r="E977" s="162"/>
      <c r="F977" s="162"/>
    </row>
    <row r="978">
      <c r="A978" s="83"/>
      <c r="B978" s="161"/>
      <c r="C978" s="162"/>
      <c r="D978" s="162"/>
      <c r="E978" s="162"/>
      <c r="F978" s="162"/>
    </row>
    <row r="979">
      <c r="A979" s="83"/>
      <c r="B979" s="161"/>
      <c r="C979" s="162"/>
      <c r="D979" s="162"/>
      <c r="E979" s="162"/>
      <c r="F979" s="162"/>
    </row>
    <row r="980">
      <c r="A980" s="83"/>
      <c r="B980" s="161"/>
      <c r="C980" s="162"/>
      <c r="D980" s="162"/>
      <c r="E980" s="162"/>
      <c r="F980" s="162"/>
    </row>
    <row r="981">
      <c r="A981" s="83"/>
      <c r="B981" s="161"/>
      <c r="C981" s="162"/>
      <c r="D981" s="162"/>
      <c r="E981" s="162"/>
      <c r="F981" s="162"/>
    </row>
    <row r="982">
      <c r="A982" s="83"/>
      <c r="B982" s="161"/>
      <c r="C982" s="162"/>
      <c r="D982" s="162"/>
      <c r="E982" s="162"/>
      <c r="F982" s="162"/>
    </row>
    <row r="983">
      <c r="A983" s="83"/>
      <c r="B983" s="161"/>
      <c r="C983" s="162"/>
      <c r="D983" s="162"/>
      <c r="E983" s="162"/>
      <c r="F983" s="162"/>
    </row>
    <row r="984">
      <c r="A984" s="83"/>
      <c r="B984" s="161"/>
      <c r="C984" s="162"/>
      <c r="D984" s="162"/>
      <c r="E984" s="162"/>
      <c r="F984" s="162"/>
    </row>
    <row r="985">
      <c r="A985" s="83"/>
      <c r="B985" s="161"/>
      <c r="C985" s="162"/>
      <c r="D985" s="162"/>
      <c r="E985" s="162"/>
      <c r="F985" s="162"/>
    </row>
    <row r="986">
      <c r="A986" s="83"/>
      <c r="B986" s="161"/>
      <c r="C986" s="162"/>
      <c r="D986" s="162"/>
      <c r="E986" s="162"/>
      <c r="F986" s="162"/>
    </row>
    <row r="987">
      <c r="A987" s="83"/>
      <c r="B987" s="161"/>
      <c r="C987" s="162"/>
      <c r="D987" s="162"/>
      <c r="E987" s="162"/>
      <c r="F987" s="162"/>
    </row>
    <row r="988">
      <c r="A988" s="83"/>
      <c r="B988" s="161"/>
      <c r="C988" s="162"/>
      <c r="D988" s="162"/>
      <c r="E988" s="162"/>
      <c r="F988" s="162"/>
    </row>
    <row r="989">
      <c r="A989" s="83"/>
      <c r="B989" s="161"/>
      <c r="C989" s="162"/>
      <c r="D989" s="162"/>
      <c r="E989" s="162"/>
      <c r="F989" s="162"/>
    </row>
    <row r="990">
      <c r="A990" s="83"/>
      <c r="B990" s="161"/>
      <c r="C990" s="162"/>
      <c r="D990" s="162"/>
      <c r="E990" s="162"/>
      <c r="F990" s="162"/>
    </row>
    <row r="991">
      <c r="A991" s="83"/>
      <c r="B991" s="161"/>
      <c r="C991" s="162"/>
      <c r="D991" s="162"/>
      <c r="E991" s="162"/>
      <c r="F991" s="162"/>
    </row>
    <row r="992">
      <c r="A992" s="83"/>
      <c r="B992" s="161"/>
      <c r="C992" s="162"/>
      <c r="D992" s="162"/>
      <c r="E992" s="162"/>
      <c r="F992" s="162"/>
    </row>
    <row r="993">
      <c r="A993" s="83"/>
      <c r="B993" s="161"/>
      <c r="C993" s="162"/>
      <c r="D993" s="162"/>
      <c r="E993" s="162"/>
      <c r="F993" s="162"/>
    </row>
    <row r="994">
      <c r="A994" s="83"/>
      <c r="B994" s="161"/>
      <c r="C994" s="162"/>
      <c r="D994" s="162"/>
      <c r="E994" s="162"/>
      <c r="F994" s="162"/>
    </row>
    <row r="995">
      <c r="A995" s="83"/>
      <c r="B995" s="161"/>
      <c r="C995" s="162"/>
      <c r="D995" s="162"/>
      <c r="E995" s="162"/>
      <c r="F995" s="162"/>
    </row>
    <row r="996">
      <c r="A996" s="83"/>
      <c r="B996" s="161"/>
      <c r="C996" s="162"/>
      <c r="D996" s="162"/>
      <c r="E996" s="162"/>
      <c r="F996" s="162"/>
    </row>
    <row r="997">
      <c r="A997" s="83"/>
      <c r="B997" s="161"/>
      <c r="C997" s="162"/>
      <c r="D997" s="162"/>
      <c r="E997" s="162"/>
      <c r="F997" s="162"/>
    </row>
    <row r="998">
      <c r="A998" s="83"/>
      <c r="B998" s="161"/>
      <c r="C998" s="162"/>
      <c r="D998" s="162"/>
      <c r="E998" s="162"/>
      <c r="F998" s="162"/>
    </row>
    <row r="999">
      <c r="A999" s="83"/>
      <c r="B999" s="161"/>
      <c r="C999" s="162"/>
      <c r="D999" s="162"/>
      <c r="E999" s="162"/>
      <c r="F999" s="162"/>
    </row>
    <row r="1000">
      <c r="A1000" s="83"/>
      <c r="B1000" s="161"/>
      <c r="C1000" s="162"/>
      <c r="D1000" s="162"/>
      <c r="E1000" s="162"/>
      <c r="F1000" s="162"/>
    </row>
    <row r="1001">
      <c r="A1001" s="83"/>
      <c r="B1001" s="161"/>
      <c r="C1001" s="162"/>
      <c r="D1001" s="162"/>
      <c r="E1001" s="162"/>
      <c r="F1001" s="162"/>
    </row>
    <row r="1002">
      <c r="A1002" s="83"/>
      <c r="B1002" s="161"/>
      <c r="C1002" s="162"/>
      <c r="D1002" s="162"/>
      <c r="E1002" s="162"/>
      <c r="F1002" s="162"/>
    </row>
    <row r="1003">
      <c r="A1003" s="83"/>
      <c r="B1003" s="161"/>
      <c r="C1003" s="162"/>
      <c r="D1003" s="162"/>
      <c r="E1003" s="162"/>
      <c r="F1003" s="162"/>
    </row>
    <row r="1004">
      <c r="A1004" s="83"/>
      <c r="B1004" s="161"/>
      <c r="C1004" s="162"/>
      <c r="D1004" s="162"/>
      <c r="E1004" s="162"/>
      <c r="F1004" s="162"/>
    </row>
    <row r="1005">
      <c r="A1005" s="83"/>
      <c r="B1005" s="161"/>
      <c r="C1005" s="162"/>
      <c r="D1005" s="162"/>
      <c r="E1005" s="162"/>
      <c r="F1005" s="162"/>
    </row>
    <row r="1006">
      <c r="A1006" s="83"/>
      <c r="B1006" s="161"/>
      <c r="C1006" s="162"/>
      <c r="D1006" s="162"/>
      <c r="E1006" s="162"/>
      <c r="F1006" s="162"/>
    </row>
    <row r="1007">
      <c r="A1007" s="83"/>
      <c r="B1007" s="161"/>
      <c r="C1007" s="162"/>
      <c r="D1007" s="162"/>
      <c r="E1007" s="162"/>
      <c r="F1007" s="162"/>
    </row>
    <row r="1008">
      <c r="A1008" s="83"/>
      <c r="B1008" s="161"/>
      <c r="C1008" s="162"/>
      <c r="D1008" s="162"/>
      <c r="E1008" s="162"/>
      <c r="F1008" s="162"/>
    </row>
    <row r="1009">
      <c r="A1009" s="83"/>
      <c r="B1009" s="161"/>
      <c r="C1009" s="162"/>
      <c r="D1009" s="162"/>
      <c r="E1009" s="162"/>
      <c r="F1009" s="162"/>
    </row>
    <row r="1010">
      <c r="A1010" s="83"/>
      <c r="B1010" s="161"/>
      <c r="C1010" s="162"/>
      <c r="D1010" s="162"/>
      <c r="E1010" s="162"/>
      <c r="F1010" s="162"/>
    </row>
    <row r="1011">
      <c r="A1011" s="83"/>
      <c r="B1011" s="161"/>
      <c r="C1011" s="162"/>
      <c r="D1011" s="162"/>
      <c r="E1011" s="162"/>
      <c r="F1011" s="162"/>
    </row>
    <row r="1012">
      <c r="A1012" s="83"/>
      <c r="B1012" s="161"/>
      <c r="C1012" s="162"/>
      <c r="D1012" s="162"/>
      <c r="E1012" s="162"/>
      <c r="F1012" s="162"/>
    </row>
    <row r="1013">
      <c r="A1013" s="83"/>
      <c r="B1013" s="161"/>
      <c r="C1013" s="162"/>
      <c r="D1013" s="162"/>
      <c r="E1013" s="162"/>
      <c r="F1013" s="162"/>
    </row>
    <row r="1014">
      <c r="A1014" s="83"/>
      <c r="B1014" s="161"/>
      <c r="C1014" s="162"/>
      <c r="D1014" s="162"/>
      <c r="E1014" s="162"/>
      <c r="F1014" s="162"/>
    </row>
    <row r="1015">
      <c r="A1015" s="83"/>
      <c r="B1015" s="161"/>
      <c r="C1015" s="162"/>
      <c r="D1015" s="162"/>
      <c r="E1015" s="162"/>
      <c r="F1015" s="162"/>
    </row>
    <row r="1016">
      <c r="A1016" s="83"/>
      <c r="B1016" s="161"/>
      <c r="C1016" s="162"/>
      <c r="D1016" s="162"/>
      <c r="E1016" s="162"/>
      <c r="F1016" s="162"/>
    </row>
    <row r="1017">
      <c r="A1017" s="83"/>
      <c r="B1017" s="161"/>
      <c r="C1017" s="162"/>
      <c r="D1017" s="162"/>
      <c r="E1017" s="162"/>
      <c r="F1017" s="162"/>
    </row>
    <row r="1018">
      <c r="A1018" s="83"/>
      <c r="B1018" s="161"/>
      <c r="C1018" s="162"/>
      <c r="D1018" s="162"/>
      <c r="E1018" s="162"/>
      <c r="F1018" s="162"/>
    </row>
    <row r="1019">
      <c r="A1019" s="83"/>
      <c r="B1019" s="161"/>
      <c r="C1019" s="162"/>
      <c r="D1019" s="162"/>
      <c r="E1019" s="162"/>
      <c r="F1019" s="162"/>
    </row>
    <row r="1020">
      <c r="A1020" s="83"/>
      <c r="B1020" s="161"/>
      <c r="C1020" s="162"/>
      <c r="D1020" s="162"/>
      <c r="E1020" s="162"/>
      <c r="F1020" s="162"/>
    </row>
    <row r="1021">
      <c r="A1021" s="83"/>
      <c r="B1021" s="161"/>
      <c r="C1021" s="162"/>
      <c r="D1021" s="162"/>
      <c r="E1021" s="162"/>
      <c r="F1021" s="162"/>
    </row>
    <row r="1022">
      <c r="A1022" s="83"/>
      <c r="B1022" s="161"/>
      <c r="C1022" s="162"/>
      <c r="D1022" s="162"/>
      <c r="E1022" s="162"/>
      <c r="F1022" s="162"/>
    </row>
    <row r="1023">
      <c r="A1023" s="83"/>
      <c r="B1023" s="161"/>
      <c r="C1023" s="162"/>
      <c r="D1023" s="162"/>
      <c r="E1023" s="162"/>
      <c r="F1023" s="162"/>
    </row>
    <row r="1024">
      <c r="A1024" s="83"/>
      <c r="B1024" s="161"/>
      <c r="C1024" s="162"/>
      <c r="D1024" s="162"/>
      <c r="E1024" s="162"/>
      <c r="F1024" s="162"/>
    </row>
    <row r="1025">
      <c r="A1025" s="83"/>
      <c r="B1025" s="161"/>
      <c r="C1025" s="162"/>
      <c r="D1025" s="162"/>
      <c r="E1025" s="162"/>
      <c r="F1025" s="162"/>
    </row>
    <row r="1026">
      <c r="A1026" s="83"/>
      <c r="B1026" s="161"/>
      <c r="C1026" s="162"/>
      <c r="D1026" s="162"/>
      <c r="E1026" s="162"/>
      <c r="F1026" s="162"/>
    </row>
    <row r="1027">
      <c r="A1027" s="83"/>
      <c r="B1027" s="161"/>
      <c r="C1027" s="162"/>
      <c r="D1027" s="162"/>
      <c r="E1027" s="162"/>
      <c r="F1027" s="162"/>
    </row>
    <row r="1028">
      <c r="A1028" s="83"/>
      <c r="B1028" s="161"/>
      <c r="C1028" s="162"/>
      <c r="D1028" s="162"/>
      <c r="E1028" s="162"/>
      <c r="F1028" s="162"/>
    </row>
    <row r="1029">
      <c r="A1029" s="83"/>
      <c r="B1029" s="161"/>
      <c r="C1029" s="162"/>
      <c r="D1029" s="162"/>
      <c r="E1029" s="162"/>
      <c r="F1029" s="162"/>
    </row>
    <row r="1030">
      <c r="A1030" s="83"/>
      <c r="B1030" s="161"/>
      <c r="C1030" s="162"/>
      <c r="D1030" s="162"/>
      <c r="E1030" s="162"/>
      <c r="F1030" s="162"/>
    </row>
    <row r="1031">
      <c r="A1031" s="83"/>
      <c r="B1031" s="161"/>
      <c r="C1031" s="162"/>
      <c r="D1031" s="162"/>
      <c r="E1031" s="162"/>
      <c r="F1031" s="162"/>
    </row>
    <row r="1032">
      <c r="A1032" s="83"/>
      <c r="B1032" s="161"/>
      <c r="C1032" s="162"/>
      <c r="D1032" s="162"/>
      <c r="E1032" s="162"/>
      <c r="F1032" s="162"/>
    </row>
    <row r="1033">
      <c r="A1033" s="83"/>
      <c r="B1033" s="161"/>
      <c r="C1033" s="162"/>
      <c r="D1033" s="162"/>
      <c r="E1033" s="162"/>
      <c r="F1033" s="162"/>
    </row>
    <row r="1034">
      <c r="A1034" s="83"/>
      <c r="B1034" s="161"/>
      <c r="C1034" s="162"/>
      <c r="D1034" s="162"/>
      <c r="E1034" s="162"/>
      <c r="F1034" s="162"/>
    </row>
    <row r="1035">
      <c r="A1035" s="83"/>
      <c r="B1035" s="161"/>
      <c r="C1035" s="162"/>
      <c r="D1035" s="162"/>
      <c r="E1035" s="162"/>
      <c r="F1035" s="162"/>
    </row>
    <row r="1036">
      <c r="A1036" s="83"/>
      <c r="B1036" s="161"/>
      <c r="C1036" s="162"/>
      <c r="D1036" s="162"/>
      <c r="E1036" s="162"/>
      <c r="F1036" s="162"/>
    </row>
    <row r="1037">
      <c r="A1037" s="83"/>
      <c r="B1037" s="161"/>
      <c r="C1037" s="162"/>
      <c r="D1037" s="162"/>
      <c r="E1037" s="162"/>
      <c r="F1037" s="162"/>
    </row>
    <row r="1038">
      <c r="A1038" s="83"/>
      <c r="B1038" s="161"/>
      <c r="C1038" s="162"/>
      <c r="D1038" s="162"/>
      <c r="E1038" s="162"/>
      <c r="F1038" s="162"/>
    </row>
    <row r="1039">
      <c r="A1039" s="83"/>
      <c r="B1039" s="161"/>
      <c r="C1039" s="162"/>
      <c r="D1039" s="162"/>
      <c r="E1039" s="162"/>
      <c r="F1039" s="162"/>
    </row>
    <row r="1040">
      <c r="A1040" s="83"/>
      <c r="B1040" s="161"/>
      <c r="C1040" s="162"/>
      <c r="D1040" s="162"/>
      <c r="E1040" s="162"/>
      <c r="F1040" s="162"/>
    </row>
    <row r="1041">
      <c r="A1041" s="83"/>
      <c r="B1041" s="161"/>
      <c r="C1041" s="162"/>
      <c r="D1041" s="162"/>
      <c r="E1041" s="162"/>
      <c r="F1041" s="162"/>
    </row>
    <row r="1042">
      <c r="A1042" s="83"/>
      <c r="B1042" s="161"/>
      <c r="C1042" s="162"/>
      <c r="D1042" s="162"/>
      <c r="E1042" s="162"/>
      <c r="F1042" s="162"/>
    </row>
    <row r="1043">
      <c r="A1043" s="83"/>
      <c r="B1043" s="161"/>
      <c r="C1043" s="162"/>
      <c r="D1043" s="162"/>
      <c r="E1043" s="162"/>
      <c r="F1043" s="162"/>
    </row>
    <row r="1044">
      <c r="A1044" s="83"/>
      <c r="B1044" s="161"/>
      <c r="C1044" s="162"/>
      <c r="D1044" s="162"/>
      <c r="E1044" s="162"/>
      <c r="F1044" s="162"/>
    </row>
    <row r="1045">
      <c r="A1045" s="83"/>
      <c r="B1045" s="161"/>
      <c r="C1045" s="162"/>
      <c r="D1045" s="162"/>
      <c r="E1045" s="162"/>
      <c r="F1045" s="162"/>
    </row>
    <row r="1046">
      <c r="A1046" s="83"/>
      <c r="B1046" s="161"/>
      <c r="C1046" s="162"/>
      <c r="D1046" s="162"/>
      <c r="E1046" s="162"/>
      <c r="F1046" s="162"/>
    </row>
    <row r="1047">
      <c r="A1047" s="83"/>
      <c r="B1047" s="161"/>
      <c r="C1047" s="162"/>
      <c r="D1047" s="162"/>
      <c r="E1047" s="162"/>
      <c r="F1047" s="162"/>
    </row>
    <row r="1048">
      <c r="A1048" s="83"/>
      <c r="B1048" s="161"/>
      <c r="C1048" s="162"/>
      <c r="D1048" s="162"/>
      <c r="E1048" s="162"/>
      <c r="F1048" s="162"/>
    </row>
    <row r="1049">
      <c r="A1049" s="83"/>
      <c r="B1049" s="161"/>
      <c r="C1049" s="162"/>
      <c r="D1049" s="162"/>
      <c r="E1049" s="162"/>
      <c r="F1049" s="162"/>
    </row>
    <row r="1050">
      <c r="A1050" s="83"/>
      <c r="B1050" s="161"/>
      <c r="C1050" s="162"/>
      <c r="D1050" s="162"/>
      <c r="E1050" s="162"/>
      <c r="F1050" s="162"/>
    </row>
    <row r="1051">
      <c r="A1051" s="83"/>
      <c r="B1051" s="161"/>
      <c r="C1051" s="162"/>
      <c r="D1051" s="162"/>
      <c r="E1051" s="162"/>
      <c r="F1051" s="162"/>
    </row>
    <row r="1052">
      <c r="A1052" s="83"/>
      <c r="B1052" s="161"/>
      <c r="C1052" s="162"/>
      <c r="D1052" s="162"/>
      <c r="E1052" s="162"/>
      <c r="F1052" s="162"/>
    </row>
    <row r="1053">
      <c r="A1053" s="83"/>
      <c r="B1053" s="161"/>
      <c r="C1053" s="162"/>
      <c r="D1053" s="162"/>
      <c r="E1053" s="162"/>
      <c r="F1053" s="162"/>
    </row>
    <row r="1054">
      <c r="A1054" s="83"/>
      <c r="B1054" s="161"/>
      <c r="C1054" s="162"/>
      <c r="D1054" s="162"/>
      <c r="E1054" s="162"/>
      <c r="F1054" s="162"/>
    </row>
    <row r="1055">
      <c r="A1055" s="83"/>
      <c r="B1055" s="161"/>
      <c r="C1055" s="162"/>
      <c r="D1055" s="162"/>
      <c r="E1055" s="162"/>
      <c r="F1055" s="162"/>
    </row>
    <row r="1056">
      <c r="A1056" s="83"/>
      <c r="B1056" s="161"/>
      <c r="C1056" s="162"/>
      <c r="D1056" s="162"/>
      <c r="E1056" s="162"/>
      <c r="F1056" s="162"/>
    </row>
    <row r="1057">
      <c r="A1057" s="83"/>
      <c r="B1057" s="161"/>
      <c r="C1057" s="162"/>
      <c r="D1057" s="162"/>
      <c r="E1057" s="162"/>
      <c r="F1057" s="162"/>
    </row>
    <row r="1058">
      <c r="A1058" s="83"/>
      <c r="B1058" s="161"/>
      <c r="C1058" s="162"/>
      <c r="D1058" s="162"/>
      <c r="E1058" s="162"/>
      <c r="F1058" s="162"/>
    </row>
    <row r="1059">
      <c r="A1059" s="83"/>
      <c r="B1059" s="161"/>
      <c r="C1059" s="162"/>
      <c r="D1059" s="162"/>
      <c r="E1059" s="162"/>
      <c r="F1059" s="162"/>
    </row>
    <row r="1060">
      <c r="A1060" s="83"/>
      <c r="B1060" s="161"/>
      <c r="C1060" s="162"/>
      <c r="D1060" s="162"/>
      <c r="E1060" s="162"/>
      <c r="F1060" s="162"/>
    </row>
    <row r="1061">
      <c r="A1061" s="83"/>
      <c r="B1061" s="161"/>
      <c r="C1061" s="162"/>
      <c r="D1061" s="162"/>
      <c r="E1061" s="162"/>
      <c r="F1061" s="162"/>
    </row>
    <row r="1062">
      <c r="A1062" s="83"/>
      <c r="B1062" s="161"/>
      <c r="C1062" s="162"/>
      <c r="D1062" s="162"/>
      <c r="E1062" s="162"/>
      <c r="F1062" s="162"/>
    </row>
    <row r="1063">
      <c r="A1063" s="83"/>
      <c r="B1063" s="161"/>
      <c r="C1063" s="162"/>
      <c r="D1063" s="162"/>
      <c r="E1063" s="162"/>
      <c r="F1063" s="162"/>
    </row>
    <row r="1064">
      <c r="A1064" s="83"/>
      <c r="B1064" s="161"/>
      <c r="C1064" s="162"/>
      <c r="D1064" s="162"/>
      <c r="E1064" s="162"/>
      <c r="F1064" s="162"/>
    </row>
    <row r="1065">
      <c r="A1065" s="83"/>
      <c r="B1065" s="161"/>
      <c r="C1065" s="162"/>
      <c r="D1065" s="162"/>
      <c r="E1065" s="162"/>
      <c r="F1065" s="162"/>
    </row>
    <row r="1066">
      <c r="A1066" s="83"/>
      <c r="B1066" s="161"/>
      <c r="C1066" s="162"/>
      <c r="D1066" s="162"/>
      <c r="E1066" s="162"/>
      <c r="F1066" s="162"/>
    </row>
    <row r="1067">
      <c r="A1067" s="83"/>
      <c r="B1067" s="161"/>
      <c r="C1067" s="162"/>
      <c r="D1067" s="162"/>
      <c r="E1067" s="162"/>
      <c r="F1067" s="162"/>
    </row>
    <row r="1068">
      <c r="A1068" s="83"/>
      <c r="B1068" s="161"/>
      <c r="C1068" s="162"/>
      <c r="D1068" s="162"/>
      <c r="E1068" s="162"/>
      <c r="F1068" s="162"/>
    </row>
    <row r="1069">
      <c r="A1069" s="83"/>
      <c r="B1069" s="161"/>
      <c r="C1069" s="162"/>
      <c r="D1069" s="162"/>
      <c r="E1069" s="162"/>
      <c r="F1069" s="162"/>
    </row>
    <row r="1070">
      <c r="A1070" s="83"/>
      <c r="B1070" s="161"/>
      <c r="C1070" s="162"/>
      <c r="D1070" s="162"/>
      <c r="E1070" s="162"/>
      <c r="F1070" s="162"/>
    </row>
    <row r="1071">
      <c r="A1071" s="83"/>
      <c r="B1071" s="161"/>
      <c r="C1071" s="162"/>
      <c r="D1071" s="162"/>
      <c r="E1071" s="162"/>
      <c r="F1071" s="162"/>
    </row>
  </sheetData>
  <mergeCells count="223">
    <mergeCell ref="C76:F76"/>
    <mergeCell ref="C70:F70"/>
    <mergeCell ref="C96:F96"/>
    <mergeCell ref="C98:F98"/>
    <mergeCell ref="C109:F109"/>
    <mergeCell ref="C108:F108"/>
    <mergeCell ref="C105:F105"/>
    <mergeCell ref="C106:F106"/>
    <mergeCell ref="C110:F110"/>
    <mergeCell ref="C112:F112"/>
    <mergeCell ref="C111:F111"/>
    <mergeCell ref="C104:F104"/>
    <mergeCell ref="C107:F107"/>
    <mergeCell ref="C78:F78"/>
    <mergeCell ref="A69:A113"/>
    <mergeCell ref="B85:B91"/>
    <mergeCell ref="C85:F93"/>
    <mergeCell ref="C95:F95"/>
    <mergeCell ref="C69:F69"/>
    <mergeCell ref="C113:F113"/>
    <mergeCell ref="G107:K107"/>
    <mergeCell ref="G110:K110"/>
    <mergeCell ref="G109:K109"/>
    <mergeCell ref="C102:F102"/>
    <mergeCell ref="C101:F101"/>
    <mergeCell ref="G102:K102"/>
    <mergeCell ref="G120:L120"/>
    <mergeCell ref="G106:K106"/>
    <mergeCell ref="G119:K119"/>
    <mergeCell ref="C100:F100"/>
    <mergeCell ref="G95:L95"/>
    <mergeCell ref="J96:K96"/>
    <mergeCell ref="G96:H96"/>
    <mergeCell ref="L97:M97"/>
    <mergeCell ref="G97:K97"/>
    <mergeCell ref="G113:L113"/>
    <mergeCell ref="G111:J111"/>
    <mergeCell ref="H112:J112"/>
    <mergeCell ref="G123:I123"/>
    <mergeCell ref="J123:M123"/>
    <mergeCell ref="C124:F124"/>
    <mergeCell ref="C125:F125"/>
    <mergeCell ref="C123:F123"/>
    <mergeCell ref="G100:J100"/>
    <mergeCell ref="G99:L99"/>
    <mergeCell ref="G98:L98"/>
    <mergeCell ref="G128:J128"/>
    <mergeCell ref="C128:F128"/>
    <mergeCell ref="C127:F127"/>
    <mergeCell ref="G103:K103"/>
    <mergeCell ref="C103:F103"/>
    <mergeCell ref="C120:F120"/>
    <mergeCell ref="C122:F122"/>
    <mergeCell ref="C121:F121"/>
    <mergeCell ref="C116:F116"/>
    <mergeCell ref="C114:F114"/>
    <mergeCell ref="A115:A125"/>
    <mergeCell ref="C117:F117"/>
    <mergeCell ref="C118:F118"/>
    <mergeCell ref="C119:F119"/>
    <mergeCell ref="C126:F126"/>
    <mergeCell ref="G30:M30"/>
    <mergeCell ref="G32:M32"/>
    <mergeCell ref="G31:M31"/>
    <mergeCell ref="G26:M26"/>
    <mergeCell ref="G27:M27"/>
    <mergeCell ref="G22:M22"/>
    <mergeCell ref="G23:M23"/>
    <mergeCell ref="G21:M21"/>
    <mergeCell ref="G20:M20"/>
    <mergeCell ref="G29:M29"/>
    <mergeCell ref="G28:M28"/>
    <mergeCell ref="G25:M25"/>
    <mergeCell ref="G15:M15"/>
    <mergeCell ref="G14:M14"/>
    <mergeCell ref="G16:L16"/>
    <mergeCell ref="G35:M35"/>
    <mergeCell ref="G19:M19"/>
    <mergeCell ref="G44:M44"/>
    <mergeCell ref="G45:M45"/>
    <mergeCell ref="G38:M38"/>
    <mergeCell ref="G43:M43"/>
    <mergeCell ref="G42:M42"/>
    <mergeCell ref="G41:M41"/>
    <mergeCell ref="G40:M40"/>
    <mergeCell ref="G33:M33"/>
    <mergeCell ref="G34:M34"/>
    <mergeCell ref="G36:M36"/>
    <mergeCell ref="G48:H48"/>
    <mergeCell ref="I49:K49"/>
    <mergeCell ref="G51:M51"/>
    <mergeCell ref="G50:M50"/>
    <mergeCell ref="I48:M48"/>
    <mergeCell ref="C23:F23"/>
    <mergeCell ref="C22:F22"/>
    <mergeCell ref="C1:F1"/>
    <mergeCell ref="G1:K1"/>
    <mergeCell ref="O1:Q1"/>
    <mergeCell ref="J79:L79"/>
    <mergeCell ref="G79:I79"/>
    <mergeCell ref="G17:L17"/>
    <mergeCell ref="G18:K18"/>
    <mergeCell ref="N20:P20"/>
    <mergeCell ref="G69:I69"/>
    <mergeCell ref="G72:H72"/>
    <mergeCell ref="J72:K72"/>
    <mergeCell ref="G70:K70"/>
    <mergeCell ref="M73:P76"/>
    <mergeCell ref="P69:Q69"/>
    <mergeCell ref="C97:F97"/>
    <mergeCell ref="C99:F99"/>
    <mergeCell ref="G47:M47"/>
    <mergeCell ref="J46:M46"/>
    <mergeCell ref="G46:I46"/>
    <mergeCell ref="G52:M52"/>
    <mergeCell ref="C19:F19"/>
    <mergeCell ref="A5:A38"/>
    <mergeCell ref="C34:F34"/>
    <mergeCell ref="C38:F38"/>
    <mergeCell ref="C35:F35"/>
    <mergeCell ref="C18:F18"/>
    <mergeCell ref="C5:F5"/>
    <mergeCell ref="C15:F15"/>
    <mergeCell ref="C16:F16"/>
    <mergeCell ref="C11:F11"/>
    <mergeCell ref="C12:F12"/>
    <mergeCell ref="C9:F9"/>
    <mergeCell ref="C46:F46"/>
    <mergeCell ref="C48:F48"/>
    <mergeCell ref="C47:F47"/>
    <mergeCell ref="C54:F54"/>
    <mergeCell ref="C53:F53"/>
    <mergeCell ref="A40:A55"/>
    <mergeCell ref="C45:F45"/>
    <mergeCell ref="C40:F40"/>
    <mergeCell ref="C41:F41"/>
    <mergeCell ref="C44:F44"/>
    <mergeCell ref="G54:M54"/>
    <mergeCell ref="G53:M53"/>
    <mergeCell ref="C63:F63"/>
    <mergeCell ref="C60:F60"/>
    <mergeCell ref="G60:M60"/>
    <mergeCell ref="C58:F58"/>
    <mergeCell ref="G58:M58"/>
    <mergeCell ref="G59:M59"/>
    <mergeCell ref="C49:F49"/>
    <mergeCell ref="C50:F50"/>
    <mergeCell ref="G61:J61"/>
    <mergeCell ref="G62:M62"/>
    <mergeCell ref="G63:M63"/>
    <mergeCell ref="G56:M56"/>
    <mergeCell ref="G55:M55"/>
    <mergeCell ref="C32:F32"/>
    <mergeCell ref="C30:F30"/>
    <mergeCell ref="C28:F28"/>
    <mergeCell ref="C29:F29"/>
    <mergeCell ref="C25:F25"/>
    <mergeCell ref="C26:F26"/>
    <mergeCell ref="C27:F27"/>
    <mergeCell ref="C72:F72"/>
    <mergeCell ref="C64:F64"/>
    <mergeCell ref="C67:F67"/>
    <mergeCell ref="C66:F66"/>
    <mergeCell ref="C71:F71"/>
    <mergeCell ref="C65:F65"/>
    <mergeCell ref="C77:F77"/>
    <mergeCell ref="C80:F80"/>
    <mergeCell ref="C33:F33"/>
    <mergeCell ref="C83:F83"/>
    <mergeCell ref="C84:F84"/>
    <mergeCell ref="C73:F73"/>
    <mergeCell ref="C55:F55"/>
    <mergeCell ref="C52:F52"/>
    <mergeCell ref="C51:F51"/>
    <mergeCell ref="I81:N81"/>
    <mergeCell ref="G80:L80"/>
    <mergeCell ref="G77:L77"/>
    <mergeCell ref="G76:L76"/>
    <mergeCell ref="M80:O80"/>
    <mergeCell ref="G78:N78"/>
    <mergeCell ref="G105:K105"/>
    <mergeCell ref="L106:M106"/>
    <mergeCell ref="G85:K93"/>
    <mergeCell ref="L85:N93"/>
    <mergeCell ref="L82:O82"/>
    <mergeCell ref="G73:L73"/>
    <mergeCell ref="G74:K74"/>
    <mergeCell ref="G82:K84"/>
    <mergeCell ref="G10:M10"/>
    <mergeCell ref="G9:M9"/>
    <mergeCell ref="G7:M7"/>
    <mergeCell ref="G6:M6"/>
    <mergeCell ref="C2:F2"/>
    <mergeCell ref="G12:M12"/>
    <mergeCell ref="G13:M13"/>
    <mergeCell ref="G8:M8"/>
    <mergeCell ref="M5:N5"/>
    <mergeCell ref="G5:L5"/>
    <mergeCell ref="G11:M11"/>
    <mergeCell ref="C59:F59"/>
    <mergeCell ref="A58:A67"/>
    <mergeCell ref="C56:F56"/>
    <mergeCell ref="M61:P61"/>
    <mergeCell ref="G65:M65"/>
    <mergeCell ref="I67:J67"/>
    <mergeCell ref="H66:M66"/>
    <mergeCell ref="G64:M64"/>
    <mergeCell ref="G67:H67"/>
    <mergeCell ref="G116:L116"/>
    <mergeCell ref="G117:L117"/>
    <mergeCell ref="C132:F132"/>
    <mergeCell ref="C134:F134"/>
    <mergeCell ref="C133:F133"/>
    <mergeCell ref="C129:F129"/>
    <mergeCell ref="C131:F131"/>
    <mergeCell ref="C130:F130"/>
    <mergeCell ref="G118:K118"/>
    <mergeCell ref="G115:L115"/>
    <mergeCell ref="K128:N128"/>
    <mergeCell ref="M120:N120"/>
    <mergeCell ref="G122:L122"/>
    <mergeCell ref="G125:K125"/>
    <mergeCell ref="L119:O119"/>
  </mergeCells>
  <conditionalFormatting sqref="G18:M18">
    <cfRule type="colorScale" priority="1">
      <colorScale>
        <cfvo type="min"/>
        <cfvo type="max"/>
        <color rgb="FF57BB8A"/>
        <color rgb="FFFFFFFF"/>
      </colorScale>
    </cfRule>
  </conditionalFormatting>
  <hyperlinks>
    <hyperlink r:id="rId1" ref="O18"/>
    <hyperlink r:id="rId2" ref="M109"/>
    <hyperlink r:id="rId3" ref="L118"/>
  </hyperlinks>
  <printOptions gridLines="1" horizontalCentered="1"/>
  <pageMargins bottom="0.75" footer="0.0" header="0.0" left="0.25" right="0.25" top="0.75"/>
  <pageSetup scale="65"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0"/>
    <col customWidth="1" min="8" max="8" width="7.43"/>
    <col customWidth="1" min="9" max="9" width="0.43"/>
  </cols>
  <sheetData>
    <row r="1">
      <c r="A1" s="1"/>
      <c r="B1" s="2" t="s">
        <v>0</v>
      </c>
      <c r="J1" s="4"/>
      <c r="K1" s="4"/>
    </row>
    <row r="2">
      <c r="A2" s="6" t="str">
        <f t="shared" ref="A2:A4" si="1">HYPERLINK("https://du1ux2871uqvu.cloudfront.net/sites/default/files/file/Prel-OS-Sep2010.pdf","2010f")</f>
        <v>2010f</v>
      </c>
      <c r="B2" s="2" t="s">
        <v>3</v>
      </c>
      <c r="J2" s="8"/>
      <c r="K2" s="4"/>
    </row>
    <row r="3">
      <c r="A3" s="6" t="str">
        <f t="shared" si="1"/>
        <v>2010f</v>
      </c>
      <c r="B3" s="2" t="s">
        <v>5</v>
      </c>
      <c r="J3" s="8"/>
      <c r="K3" s="4"/>
    </row>
    <row r="4">
      <c r="A4" s="6" t="str">
        <f t="shared" si="1"/>
        <v>2010f</v>
      </c>
      <c r="B4" s="2" t="s">
        <v>7</v>
      </c>
      <c r="K4" s="4"/>
    </row>
    <row r="5">
      <c r="A5" s="6" t="str">
        <f t="shared" ref="A5:A7" si="2">HYPERLINK("https://du1ux2871uqvu.cloudfront.net/sites/default/files/file/Prel-OS-April2011.pdf","2011s")</f>
        <v>2011s</v>
      </c>
      <c r="B5" s="11" t="s">
        <v>8</v>
      </c>
      <c r="J5" s="13"/>
      <c r="K5" s="4"/>
      <c r="L5" s="4"/>
    </row>
    <row r="6">
      <c r="A6" s="6" t="str">
        <f t="shared" si="2"/>
        <v>2011s</v>
      </c>
      <c r="B6" s="14" t="s">
        <v>11</v>
      </c>
      <c r="J6" s="13"/>
      <c r="L6" s="4"/>
    </row>
    <row r="7">
      <c r="A7" s="6" t="str">
        <f t="shared" si="2"/>
        <v>2011s</v>
      </c>
      <c r="B7" s="2" t="s">
        <v>12</v>
      </c>
      <c r="J7" s="13"/>
      <c r="L7" s="4"/>
    </row>
    <row r="8">
      <c r="A8" s="6" t="str">
        <f t="shared" ref="A8:A10" si="3">HYPERLINK("https://du1ux2871uqvu.cloudfront.net/sites/default/files/file/Prel-OS-November2011.pdf","2011f")</f>
        <v>2011f</v>
      </c>
      <c r="B8" s="14" t="s">
        <v>14</v>
      </c>
      <c r="J8" s="13"/>
      <c r="K8" s="4"/>
      <c r="L8" s="4"/>
    </row>
    <row r="9">
      <c r="A9" s="6" t="str">
        <f t="shared" si="3"/>
        <v>2011f</v>
      </c>
      <c r="B9" s="2" t="s">
        <v>16</v>
      </c>
      <c r="J9" s="13"/>
    </row>
    <row r="10">
      <c r="A10" s="6" t="str">
        <f t="shared" si="3"/>
        <v>2011f</v>
      </c>
      <c r="B10" s="2" t="s">
        <v>17</v>
      </c>
    </row>
    <row r="11">
      <c r="A11" s="6" t="str">
        <f t="shared" ref="A11:A13" si="4">HYPERLINK("https://du1ux2871uqvu.cloudfront.net/sites/default/files/file/Prel-OS-April2012.pdf","2012s")</f>
        <v>2012s</v>
      </c>
      <c r="B11" s="11" t="s">
        <v>21</v>
      </c>
      <c r="J11" s="13"/>
    </row>
    <row r="12">
      <c r="A12" s="6" t="str">
        <f t="shared" si="4"/>
        <v>2012s</v>
      </c>
      <c r="B12" s="2" t="s">
        <v>24</v>
      </c>
      <c r="J12" s="13"/>
    </row>
    <row r="13">
      <c r="A13" s="6" t="str">
        <f t="shared" si="4"/>
        <v>2012s</v>
      </c>
      <c r="B13" s="11" t="s">
        <v>25</v>
      </c>
      <c r="J13" s="13"/>
    </row>
    <row r="14">
      <c r="A14" s="6" t="str">
        <f t="shared" ref="A14:A16" si="5">HYPERLINK("https://du1ux2871uqvu.cloudfront.net/sites/default/files/file/Prel-OS-Nov2012.pdf","2012f")</f>
        <v>2012f</v>
      </c>
      <c r="B14" s="2" t="s">
        <v>31</v>
      </c>
      <c r="J14" s="13"/>
    </row>
    <row r="15">
      <c r="A15" s="6" t="str">
        <f t="shared" si="5"/>
        <v>2012f</v>
      </c>
      <c r="B15" s="2" t="s">
        <v>33</v>
      </c>
    </row>
    <row r="16">
      <c r="A16" s="6" t="str">
        <f t="shared" si="5"/>
        <v>2012f</v>
      </c>
      <c r="B16" s="26" t="s">
        <v>34</v>
      </c>
      <c r="J16" s="13"/>
    </row>
    <row r="17">
      <c r="A17" s="6" t="str">
        <f t="shared" ref="A17:A19" si="6">HYPERLINK("https://du1ux2871uqvu.cloudfront.net/sites/default/files/file/Prel-OS-April2013.pdf","2013s")</f>
        <v>2013s</v>
      </c>
      <c r="B17" s="2" t="s">
        <v>35</v>
      </c>
      <c r="J17" s="13"/>
    </row>
    <row r="18">
      <c r="A18" s="6" t="str">
        <f t="shared" si="6"/>
        <v>2013s</v>
      </c>
      <c r="B18" s="2" t="s">
        <v>37</v>
      </c>
      <c r="J18" s="13"/>
    </row>
    <row r="19">
      <c r="A19" s="6" t="str">
        <f t="shared" si="6"/>
        <v>2013s</v>
      </c>
      <c r="B19" s="2" t="s">
        <v>38</v>
      </c>
    </row>
    <row r="20">
      <c r="A20" s="6" t="str">
        <f t="shared" ref="A20:A23" si="7">HYPERLINK("https://du1ux2871uqvu.cloudfront.net/sites/default/files/file/Prel-OS-Nov2013.pdf","2013f")</f>
        <v>2013f</v>
      </c>
      <c r="B20" s="2" t="s">
        <v>39</v>
      </c>
    </row>
    <row r="21">
      <c r="A21" s="6" t="str">
        <f t="shared" si="7"/>
        <v>2013f</v>
      </c>
      <c r="B21" s="2" t="s">
        <v>40</v>
      </c>
      <c r="J21" s="13"/>
    </row>
    <row r="22">
      <c r="A22" s="6" t="str">
        <f t="shared" si="7"/>
        <v>2013f</v>
      </c>
      <c r="B22" s="2" t="s">
        <v>43</v>
      </c>
      <c r="J22" s="13"/>
    </row>
    <row r="23">
      <c r="A23" s="6" t="str">
        <f t="shared" si="7"/>
        <v>2013f</v>
      </c>
      <c r="B23" s="2" t="s">
        <v>45</v>
      </c>
      <c r="J23" s="13"/>
    </row>
    <row r="24">
      <c r="A24" s="6" t="str">
        <f t="shared" ref="A24:A26" si="8">HYPERLINK("https://du1ux2871uqvu.cloudfront.net/sites/default/files/file/Prel-OS-April2014.pdf","2014s")</f>
        <v>2014s</v>
      </c>
      <c r="B24" s="14" t="s">
        <v>48</v>
      </c>
      <c r="J24" s="13"/>
    </row>
    <row r="25">
      <c r="A25" s="6" t="str">
        <f t="shared" si="8"/>
        <v>2014s</v>
      </c>
      <c r="B25" s="2" t="s">
        <v>54</v>
      </c>
      <c r="J25" s="13"/>
    </row>
    <row r="26">
      <c r="A26" s="6" t="str">
        <f t="shared" si="8"/>
        <v>2014s</v>
      </c>
      <c r="B26" s="2" t="s">
        <v>58</v>
      </c>
    </row>
    <row r="27">
      <c r="A27" s="6" t="str">
        <f t="shared" ref="A27:A29" si="9">HYPERLINK("https://du1ux2871uqvu.cloudfront.net/sites/default/files/file/Prel-OS-November2014.pdf","2014f")</f>
        <v>2014f</v>
      </c>
      <c r="B27" s="2" t="s">
        <v>60</v>
      </c>
      <c r="J27" s="13"/>
    </row>
    <row r="28">
      <c r="A28" s="6" t="str">
        <f t="shared" si="9"/>
        <v>2014f</v>
      </c>
      <c r="B28" s="14" t="s">
        <v>62</v>
      </c>
      <c r="J28" s="13"/>
    </row>
    <row r="29">
      <c r="A29" s="6" t="str">
        <f t="shared" si="9"/>
        <v>2014f</v>
      </c>
      <c r="B29" s="2" t="s">
        <v>64</v>
      </c>
    </row>
    <row r="30">
      <c r="A30" s="6" t="str">
        <f t="shared" ref="A30:A32" si="10">HYPERLINK("https://du1ux2871uqvu.cloudfront.net/sites/default/files/file/Prel-OS-April2015.pdf","2015s")</f>
        <v>2015s</v>
      </c>
      <c r="B30" s="11" t="s">
        <v>66</v>
      </c>
      <c r="J30" s="13"/>
      <c r="K30" s="4" t="s">
        <v>68</v>
      </c>
    </row>
    <row r="31">
      <c r="A31" s="6" t="str">
        <f t="shared" si="10"/>
        <v>2015s</v>
      </c>
      <c r="B31" s="14" t="s">
        <v>69</v>
      </c>
      <c r="J31" s="13"/>
      <c r="K31" s="4" t="s">
        <v>68</v>
      </c>
    </row>
    <row r="32">
      <c r="A32" s="6" t="str">
        <f t="shared" si="10"/>
        <v>2015s</v>
      </c>
      <c r="B32" s="2" t="s">
        <v>72</v>
      </c>
      <c r="J32" s="13"/>
      <c r="K32" s="4" t="s">
        <v>73</v>
      </c>
    </row>
    <row r="33">
      <c r="A33" s="6" t="str">
        <f t="shared" ref="A33:A35" si="11">HYPERLINK("https://du1ux2871uqvu.cloudfront.net/sites/default/files/file/Prel-OS-Nov2015.pdf","2015f")</f>
        <v>2015f</v>
      </c>
      <c r="B33" s="11" t="s">
        <v>78</v>
      </c>
      <c r="J33" s="13"/>
      <c r="K33" s="4" t="s">
        <v>68</v>
      </c>
    </row>
    <row r="34">
      <c r="A34" s="6" t="str">
        <f t="shared" si="11"/>
        <v>2015f</v>
      </c>
      <c r="B34" s="2" t="s">
        <v>87</v>
      </c>
      <c r="J34" s="13"/>
      <c r="K34" s="4" t="s">
        <v>73</v>
      </c>
    </row>
    <row r="35">
      <c r="A35" s="6" t="str">
        <f t="shared" si="11"/>
        <v>2015f</v>
      </c>
      <c r="B35" s="2" t="s">
        <v>40</v>
      </c>
      <c r="J35" s="13"/>
      <c r="K35" s="4" t="s">
        <v>73</v>
      </c>
    </row>
    <row r="36">
      <c r="A36" s="6" t="str">
        <f t="shared" ref="A36:A38" si="12">HYPERLINK("https://du1ux2871uqvu.cloudfront.net/sites/default/files/file/Prel-OS-April2016.pdf","2016s")</f>
        <v>2016s</v>
      </c>
      <c r="B36" s="26" t="s">
        <v>97</v>
      </c>
      <c r="J36" s="13"/>
      <c r="K36" s="4" t="s">
        <v>68</v>
      </c>
    </row>
    <row r="37">
      <c r="A37" s="6" t="str">
        <f t="shared" si="12"/>
        <v>2016s</v>
      </c>
      <c r="B37" s="14" t="s">
        <v>103</v>
      </c>
      <c r="J37" s="13"/>
      <c r="K37" s="4" t="s">
        <v>68</v>
      </c>
    </row>
    <row r="38">
      <c r="A38" s="6" t="str">
        <f t="shared" si="12"/>
        <v>2016s</v>
      </c>
      <c r="B38" s="2" t="s">
        <v>108</v>
      </c>
      <c r="J38" s="13"/>
      <c r="K38" s="4" t="s">
        <v>73</v>
      </c>
    </row>
    <row r="39">
      <c r="A39" s="50" t="str">
        <f t="shared" ref="A39:A41" si="13">HYPERLINK("https://du1ux2871uqvu.cloudfront.net/sites/default/files/file/Prel-OS-Nov2016.pdf","2016f")</f>
        <v>2016f</v>
      </c>
      <c r="B39" s="11" t="s">
        <v>114</v>
      </c>
      <c r="J39" s="52"/>
      <c r="K39" s="4" t="s">
        <v>68</v>
      </c>
    </row>
    <row r="40">
      <c r="A40" s="54" t="str">
        <f t="shared" si="13"/>
        <v>2016f</v>
      </c>
      <c r="B40" s="45" t="s">
        <v>120</v>
      </c>
      <c r="J40" s="13"/>
      <c r="K40" s="4" t="s">
        <v>73</v>
      </c>
    </row>
    <row r="41">
      <c r="A41" s="54" t="str">
        <f t="shared" si="13"/>
        <v>2016f</v>
      </c>
      <c r="B41" s="2" t="s">
        <v>121</v>
      </c>
      <c r="K41" s="4" t="s">
        <v>122</v>
      </c>
    </row>
    <row r="42">
      <c r="A42" s="50" t="str">
        <f t="shared" ref="A42:A44" si="14">HYPERLINK("https://du1ux2871uqvu.cloudfront.net/sites/default/files/file/Prel-OS-April2017.pdf","2017s")</f>
        <v>2017s</v>
      </c>
      <c r="B42" s="11" t="s">
        <v>123</v>
      </c>
      <c r="J42" s="13"/>
      <c r="K42" s="4" t="s">
        <v>68</v>
      </c>
    </row>
    <row r="43">
      <c r="A43" s="50" t="str">
        <f t="shared" si="14"/>
        <v>2017s</v>
      </c>
      <c r="B43" s="11" t="s">
        <v>130</v>
      </c>
      <c r="J43" s="13"/>
      <c r="K43" s="4" t="s">
        <v>68</v>
      </c>
    </row>
    <row r="44">
      <c r="A44" s="54" t="str">
        <f t="shared" si="14"/>
        <v>2017s</v>
      </c>
      <c r="B44" s="2" t="s">
        <v>136</v>
      </c>
      <c r="K44" s="4" t="s">
        <v>122</v>
      </c>
    </row>
    <row r="45">
      <c r="A45" s="56"/>
    </row>
    <row r="46">
      <c r="A46" s="12" t="s">
        <v>147</v>
      </c>
      <c r="C46" s="4" t="s">
        <v>68</v>
      </c>
      <c r="D46" s="4" t="s">
        <v>148</v>
      </c>
      <c r="E46" s="4" t="s">
        <v>149</v>
      </c>
    </row>
    <row r="47">
      <c r="A47" s="56"/>
      <c r="C47" s="4" t="s">
        <v>150</v>
      </c>
    </row>
    <row r="48">
      <c r="A48" s="56"/>
      <c r="C48" s="4" t="s">
        <v>151</v>
      </c>
    </row>
    <row r="49">
      <c r="A49" s="56"/>
    </row>
    <row r="50">
      <c r="A50" s="56"/>
    </row>
    <row r="51">
      <c r="A51" s="56"/>
    </row>
    <row r="52">
      <c r="A52" s="56"/>
    </row>
    <row r="53">
      <c r="A53" s="56"/>
    </row>
    <row r="54">
      <c r="A54" s="56"/>
    </row>
    <row r="55">
      <c r="A55" s="56"/>
    </row>
    <row r="56">
      <c r="A56" s="56"/>
    </row>
    <row r="57">
      <c r="A57" s="56"/>
    </row>
    <row r="58">
      <c r="A58" s="56"/>
    </row>
    <row r="59">
      <c r="A59" s="56"/>
    </row>
    <row r="60">
      <c r="A60" s="56"/>
    </row>
    <row r="61">
      <c r="A61" s="56"/>
    </row>
    <row r="62">
      <c r="A62" s="56"/>
    </row>
    <row r="63">
      <c r="A63" s="56"/>
    </row>
    <row r="64">
      <c r="A64" s="56"/>
    </row>
    <row r="65">
      <c r="A65" s="56"/>
    </row>
    <row r="66">
      <c r="A66" s="56"/>
    </row>
    <row r="67">
      <c r="A67" s="56"/>
    </row>
    <row r="68">
      <c r="A68" s="56"/>
    </row>
    <row r="69">
      <c r="A69" s="56"/>
    </row>
    <row r="70">
      <c r="A70" s="56"/>
    </row>
    <row r="71">
      <c r="A71" s="56"/>
    </row>
    <row r="72">
      <c r="A72" s="56"/>
    </row>
    <row r="73">
      <c r="A73" s="56"/>
    </row>
    <row r="74">
      <c r="A74" s="56"/>
    </row>
    <row r="75">
      <c r="A75" s="56"/>
    </row>
    <row r="76">
      <c r="A76" s="56"/>
    </row>
    <row r="77">
      <c r="A77" s="56"/>
    </row>
    <row r="78">
      <c r="A78" s="56"/>
    </row>
    <row r="79">
      <c r="A79" s="56"/>
    </row>
    <row r="80">
      <c r="A80" s="56"/>
    </row>
    <row r="81">
      <c r="A81" s="56"/>
    </row>
    <row r="82">
      <c r="A82" s="56"/>
    </row>
    <row r="83">
      <c r="A83" s="56"/>
    </row>
    <row r="84">
      <c r="A84" s="56"/>
    </row>
    <row r="85">
      <c r="A85" s="56"/>
    </row>
    <row r="86">
      <c r="A86" s="56"/>
    </row>
    <row r="87">
      <c r="A87" s="56"/>
    </row>
    <row r="88">
      <c r="A88" s="56"/>
    </row>
    <row r="89">
      <c r="A89" s="56"/>
    </row>
    <row r="90">
      <c r="A90" s="56"/>
    </row>
    <row r="91">
      <c r="A91" s="56"/>
    </row>
    <row r="92">
      <c r="A92" s="56"/>
    </row>
    <row r="93">
      <c r="A93" s="56"/>
    </row>
    <row r="94">
      <c r="A94" s="56"/>
    </row>
    <row r="95">
      <c r="A95" s="56"/>
    </row>
    <row r="96">
      <c r="A96" s="56"/>
    </row>
    <row r="97">
      <c r="A97" s="56"/>
    </row>
    <row r="98">
      <c r="A98" s="56"/>
    </row>
    <row r="99">
      <c r="A99" s="56"/>
    </row>
    <row r="100">
      <c r="A100" s="56"/>
    </row>
    <row r="101">
      <c r="A101" s="56"/>
    </row>
    <row r="102">
      <c r="A102" s="56"/>
    </row>
    <row r="103">
      <c r="A103" s="56"/>
    </row>
    <row r="104">
      <c r="A104" s="56"/>
    </row>
    <row r="105">
      <c r="A105" s="56"/>
    </row>
    <row r="106">
      <c r="A106" s="56"/>
    </row>
    <row r="107">
      <c r="A107" s="56"/>
    </row>
    <row r="108">
      <c r="A108" s="56"/>
    </row>
    <row r="109">
      <c r="A109" s="56"/>
    </row>
    <row r="110">
      <c r="A110" s="56"/>
    </row>
    <row r="111">
      <c r="A111" s="56"/>
    </row>
    <row r="112">
      <c r="A112" s="56"/>
    </row>
    <row r="113">
      <c r="A113" s="56"/>
    </row>
    <row r="114">
      <c r="A114" s="56"/>
    </row>
    <row r="115">
      <c r="A115" s="56"/>
    </row>
    <row r="116">
      <c r="A116" s="56"/>
    </row>
    <row r="117">
      <c r="A117" s="56"/>
    </row>
    <row r="118">
      <c r="A118" s="56"/>
    </row>
    <row r="119">
      <c r="A119" s="56"/>
    </row>
    <row r="120">
      <c r="A120" s="56"/>
    </row>
    <row r="121">
      <c r="A121" s="56"/>
    </row>
    <row r="122">
      <c r="A122" s="56"/>
    </row>
    <row r="123">
      <c r="A123" s="56"/>
    </row>
    <row r="124">
      <c r="A124" s="56"/>
    </row>
    <row r="125">
      <c r="A125" s="56"/>
    </row>
    <row r="126">
      <c r="A126" s="56"/>
    </row>
    <row r="127">
      <c r="A127" s="56"/>
    </row>
    <row r="128">
      <c r="A128" s="56"/>
    </row>
    <row r="129">
      <c r="A129" s="56"/>
    </row>
    <row r="130">
      <c r="A130" s="56"/>
    </row>
    <row r="131">
      <c r="A131" s="56"/>
    </row>
    <row r="132">
      <c r="A132" s="56"/>
    </row>
    <row r="133">
      <c r="A133" s="56"/>
    </row>
    <row r="134">
      <c r="A134" s="56"/>
    </row>
    <row r="135">
      <c r="A135" s="56"/>
    </row>
    <row r="136">
      <c r="A136" s="56"/>
    </row>
    <row r="137">
      <c r="A137" s="56"/>
    </row>
    <row r="138">
      <c r="A138" s="56"/>
    </row>
    <row r="139">
      <c r="A139" s="56"/>
    </row>
    <row r="140">
      <c r="A140" s="56"/>
    </row>
    <row r="141">
      <c r="A141" s="56"/>
    </row>
    <row r="142">
      <c r="A142" s="56"/>
    </row>
    <row r="143">
      <c r="A143" s="56"/>
    </row>
    <row r="144">
      <c r="A144" s="56"/>
    </row>
    <row r="145">
      <c r="A145" s="56"/>
    </row>
    <row r="146">
      <c r="A146" s="56"/>
    </row>
    <row r="147">
      <c r="A147" s="56"/>
    </row>
    <row r="148">
      <c r="A148" s="56"/>
    </row>
    <row r="149">
      <c r="A149" s="56"/>
    </row>
    <row r="150">
      <c r="A150" s="56"/>
    </row>
    <row r="151">
      <c r="A151" s="56"/>
    </row>
    <row r="152">
      <c r="A152" s="56"/>
    </row>
    <row r="153">
      <c r="A153" s="56"/>
    </row>
    <row r="154">
      <c r="A154" s="56"/>
    </row>
    <row r="155">
      <c r="A155" s="56"/>
    </row>
    <row r="156">
      <c r="A156" s="56"/>
    </row>
    <row r="157">
      <c r="A157" s="56"/>
    </row>
    <row r="158">
      <c r="A158" s="56"/>
    </row>
    <row r="159">
      <c r="A159" s="56"/>
    </row>
    <row r="160">
      <c r="A160" s="56"/>
    </row>
    <row r="161">
      <c r="A161" s="56"/>
    </row>
    <row r="162">
      <c r="A162" s="56"/>
    </row>
    <row r="163">
      <c r="A163" s="56"/>
    </row>
    <row r="164">
      <c r="A164" s="56"/>
    </row>
    <row r="165">
      <c r="A165" s="56"/>
    </row>
    <row r="166">
      <c r="A166" s="56"/>
    </row>
    <row r="167">
      <c r="A167" s="56"/>
    </row>
    <row r="168">
      <c r="A168" s="56"/>
    </row>
    <row r="169">
      <c r="A169" s="56"/>
    </row>
    <row r="170">
      <c r="A170" s="56"/>
    </row>
    <row r="171">
      <c r="A171" s="56"/>
    </row>
    <row r="172">
      <c r="A172" s="56"/>
    </row>
    <row r="173">
      <c r="A173" s="56"/>
    </row>
    <row r="174">
      <c r="A174" s="56"/>
    </row>
    <row r="175">
      <c r="A175" s="56"/>
    </row>
    <row r="176">
      <c r="A176" s="56"/>
    </row>
    <row r="177">
      <c r="A177" s="56"/>
    </row>
    <row r="178">
      <c r="A178" s="56"/>
    </row>
    <row r="179">
      <c r="A179" s="56"/>
    </row>
    <row r="180">
      <c r="A180" s="56"/>
    </row>
    <row r="181">
      <c r="A181" s="56"/>
    </row>
    <row r="182">
      <c r="A182" s="56"/>
    </row>
    <row r="183">
      <c r="A183" s="56"/>
    </row>
    <row r="184">
      <c r="A184" s="56"/>
    </row>
    <row r="185">
      <c r="A185" s="56"/>
    </row>
    <row r="186">
      <c r="A186" s="56"/>
    </row>
    <row r="187">
      <c r="A187" s="56"/>
    </row>
    <row r="188">
      <c r="A188" s="56"/>
    </row>
    <row r="189">
      <c r="A189" s="56"/>
    </row>
    <row r="190">
      <c r="A190" s="56"/>
    </row>
    <row r="191">
      <c r="A191" s="56"/>
    </row>
    <row r="192">
      <c r="A192" s="56"/>
    </row>
    <row r="193">
      <c r="A193" s="56"/>
    </row>
    <row r="194">
      <c r="A194" s="56"/>
    </row>
    <row r="195">
      <c r="A195" s="56"/>
    </row>
    <row r="196">
      <c r="A196" s="56"/>
    </row>
    <row r="197">
      <c r="A197" s="56"/>
    </row>
    <row r="198">
      <c r="A198" s="56"/>
    </row>
    <row r="199">
      <c r="A199" s="56"/>
    </row>
    <row r="200">
      <c r="A200" s="56"/>
    </row>
    <row r="201">
      <c r="A201" s="56"/>
    </row>
    <row r="202">
      <c r="A202" s="56"/>
    </row>
    <row r="203">
      <c r="A203" s="56"/>
    </row>
    <row r="204">
      <c r="A204" s="56"/>
    </row>
    <row r="205">
      <c r="A205" s="56"/>
    </row>
    <row r="206">
      <c r="A206" s="56"/>
    </row>
    <row r="207">
      <c r="A207" s="56"/>
    </row>
    <row r="208">
      <c r="A208" s="56"/>
    </row>
    <row r="209">
      <c r="A209" s="56"/>
    </row>
    <row r="210">
      <c r="A210" s="56"/>
    </row>
    <row r="211">
      <c r="A211" s="56"/>
    </row>
    <row r="212">
      <c r="A212" s="56"/>
    </row>
    <row r="213">
      <c r="A213" s="56"/>
    </row>
    <row r="214">
      <c r="A214" s="56"/>
    </row>
    <row r="215">
      <c r="A215" s="56"/>
    </row>
    <row r="216">
      <c r="A216" s="56"/>
    </row>
    <row r="217">
      <c r="A217" s="56"/>
    </row>
    <row r="218">
      <c r="A218" s="56"/>
    </row>
    <row r="219">
      <c r="A219" s="56"/>
    </row>
    <row r="220">
      <c r="A220" s="56"/>
    </row>
    <row r="221">
      <c r="A221" s="56"/>
    </row>
    <row r="222">
      <c r="A222" s="56"/>
    </row>
    <row r="223">
      <c r="A223" s="56"/>
    </row>
    <row r="224">
      <c r="A224" s="56"/>
    </row>
    <row r="225">
      <c r="A225" s="56"/>
    </row>
    <row r="226">
      <c r="A226" s="56"/>
    </row>
    <row r="227">
      <c r="A227" s="56"/>
    </row>
    <row r="228">
      <c r="A228" s="56"/>
    </row>
    <row r="229">
      <c r="A229" s="56"/>
    </row>
    <row r="230">
      <c r="A230" s="56"/>
    </row>
    <row r="231">
      <c r="A231" s="56"/>
    </row>
    <row r="232">
      <c r="A232" s="56"/>
    </row>
    <row r="233">
      <c r="A233" s="56"/>
    </row>
    <row r="234">
      <c r="A234" s="56"/>
    </row>
    <row r="235">
      <c r="A235" s="56"/>
    </row>
    <row r="236">
      <c r="A236" s="56"/>
    </row>
    <row r="237">
      <c r="A237" s="56"/>
    </row>
    <row r="238">
      <c r="A238" s="56"/>
    </row>
    <row r="239">
      <c r="A239" s="56"/>
    </row>
    <row r="240">
      <c r="A240" s="56"/>
    </row>
    <row r="241">
      <c r="A241" s="56"/>
    </row>
    <row r="242">
      <c r="A242" s="56"/>
    </row>
    <row r="243">
      <c r="A243" s="56"/>
    </row>
    <row r="244">
      <c r="A244" s="56"/>
    </row>
    <row r="245">
      <c r="A245" s="56"/>
    </row>
    <row r="246">
      <c r="A246" s="56"/>
    </row>
    <row r="247">
      <c r="A247" s="56"/>
    </row>
    <row r="248">
      <c r="A248" s="56"/>
    </row>
    <row r="249">
      <c r="A249" s="56"/>
    </row>
    <row r="250">
      <c r="A250" s="56"/>
    </row>
    <row r="251">
      <c r="A251" s="56"/>
    </row>
    <row r="252">
      <c r="A252" s="56"/>
    </row>
    <row r="253">
      <c r="A253" s="56"/>
    </row>
    <row r="254">
      <c r="A254" s="56"/>
    </row>
    <row r="255">
      <c r="A255" s="56"/>
    </row>
    <row r="256">
      <c r="A256" s="56"/>
    </row>
    <row r="257">
      <c r="A257" s="56"/>
    </row>
    <row r="258">
      <c r="A258" s="56"/>
    </row>
    <row r="259">
      <c r="A259" s="56"/>
    </row>
    <row r="260">
      <c r="A260" s="56"/>
    </row>
    <row r="261">
      <c r="A261" s="56"/>
    </row>
    <row r="262">
      <c r="A262" s="56"/>
    </row>
    <row r="263">
      <c r="A263" s="56"/>
    </row>
    <row r="264">
      <c r="A264" s="56"/>
    </row>
    <row r="265">
      <c r="A265" s="56"/>
    </row>
    <row r="266">
      <c r="A266" s="56"/>
    </row>
    <row r="267">
      <c r="A267" s="56"/>
    </row>
    <row r="268">
      <c r="A268" s="56"/>
    </row>
    <row r="269">
      <c r="A269" s="56"/>
    </row>
    <row r="270">
      <c r="A270" s="56"/>
    </row>
    <row r="271">
      <c r="A271" s="56"/>
    </row>
    <row r="272">
      <c r="A272" s="56"/>
    </row>
    <row r="273">
      <c r="A273" s="56"/>
    </row>
    <row r="274">
      <c r="A274" s="56"/>
    </row>
    <row r="275">
      <c r="A275" s="56"/>
    </row>
    <row r="276">
      <c r="A276" s="56"/>
    </row>
    <row r="277">
      <c r="A277" s="56"/>
    </row>
    <row r="278">
      <c r="A278" s="56"/>
    </row>
    <row r="279">
      <c r="A279" s="56"/>
    </row>
    <row r="280">
      <c r="A280" s="56"/>
    </row>
    <row r="281">
      <c r="A281" s="56"/>
    </row>
    <row r="282">
      <c r="A282" s="56"/>
    </row>
    <row r="283">
      <c r="A283" s="56"/>
    </row>
    <row r="284">
      <c r="A284" s="56"/>
    </row>
    <row r="285">
      <c r="A285" s="56"/>
    </row>
    <row r="286">
      <c r="A286" s="56"/>
    </row>
    <row r="287">
      <c r="A287" s="56"/>
    </row>
    <row r="288">
      <c r="A288" s="56"/>
    </row>
    <row r="289">
      <c r="A289" s="56"/>
    </row>
    <row r="290">
      <c r="A290" s="56"/>
    </row>
    <row r="291">
      <c r="A291" s="56"/>
    </row>
    <row r="292">
      <c r="A292" s="56"/>
    </row>
    <row r="293">
      <c r="A293" s="56"/>
    </row>
    <row r="294">
      <c r="A294" s="56"/>
    </row>
    <row r="295">
      <c r="A295" s="56"/>
    </row>
    <row r="296">
      <c r="A296" s="56"/>
    </row>
    <row r="297">
      <c r="A297" s="56"/>
    </row>
    <row r="298">
      <c r="A298" s="56"/>
    </row>
    <row r="299">
      <c r="A299" s="56"/>
    </row>
    <row r="300">
      <c r="A300" s="56"/>
    </row>
    <row r="301">
      <c r="A301" s="56"/>
    </row>
    <row r="302">
      <c r="A302" s="56"/>
    </row>
    <row r="303">
      <c r="A303" s="56"/>
    </row>
    <row r="304">
      <c r="A304" s="56"/>
    </row>
    <row r="305">
      <c r="A305" s="56"/>
    </row>
    <row r="306">
      <c r="A306" s="56"/>
    </row>
    <row r="307">
      <c r="A307" s="56"/>
    </row>
    <row r="308">
      <c r="A308" s="56"/>
    </row>
    <row r="309">
      <c r="A309" s="56"/>
    </row>
    <row r="310">
      <c r="A310" s="56"/>
    </row>
    <row r="311">
      <c r="A311" s="56"/>
    </row>
    <row r="312">
      <c r="A312" s="56"/>
    </row>
    <row r="313">
      <c r="A313" s="56"/>
    </row>
    <row r="314">
      <c r="A314" s="56"/>
    </row>
    <row r="315">
      <c r="A315" s="56"/>
    </row>
    <row r="316">
      <c r="A316" s="56"/>
    </row>
    <row r="317">
      <c r="A317" s="56"/>
    </row>
    <row r="318">
      <c r="A318" s="56"/>
    </row>
    <row r="319">
      <c r="A319" s="56"/>
    </row>
    <row r="320">
      <c r="A320" s="56"/>
    </row>
    <row r="321">
      <c r="A321" s="56"/>
    </row>
    <row r="322">
      <c r="A322" s="56"/>
    </row>
    <row r="323">
      <c r="A323" s="56"/>
    </row>
    <row r="324">
      <c r="A324" s="56"/>
    </row>
    <row r="325">
      <c r="A325" s="56"/>
    </row>
    <row r="326">
      <c r="A326" s="56"/>
    </row>
    <row r="327">
      <c r="A327" s="56"/>
    </row>
    <row r="328">
      <c r="A328" s="56"/>
    </row>
    <row r="329">
      <c r="A329" s="56"/>
    </row>
    <row r="330">
      <c r="A330" s="56"/>
    </row>
    <row r="331">
      <c r="A331" s="56"/>
    </row>
    <row r="332">
      <c r="A332" s="56"/>
    </row>
    <row r="333">
      <c r="A333" s="56"/>
    </row>
    <row r="334">
      <c r="A334" s="56"/>
    </row>
    <row r="335">
      <c r="A335" s="56"/>
    </row>
    <row r="336">
      <c r="A336" s="56"/>
    </row>
    <row r="337">
      <c r="A337" s="56"/>
    </row>
    <row r="338">
      <c r="A338" s="56"/>
    </row>
    <row r="339">
      <c r="A339" s="56"/>
    </row>
    <row r="340">
      <c r="A340" s="56"/>
    </row>
    <row r="341">
      <c r="A341" s="56"/>
    </row>
    <row r="342">
      <c r="A342" s="56"/>
    </row>
    <row r="343">
      <c r="A343" s="56"/>
    </row>
    <row r="344">
      <c r="A344" s="56"/>
    </row>
    <row r="345">
      <c r="A345" s="56"/>
    </row>
    <row r="346">
      <c r="A346" s="56"/>
    </row>
    <row r="347">
      <c r="A347" s="56"/>
    </row>
    <row r="348">
      <c r="A348" s="56"/>
    </row>
    <row r="349">
      <c r="A349" s="56"/>
    </row>
    <row r="350">
      <c r="A350" s="56"/>
    </row>
    <row r="351">
      <c r="A351" s="56"/>
    </row>
    <row r="352">
      <c r="A352" s="56"/>
    </row>
    <row r="353">
      <c r="A353" s="56"/>
    </row>
    <row r="354">
      <c r="A354" s="56"/>
    </row>
    <row r="355">
      <c r="A355" s="56"/>
    </row>
    <row r="356">
      <c r="A356" s="56"/>
    </row>
    <row r="357">
      <c r="A357" s="56"/>
    </row>
    <row r="358">
      <c r="A358" s="56"/>
    </row>
    <row r="359">
      <c r="A359" s="56"/>
    </row>
    <row r="360">
      <c r="A360" s="56"/>
    </row>
    <row r="361">
      <c r="A361" s="56"/>
    </row>
    <row r="362">
      <c r="A362" s="56"/>
    </row>
    <row r="363">
      <c r="A363" s="56"/>
    </row>
    <row r="364">
      <c r="A364" s="56"/>
    </row>
    <row r="365">
      <c r="A365" s="56"/>
    </row>
    <row r="366">
      <c r="A366" s="56"/>
    </row>
    <row r="367">
      <c r="A367" s="56"/>
    </row>
    <row r="368">
      <c r="A368" s="56"/>
    </row>
    <row r="369">
      <c r="A369" s="56"/>
    </row>
    <row r="370">
      <c r="A370" s="56"/>
    </row>
    <row r="371">
      <c r="A371" s="56"/>
    </row>
    <row r="372">
      <c r="A372" s="56"/>
    </row>
    <row r="373">
      <c r="A373" s="56"/>
    </row>
    <row r="374">
      <c r="A374" s="56"/>
    </row>
    <row r="375">
      <c r="A375" s="56"/>
    </row>
    <row r="376">
      <c r="A376" s="56"/>
    </row>
    <row r="377">
      <c r="A377" s="56"/>
    </row>
    <row r="378">
      <c r="A378" s="56"/>
    </row>
    <row r="379">
      <c r="A379" s="56"/>
    </row>
    <row r="380">
      <c r="A380" s="56"/>
    </row>
    <row r="381">
      <c r="A381" s="56"/>
    </row>
    <row r="382">
      <c r="A382" s="56"/>
    </row>
    <row r="383">
      <c r="A383" s="56"/>
    </row>
    <row r="384">
      <c r="A384" s="56"/>
    </row>
    <row r="385">
      <c r="A385" s="56"/>
    </row>
    <row r="386">
      <c r="A386" s="56"/>
    </row>
    <row r="387">
      <c r="A387" s="56"/>
    </row>
    <row r="388">
      <c r="A388" s="56"/>
    </row>
    <row r="389">
      <c r="A389" s="56"/>
    </row>
    <row r="390">
      <c r="A390" s="56"/>
    </row>
    <row r="391">
      <c r="A391" s="56"/>
    </row>
    <row r="392">
      <c r="A392" s="56"/>
    </row>
    <row r="393">
      <c r="A393" s="56"/>
    </row>
    <row r="394">
      <c r="A394" s="56"/>
    </row>
    <row r="395">
      <c r="A395" s="56"/>
    </row>
    <row r="396">
      <c r="A396" s="56"/>
    </row>
    <row r="397">
      <c r="A397" s="56"/>
    </row>
    <row r="398">
      <c r="A398" s="56"/>
    </row>
    <row r="399">
      <c r="A399" s="56"/>
    </row>
    <row r="400">
      <c r="A400" s="56"/>
    </row>
    <row r="401">
      <c r="A401" s="56"/>
    </row>
    <row r="402">
      <c r="A402" s="56"/>
    </row>
    <row r="403">
      <c r="A403" s="56"/>
    </row>
    <row r="404">
      <c r="A404" s="56"/>
    </row>
    <row r="405">
      <c r="A405" s="56"/>
    </row>
    <row r="406">
      <c r="A406" s="56"/>
    </row>
    <row r="407">
      <c r="A407" s="56"/>
    </row>
    <row r="408">
      <c r="A408" s="56"/>
    </row>
    <row r="409">
      <c r="A409" s="56"/>
    </row>
    <row r="410">
      <c r="A410" s="56"/>
    </row>
    <row r="411">
      <c r="A411" s="56"/>
    </row>
    <row r="412">
      <c r="A412" s="56"/>
    </row>
    <row r="413">
      <c r="A413" s="56"/>
    </row>
    <row r="414">
      <c r="A414" s="56"/>
    </row>
    <row r="415">
      <c r="A415" s="56"/>
    </row>
    <row r="416">
      <c r="A416" s="56"/>
    </row>
    <row r="417">
      <c r="A417" s="56"/>
    </row>
    <row r="418">
      <c r="A418" s="56"/>
    </row>
    <row r="419">
      <c r="A419" s="56"/>
    </row>
    <row r="420">
      <c r="A420" s="56"/>
    </row>
    <row r="421">
      <c r="A421" s="56"/>
    </row>
    <row r="422">
      <c r="A422" s="56"/>
    </row>
    <row r="423">
      <c r="A423" s="56"/>
    </row>
    <row r="424">
      <c r="A424" s="56"/>
    </row>
    <row r="425">
      <c r="A425" s="56"/>
    </row>
    <row r="426">
      <c r="A426" s="56"/>
    </row>
    <row r="427">
      <c r="A427" s="56"/>
    </row>
    <row r="428">
      <c r="A428" s="56"/>
    </row>
    <row r="429">
      <c r="A429" s="56"/>
    </row>
    <row r="430">
      <c r="A430" s="56"/>
    </row>
    <row r="431">
      <c r="A431" s="56"/>
    </row>
    <row r="432">
      <c r="A432" s="56"/>
    </row>
    <row r="433">
      <c r="A433" s="56"/>
    </row>
    <row r="434">
      <c r="A434" s="56"/>
    </row>
    <row r="435">
      <c r="A435" s="56"/>
    </row>
    <row r="436">
      <c r="A436" s="56"/>
    </row>
    <row r="437">
      <c r="A437" s="56"/>
    </row>
    <row r="438">
      <c r="A438" s="56"/>
    </row>
    <row r="439">
      <c r="A439" s="56"/>
    </row>
    <row r="440">
      <c r="A440" s="56"/>
    </row>
    <row r="441">
      <c r="A441" s="56"/>
    </row>
    <row r="442">
      <c r="A442" s="56"/>
    </row>
    <row r="443">
      <c r="A443" s="56"/>
    </row>
    <row r="444">
      <c r="A444" s="56"/>
    </row>
    <row r="445">
      <c r="A445" s="56"/>
    </row>
    <row r="446">
      <c r="A446" s="56"/>
    </row>
    <row r="447">
      <c r="A447" s="56"/>
    </row>
    <row r="448">
      <c r="A448" s="56"/>
    </row>
    <row r="449">
      <c r="A449" s="56"/>
    </row>
    <row r="450">
      <c r="A450" s="56"/>
    </row>
    <row r="451">
      <c r="A451" s="56"/>
    </row>
    <row r="452">
      <c r="A452" s="56"/>
    </row>
    <row r="453">
      <c r="A453" s="56"/>
    </row>
    <row r="454">
      <c r="A454" s="56"/>
    </row>
    <row r="455">
      <c r="A455" s="56"/>
    </row>
    <row r="456">
      <c r="A456" s="56"/>
    </row>
    <row r="457">
      <c r="A457" s="56"/>
    </row>
    <row r="458">
      <c r="A458" s="56"/>
    </row>
    <row r="459">
      <c r="A459" s="56"/>
    </row>
    <row r="460">
      <c r="A460" s="56"/>
    </row>
    <row r="461">
      <c r="A461" s="56"/>
    </row>
    <row r="462">
      <c r="A462" s="56"/>
    </row>
    <row r="463">
      <c r="A463" s="56"/>
    </row>
    <row r="464">
      <c r="A464" s="56"/>
    </row>
    <row r="465">
      <c r="A465" s="56"/>
    </row>
    <row r="466">
      <c r="A466" s="56"/>
    </row>
    <row r="467">
      <c r="A467" s="56"/>
    </row>
    <row r="468">
      <c r="A468" s="56"/>
    </row>
    <row r="469">
      <c r="A469" s="56"/>
    </row>
    <row r="470">
      <c r="A470" s="56"/>
    </row>
    <row r="471">
      <c r="A471" s="56"/>
    </row>
    <row r="472">
      <c r="A472" s="56"/>
    </row>
    <row r="473">
      <c r="A473" s="56"/>
    </row>
    <row r="474">
      <c r="A474" s="56"/>
    </row>
    <row r="475">
      <c r="A475" s="56"/>
    </row>
    <row r="476">
      <c r="A476" s="56"/>
    </row>
    <row r="477">
      <c r="A477" s="56"/>
    </row>
    <row r="478">
      <c r="A478" s="56"/>
    </row>
    <row r="479">
      <c r="A479" s="56"/>
    </row>
    <row r="480">
      <c r="A480" s="56"/>
    </row>
    <row r="481">
      <c r="A481" s="56"/>
    </row>
    <row r="482">
      <c r="A482" s="56"/>
    </row>
    <row r="483">
      <c r="A483" s="56"/>
    </row>
    <row r="484">
      <c r="A484" s="56"/>
    </row>
    <row r="485">
      <c r="A485" s="56"/>
    </row>
    <row r="486">
      <c r="A486" s="56"/>
    </row>
    <row r="487">
      <c r="A487" s="56"/>
    </row>
    <row r="488">
      <c r="A488" s="56"/>
    </row>
    <row r="489">
      <c r="A489" s="56"/>
    </row>
    <row r="490">
      <c r="A490" s="56"/>
    </row>
    <row r="491">
      <c r="A491" s="56"/>
    </row>
    <row r="492">
      <c r="A492" s="56"/>
    </row>
    <row r="493">
      <c r="A493" s="56"/>
    </row>
    <row r="494">
      <c r="A494" s="56"/>
    </row>
    <row r="495">
      <c r="A495" s="56"/>
    </row>
    <row r="496">
      <c r="A496" s="56"/>
    </row>
    <row r="497">
      <c r="A497" s="56"/>
    </row>
    <row r="498">
      <c r="A498" s="56"/>
    </row>
    <row r="499">
      <c r="A499" s="56"/>
    </row>
    <row r="500">
      <c r="A500" s="56"/>
    </row>
    <row r="501">
      <c r="A501" s="56"/>
    </row>
    <row r="502">
      <c r="A502" s="56"/>
    </row>
    <row r="503">
      <c r="A503" s="56"/>
    </row>
    <row r="504">
      <c r="A504" s="56"/>
    </row>
    <row r="505">
      <c r="A505" s="56"/>
    </row>
    <row r="506">
      <c r="A506" s="56"/>
    </row>
    <row r="507">
      <c r="A507" s="56"/>
    </row>
    <row r="508">
      <c r="A508" s="56"/>
    </row>
    <row r="509">
      <c r="A509" s="56"/>
    </row>
    <row r="510">
      <c r="A510" s="56"/>
    </row>
    <row r="511">
      <c r="A511" s="56"/>
    </row>
    <row r="512">
      <c r="A512" s="56"/>
    </row>
    <row r="513">
      <c r="A513" s="56"/>
    </row>
    <row r="514">
      <c r="A514" s="56"/>
    </row>
    <row r="515">
      <c r="A515" s="56"/>
    </row>
    <row r="516">
      <c r="A516" s="56"/>
    </row>
    <row r="517">
      <c r="A517" s="56"/>
    </row>
    <row r="518">
      <c r="A518" s="56"/>
    </row>
    <row r="519">
      <c r="A519" s="56"/>
    </row>
    <row r="520">
      <c r="A520" s="56"/>
    </row>
    <row r="521">
      <c r="A521" s="56"/>
    </row>
    <row r="522">
      <c r="A522" s="56"/>
    </row>
    <row r="523">
      <c r="A523" s="56"/>
    </row>
    <row r="524">
      <c r="A524" s="56"/>
    </row>
    <row r="525">
      <c r="A525" s="56"/>
    </row>
    <row r="526">
      <c r="A526" s="56"/>
    </row>
    <row r="527">
      <c r="A527" s="56"/>
    </row>
    <row r="528">
      <c r="A528" s="56"/>
    </row>
    <row r="529">
      <c r="A529" s="56"/>
    </row>
    <row r="530">
      <c r="A530" s="56"/>
    </row>
    <row r="531">
      <c r="A531" s="56"/>
    </row>
    <row r="532">
      <c r="A532" s="56"/>
    </row>
    <row r="533">
      <c r="A533" s="56"/>
    </row>
    <row r="534">
      <c r="A534" s="56"/>
    </row>
    <row r="535">
      <c r="A535" s="56"/>
    </row>
    <row r="536">
      <c r="A536" s="56"/>
    </row>
    <row r="537">
      <c r="A537" s="56"/>
    </row>
    <row r="538">
      <c r="A538" s="56"/>
    </row>
    <row r="539">
      <c r="A539" s="56"/>
    </row>
    <row r="540">
      <c r="A540" s="56"/>
    </row>
    <row r="541">
      <c r="A541" s="56"/>
    </row>
    <row r="542">
      <c r="A542" s="56"/>
    </row>
    <row r="543">
      <c r="A543" s="56"/>
    </row>
    <row r="544">
      <c r="A544" s="56"/>
    </row>
    <row r="545">
      <c r="A545" s="56"/>
    </row>
    <row r="546">
      <c r="A546" s="56"/>
    </row>
    <row r="547">
      <c r="A547" s="56"/>
    </row>
    <row r="548">
      <c r="A548" s="56"/>
    </row>
    <row r="549">
      <c r="A549" s="56"/>
    </row>
    <row r="550">
      <c r="A550" s="56"/>
    </row>
    <row r="551">
      <c r="A551" s="56"/>
    </row>
    <row r="552">
      <c r="A552" s="56"/>
    </row>
    <row r="553">
      <c r="A553" s="56"/>
    </row>
    <row r="554">
      <c r="A554" s="56"/>
    </row>
    <row r="555">
      <c r="A555" s="56"/>
    </row>
    <row r="556">
      <c r="A556" s="56"/>
    </row>
    <row r="557">
      <c r="A557" s="56"/>
    </row>
    <row r="558">
      <c r="A558" s="56"/>
    </row>
    <row r="559">
      <c r="A559" s="56"/>
    </row>
    <row r="560">
      <c r="A560" s="56"/>
    </row>
    <row r="561">
      <c r="A561" s="56"/>
    </row>
    <row r="562">
      <c r="A562" s="56"/>
    </row>
    <row r="563">
      <c r="A563" s="56"/>
    </row>
    <row r="564">
      <c r="A564" s="56"/>
    </row>
    <row r="565">
      <c r="A565" s="56"/>
    </row>
    <row r="566">
      <c r="A566" s="56"/>
    </row>
    <row r="567">
      <c r="A567" s="56"/>
    </row>
    <row r="568">
      <c r="A568" s="56"/>
    </row>
    <row r="569">
      <c r="A569" s="56"/>
    </row>
    <row r="570">
      <c r="A570" s="56"/>
    </row>
    <row r="571">
      <c r="A571" s="56"/>
    </row>
    <row r="572">
      <c r="A572" s="56"/>
    </row>
    <row r="573">
      <c r="A573" s="56"/>
    </row>
    <row r="574">
      <c r="A574" s="56"/>
    </row>
    <row r="575">
      <c r="A575" s="56"/>
    </row>
    <row r="576">
      <c r="A576" s="56"/>
    </row>
    <row r="577">
      <c r="A577" s="56"/>
    </row>
    <row r="578">
      <c r="A578" s="56"/>
    </row>
    <row r="579">
      <c r="A579" s="56"/>
    </row>
    <row r="580">
      <c r="A580" s="56"/>
    </row>
    <row r="581">
      <c r="A581" s="56"/>
    </row>
    <row r="582">
      <c r="A582" s="56"/>
    </row>
    <row r="583">
      <c r="A583" s="56"/>
    </row>
    <row r="584">
      <c r="A584" s="56"/>
    </row>
    <row r="585">
      <c r="A585" s="56"/>
    </row>
    <row r="586">
      <c r="A586" s="56"/>
    </row>
    <row r="587">
      <c r="A587" s="56"/>
    </row>
    <row r="588">
      <c r="A588" s="56"/>
    </row>
    <row r="589">
      <c r="A589" s="56"/>
    </row>
    <row r="590">
      <c r="A590" s="56"/>
    </row>
    <row r="591">
      <c r="A591" s="56"/>
    </row>
    <row r="592">
      <c r="A592" s="56"/>
    </row>
    <row r="593">
      <c r="A593" s="56"/>
    </row>
    <row r="594">
      <c r="A594" s="56"/>
    </row>
    <row r="595">
      <c r="A595" s="56"/>
    </row>
    <row r="596">
      <c r="A596" s="56"/>
    </row>
    <row r="597">
      <c r="A597" s="56"/>
    </row>
    <row r="598">
      <c r="A598" s="56"/>
    </row>
    <row r="599">
      <c r="A599" s="56"/>
    </row>
    <row r="600">
      <c r="A600" s="56"/>
    </row>
    <row r="601">
      <c r="A601" s="56"/>
    </row>
    <row r="602">
      <c r="A602" s="56"/>
    </row>
    <row r="603">
      <c r="A603" s="56"/>
    </row>
    <row r="604">
      <c r="A604" s="56"/>
    </row>
    <row r="605">
      <c r="A605" s="56"/>
    </row>
    <row r="606">
      <c r="A606" s="56"/>
    </row>
    <row r="607">
      <c r="A607" s="56"/>
    </row>
    <row r="608">
      <c r="A608" s="56"/>
    </row>
    <row r="609">
      <c r="A609" s="56"/>
    </row>
    <row r="610">
      <c r="A610" s="56"/>
    </row>
    <row r="611">
      <c r="A611" s="56"/>
    </row>
    <row r="612">
      <c r="A612" s="56"/>
    </row>
    <row r="613">
      <c r="A613" s="56"/>
    </row>
    <row r="614">
      <c r="A614" s="56"/>
    </row>
    <row r="615">
      <c r="A615" s="56"/>
    </row>
    <row r="616">
      <c r="A616" s="56"/>
    </row>
    <row r="617">
      <c r="A617" s="56"/>
    </row>
    <row r="618">
      <c r="A618" s="56"/>
    </row>
    <row r="619">
      <c r="A619" s="56"/>
    </row>
    <row r="620">
      <c r="A620" s="56"/>
    </row>
    <row r="621">
      <c r="A621" s="56"/>
    </row>
    <row r="622">
      <c r="A622" s="56"/>
    </row>
    <row r="623">
      <c r="A623" s="56"/>
    </row>
    <row r="624">
      <c r="A624" s="56"/>
    </row>
    <row r="625">
      <c r="A625" s="56"/>
    </row>
    <row r="626">
      <c r="A626" s="56"/>
    </row>
    <row r="627">
      <c r="A627" s="56"/>
    </row>
    <row r="628">
      <c r="A628" s="56"/>
    </row>
    <row r="629">
      <c r="A629" s="56"/>
    </row>
    <row r="630">
      <c r="A630" s="56"/>
    </row>
    <row r="631">
      <c r="A631" s="56"/>
    </row>
    <row r="632">
      <c r="A632" s="56"/>
    </row>
    <row r="633">
      <c r="A633" s="56"/>
    </row>
    <row r="634">
      <c r="A634" s="56"/>
    </row>
    <row r="635">
      <c r="A635" s="56"/>
    </row>
    <row r="636">
      <c r="A636" s="56"/>
    </row>
    <row r="637">
      <c r="A637" s="56"/>
    </row>
    <row r="638">
      <c r="A638" s="56"/>
    </row>
    <row r="639">
      <c r="A639" s="56"/>
    </row>
    <row r="640">
      <c r="A640" s="56"/>
    </row>
    <row r="641">
      <c r="A641" s="56"/>
    </row>
    <row r="642">
      <c r="A642" s="56"/>
    </row>
    <row r="643">
      <c r="A643" s="56"/>
    </row>
    <row r="644">
      <c r="A644" s="56"/>
    </row>
    <row r="645">
      <c r="A645" s="56"/>
    </row>
    <row r="646">
      <c r="A646" s="56"/>
    </row>
    <row r="647">
      <c r="A647" s="56"/>
    </row>
    <row r="648">
      <c r="A648" s="56"/>
    </row>
    <row r="649">
      <c r="A649" s="56"/>
    </row>
    <row r="650">
      <c r="A650" s="56"/>
    </row>
    <row r="651">
      <c r="A651" s="56"/>
    </row>
    <row r="652">
      <c r="A652" s="56"/>
    </row>
    <row r="653">
      <c r="A653" s="56"/>
    </row>
    <row r="654">
      <c r="A654" s="56"/>
    </row>
    <row r="655">
      <c r="A655" s="56"/>
    </row>
    <row r="656">
      <c r="A656" s="56"/>
    </row>
    <row r="657">
      <c r="A657" s="56"/>
    </row>
    <row r="658">
      <c r="A658" s="56"/>
    </row>
    <row r="659">
      <c r="A659" s="56"/>
    </row>
    <row r="660">
      <c r="A660" s="56"/>
    </row>
    <row r="661">
      <c r="A661" s="56"/>
    </row>
    <row r="662">
      <c r="A662" s="56"/>
    </row>
    <row r="663">
      <c r="A663" s="56"/>
    </row>
    <row r="664">
      <c r="A664" s="56"/>
    </row>
    <row r="665">
      <c r="A665" s="56"/>
    </row>
    <row r="666">
      <c r="A666" s="56"/>
    </row>
    <row r="667">
      <c r="A667" s="56"/>
    </row>
    <row r="668">
      <c r="A668" s="56"/>
    </row>
    <row r="669">
      <c r="A669" s="56"/>
    </row>
    <row r="670">
      <c r="A670" s="56"/>
    </row>
    <row r="671">
      <c r="A671" s="56"/>
    </row>
    <row r="672">
      <c r="A672" s="56"/>
    </row>
    <row r="673">
      <c r="A673" s="56"/>
    </row>
    <row r="674">
      <c r="A674" s="56"/>
    </row>
    <row r="675">
      <c r="A675" s="56"/>
    </row>
    <row r="676">
      <c r="A676" s="56"/>
    </row>
    <row r="677">
      <c r="A677" s="56"/>
    </row>
    <row r="678">
      <c r="A678" s="56"/>
    </row>
    <row r="679">
      <c r="A679" s="56"/>
    </row>
    <row r="680">
      <c r="A680" s="56"/>
    </row>
    <row r="681">
      <c r="A681" s="56"/>
    </row>
    <row r="682">
      <c r="A682" s="56"/>
    </row>
    <row r="683">
      <c r="A683" s="56"/>
    </row>
    <row r="684">
      <c r="A684" s="56"/>
    </row>
    <row r="685">
      <c r="A685" s="56"/>
    </row>
    <row r="686">
      <c r="A686" s="56"/>
    </row>
    <row r="687">
      <c r="A687" s="56"/>
    </row>
    <row r="688">
      <c r="A688" s="56"/>
    </row>
    <row r="689">
      <c r="A689" s="56"/>
    </row>
    <row r="690">
      <c r="A690" s="56"/>
    </row>
    <row r="691">
      <c r="A691" s="56"/>
    </row>
    <row r="692">
      <c r="A692" s="56"/>
    </row>
    <row r="693">
      <c r="A693" s="56"/>
    </row>
    <row r="694">
      <c r="A694" s="56"/>
    </row>
    <row r="695">
      <c r="A695" s="56"/>
    </row>
    <row r="696">
      <c r="A696" s="56"/>
    </row>
    <row r="697">
      <c r="A697" s="56"/>
    </row>
    <row r="698">
      <c r="A698" s="56"/>
    </row>
    <row r="699">
      <c r="A699" s="56"/>
    </row>
    <row r="700">
      <c r="A700" s="56"/>
    </row>
    <row r="701">
      <c r="A701" s="56"/>
    </row>
    <row r="702">
      <c r="A702" s="56"/>
    </row>
    <row r="703">
      <c r="A703" s="56"/>
    </row>
    <row r="704">
      <c r="A704" s="56"/>
    </row>
    <row r="705">
      <c r="A705" s="56"/>
    </row>
    <row r="706">
      <c r="A706" s="56"/>
    </row>
    <row r="707">
      <c r="A707" s="56"/>
    </row>
    <row r="708">
      <c r="A708" s="56"/>
    </row>
    <row r="709">
      <c r="A709" s="56"/>
    </row>
    <row r="710">
      <c r="A710" s="56"/>
    </row>
    <row r="711">
      <c r="A711" s="56"/>
    </row>
    <row r="712">
      <c r="A712" s="56"/>
    </row>
    <row r="713">
      <c r="A713" s="56"/>
    </row>
    <row r="714">
      <c r="A714" s="56"/>
    </row>
    <row r="715">
      <c r="A715" s="56"/>
    </row>
    <row r="716">
      <c r="A716" s="56"/>
    </row>
    <row r="717">
      <c r="A717" s="56"/>
    </row>
    <row r="718">
      <c r="A718" s="56"/>
    </row>
    <row r="719">
      <c r="A719" s="56"/>
    </row>
    <row r="720">
      <c r="A720" s="56"/>
    </row>
    <row r="721">
      <c r="A721" s="56"/>
    </row>
    <row r="722">
      <c r="A722" s="56"/>
    </row>
    <row r="723">
      <c r="A723" s="56"/>
    </row>
    <row r="724">
      <c r="A724" s="56"/>
    </row>
    <row r="725">
      <c r="A725" s="56"/>
    </row>
    <row r="726">
      <c r="A726" s="56"/>
    </row>
    <row r="727">
      <c r="A727" s="56"/>
    </row>
    <row r="728">
      <c r="A728" s="56"/>
    </row>
    <row r="729">
      <c r="A729" s="56"/>
    </row>
    <row r="730">
      <c r="A730" s="56"/>
    </row>
    <row r="731">
      <c r="A731" s="56"/>
    </row>
    <row r="732">
      <c r="A732" s="56"/>
    </row>
    <row r="733">
      <c r="A733" s="56"/>
    </row>
    <row r="734">
      <c r="A734" s="56"/>
    </row>
    <row r="735">
      <c r="A735" s="56"/>
    </row>
    <row r="736">
      <c r="A736" s="56"/>
    </row>
    <row r="737">
      <c r="A737" s="56"/>
    </row>
    <row r="738">
      <c r="A738" s="56"/>
    </row>
    <row r="739">
      <c r="A739" s="56"/>
    </row>
    <row r="740">
      <c r="A740" s="56"/>
    </row>
    <row r="741">
      <c r="A741" s="56"/>
    </row>
    <row r="742">
      <c r="A742" s="56"/>
    </row>
    <row r="743">
      <c r="A743" s="56"/>
    </row>
    <row r="744">
      <c r="A744" s="56"/>
    </row>
    <row r="745">
      <c r="A745" s="56"/>
    </row>
    <row r="746">
      <c r="A746" s="56"/>
    </row>
    <row r="747">
      <c r="A747" s="56"/>
    </row>
    <row r="748">
      <c r="A748" s="56"/>
    </row>
    <row r="749">
      <c r="A749" s="56"/>
    </row>
    <row r="750">
      <c r="A750" s="56"/>
    </row>
    <row r="751">
      <c r="A751" s="56"/>
    </row>
    <row r="752">
      <c r="A752" s="56"/>
    </row>
    <row r="753">
      <c r="A753" s="56"/>
    </row>
    <row r="754">
      <c r="A754" s="56"/>
    </row>
    <row r="755">
      <c r="A755" s="56"/>
    </row>
    <row r="756">
      <c r="A756" s="56"/>
    </row>
    <row r="757">
      <c r="A757" s="56"/>
    </row>
    <row r="758">
      <c r="A758" s="56"/>
    </row>
    <row r="759">
      <c r="A759" s="56"/>
    </row>
    <row r="760">
      <c r="A760" s="56"/>
    </row>
    <row r="761">
      <c r="A761" s="56"/>
    </row>
    <row r="762">
      <c r="A762" s="56"/>
    </row>
    <row r="763">
      <c r="A763" s="56"/>
    </row>
    <row r="764">
      <c r="A764" s="56"/>
    </row>
    <row r="765">
      <c r="A765" s="56"/>
    </row>
    <row r="766">
      <c r="A766" s="56"/>
    </row>
    <row r="767">
      <c r="A767" s="56"/>
    </row>
    <row r="768">
      <c r="A768" s="56"/>
    </row>
    <row r="769">
      <c r="A769" s="56"/>
    </row>
    <row r="770">
      <c r="A770" s="56"/>
    </row>
    <row r="771">
      <c r="A771" s="56"/>
    </row>
    <row r="772">
      <c r="A772" s="56"/>
    </row>
    <row r="773">
      <c r="A773" s="56"/>
    </row>
    <row r="774">
      <c r="A774" s="56"/>
    </row>
    <row r="775">
      <c r="A775" s="56"/>
    </row>
    <row r="776">
      <c r="A776" s="56"/>
    </row>
    <row r="777">
      <c r="A777" s="56"/>
    </row>
    <row r="778">
      <c r="A778" s="56"/>
    </row>
    <row r="779">
      <c r="A779" s="56"/>
    </row>
    <row r="780">
      <c r="A780" s="56"/>
    </row>
    <row r="781">
      <c r="A781" s="56"/>
    </row>
    <row r="782">
      <c r="A782" s="56"/>
    </row>
    <row r="783">
      <c r="A783" s="56"/>
    </row>
    <row r="784">
      <c r="A784" s="56"/>
    </row>
    <row r="785">
      <c r="A785" s="56"/>
    </row>
    <row r="786">
      <c r="A786" s="56"/>
    </row>
    <row r="787">
      <c r="A787" s="56"/>
    </row>
    <row r="788">
      <c r="A788" s="56"/>
    </row>
    <row r="789">
      <c r="A789" s="56"/>
    </row>
    <row r="790">
      <c r="A790" s="56"/>
    </row>
    <row r="791">
      <c r="A791" s="56"/>
    </row>
    <row r="792">
      <c r="A792" s="56"/>
    </row>
    <row r="793">
      <c r="A793" s="56"/>
    </row>
    <row r="794">
      <c r="A794" s="56"/>
    </row>
    <row r="795">
      <c r="A795" s="56"/>
    </row>
    <row r="796">
      <c r="A796" s="56"/>
    </row>
    <row r="797">
      <c r="A797" s="56"/>
    </row>
    <row r="798">
      <c r="A798" s="56"/>
    </row>
    <row r="799">
      <c r="A799" s="56"/>
    </row>
    <row r="800">
      <c r="A800" s="56"/>
    </row>
    <row r="801">
      <c r="A801" s="56"/>
    </row>
    <row r="802">
      <c r="A802" s="56"/>
    </row>
    <row r="803">
      <c r="A803" s="56"/>
    </row>
    <row r="804">
      <c r="A804" s="56"/>
    </row>
    <row r="805">
      <c r="A805" s="56"/>
    </row>
    <row r="806">
      <c r="A806" s="56"/>
    </row>
    <row r="807">
      <c r="A807" s="56"/>
    </row>
    <row r="808">
      <c r="A808" s="56"/>
    </row>
    <row r="809">
      <c r="A809" s="56"/>
    </row>
    <row r="810">
      <c r="A810" s="56"/>
    </row>
    <row r="811">
      <c r="A811" s="56"/>
    </row>
    <row r="812">
      <c r="A812" s="56"/>
    </row>
    <row r="813">
      <c r="A813" s="56"/>
    </row>
    <row r="814">
      <c r="A814" s="56"/>
    </row>
    <row r="815">
      <c r="A815" s="56"/>
    </row>
    <row r="816">
      <c r="A816" s="56"/>
    </row>
    <row r="817">
      <c r="A817" s="56"/>
    </row>
    <row r="818">
      <c r="A818" s="56"/>
    </row>
    <row r="819">
      <c r="A819" s="56"/>
    </row>
    <row r="820">
      <c r="A820" s="56"/>
    </row>
    <row r="821">
      <c r="A821" s="56"/>
    </row>
    <row r="822">
      <c r="A822" s="56"/>
    </row>
    <row r="823">
      <c r="A823" s="56"/>
    </row>
    <row r="824">
      <c r="A824" s="56"/>
    </row>
    <row r="825">
      <c r="A825" s="56"/>
    </row>
    <row r="826">
      <c r="A826" s="56"/>
    </row>
    <row r="827">
      <c r="A827" s="56"/>
    </row>
    <row r="828">
      <c r="A828" s="56"/>
    </row>
    <row r="829">
      <c r="A829" s="56"/>
    </row>
    <row r="830">
      <c r="A830" s="56"/>
    </row>
    <row r="831">
      <c r="A831" s="56"/>
    </row>
    <row r="832">
      <c r="A832" s="56"/>
    </row>
    <row r="833">
      <c r="A833" s="56"/>
    </row>
    <row r="834">
      <c r="A834" s="56"/>
    </row>
    <row r="835">
      <c r="A835" s="56"/>
    </row>
    <row r="836">
      <c r="A836" s="56"/>
    </row>
    <row r="837">
      <c r="A837" s="56"/>
    </row>
    <row r="838">
      <c r="A838" s="56"/>
    </row>
    <row r="839">
      <c r="A839" s="56"/>
    </row>
    <row r="840">
      <c r="A840" s="56"/>
    </row>
    <row r="841">
      <c r="A841" s="56"/>
    </row>
    <row r="842">
      <c r="A842" s="56"/>
    </row>
    <row r="843">
      <c r="A843" s="56"/>
    </row>
    <row r="844">
      <c r="A844" s="56"/>
    </row>
    <row r="845">
      <c r="A845" s="56"/>
    </row>
    <row r="846">
      <c r="A846" s="56"/>
    </row>
    <row r="847">
      <c r="A847" s="56"/>
    </row>
    <row r="848">
      <c r="A848" s="56"/>
    </row>
    <row r="849">
      <c r="A849" s="56"/>
    </row>
    <row r="850">
      <c r="A850" s="56"/>
    </row>
    <row r="851">
      <c r="A851" s="56"/>
    </row>
    <row r="852">
      <c r="A852" s="56"/>
    </row>
    <row r="853">
      <c r="A853" s="56"/>
    </row>
    <row r="854">
      <c r="A854" s="56"/>
    </row>
    <row r="855">
      <c r="A855" s="56"/>
    </row>
    <row r="856">
      <c r="A856" s="56"/>
    </row>
    <row r="857">
      <c r="A857" s="56"/>
    </row>
    <row r="858">
      <c r="A858" s="56"/>
    </row>
    <row r="859">
      <c r="A859" s="56"/>
    </row>
    <row r="860">
      <c r="A860" s="56"/>
    </row>
    <row r="861">
      <c r="A861" s="56"/>
    </row>
    <row r="862">
      <c r="A862" s="56"/>
    </row>
    <row r="863">
      <c r="A863" s="56"/>
    </row>
    <row r="864">
      <c r="A864" s="56"/>
    </row>
    <row r="865">
      <c r="A865" s="56"/>
    </row>
    <row r="866">
      <c r="A866" s="56"/>
    </row>
    <row r="867">
      <c r="A867" s="56"/>
    </row>
    <row r="868">
      <c r="A868" s="56"/>
    </row>
    <row r="869">
      <c r="A869" s="56"/>
    </row>
    <row r="870">
      <c r="A870" s="56"/>
    </row>
    <row r="871">
      <c r="A871" s="56"/>
    </row>
    <row r="872">
      <c r="A872" s="56"/>
    </row>
    <row r="873">
      <c r="A873" s="56"/>
    </row>
    <row r="874">
      <c r="A874" s="56"/>
    </row>
    <row r="875">
      <c r="A875" s="56"/>
    </row>
    <row r="876">
      <c r="A876" s="56"/>
    </row>
    <row r="877">
      <c r="A877" s="56"/>
    </row>
    <row r="878">
      <c r="A878" s="56"/>
    </row>
    <row r="879">
      <c r="A879" s="56"/>
    </row>
    <row r="880">
      <c r="A880" s="56"/>
    </row>
    <row r="881">
      <c r="A881" s="56"/>
    </row>
    <row r="882">
      <c r="A882" s="56"/>
    </row>
    <row r="883">
      <c r="A883" s="56"/>
    </row>
    <row r="884">
      <c r="A884" s="56"/>
    </row>
    <row r="885">
      <c r="A885" s="56"/>
    </row>
    <row r="886">
      <c r="A886" s="56"/>
    </row>
    <row r="887">
      <c r="A887" s="56"/>
    </row>
    <row r="888">
      <c r="A888" s="56"/>
    </row>
    <row r="889">
      <c r="A889" s="56"/>
    </row>
    <row r="890">
      <c r="A890" s="56"/>
    </row>
    <row r="891">
      <c r="A891" s="56"/>
    </row>
    <row r="892">
      <c r="A892" s="56"/>
    </row>
    <row r="893">
      <c r="A893" s="56"/>
    </row>
    <row r="894">
      <c r="A894" s="56"/>
    </row>
    <row r="895">
      <c r="A895" s="56"/>
    </row>
    <row r="896">
      <c r="A896" s="56"/>
    </row>
    <row r="897">
      <c r="A897" s="56"/>
    </row>
    <row r="898">
      <c r="A898" s="56"/>
    </row>
    <row r="899">
      <c r="A899" s="56"/>
    </row>
    <row r="900">
      <c r="A900" s="56"/>
    </row>
    <row r="901">
      <c r="A901" s="56"/>
    </row>
    <row r="902">
      <c r="A902" s="56"/>
    </row>
    <row r="903">
      <c r="A903" s="56"/>
    </row>
    <row r="904">
      <c r="A904" s="56"/>
    </row>
    <row r="905">
      <c r="A905" s="56"/>
    </row>
    <row r="906">
      <c r="A906" s="56"/>
    </row>
    <row r="907">
      <c r="A907" s="56"/>
    </row>
    <row r="908">
      <c r="A908" s="56"/>
    </row>
    <row r="909">
      <c r="A909" s="56"/>
    </row>
    <row r="910">
      <c r="A910" s="56"/>
    </row>
    <row r="911">
      <c r="A911" s="56"/>
    </row>
    <row r="912">
      <c r="A912" s="56"/>
    </row>
    <row r="913">
      <c r="A913" s="56"/>
    </row>
    <row r="914">
      <c r="A914" s="56"/>
    </row>
    <row r="915">
      <c r="A915" s="56"/>
    </row>
    <row r="916">
      <c r="A916" s="56"/>
    </row>
    <row r="917">
      <c r="A917" s="56"/>
    </row>
    <row r="918">
      <c r="A918" s="56"/>
    </row>
    <row r="919">
      <c r="A919" s="56"/>
    </row>
    <row r="920">
      <c r="A920" s="56"/>
    </row>
    <row r="921">
      <c r="A921" s="56"/>
    </row>
    <row r="922">
      <c r="A922" s="56"/>
    </row>
    <row r="923">
      <c r="A923" s="56"/>
    </row>
    <row r="924">
      <c r="A924" s="56"/>
    </row>
    <row r="925">
      <c r="A925" s="56"/>
    </row>
    <row r="926">
      <c r="A926" s="56"/>
    </row>
    <row r="927">
      <c r="A927" s="56"/>
    </row>
    <row r="928">
      <c r="A928" s="56"/>
    </row>
    <row r="929">
      <c r="A929" s="56"/>
    </row>
    <row r="930">
      <c r="A930" s="56"/>
    </row>
    <row r="931">
      <c r="A931" s="56"/>
    </row>
    <row r="932">
      <c r="A932" s="56"/>
    </row>
    <row r="933">
      <c r="A933" s="56"/>
    </row>
    <row r="934">
      <c r="A934" s="56"/>
    </row>
    <row r="935">
      <c r="A935" s="56"/>
    </row>
    <row r="936">
      <c r="A936" s="56"/>
    </row>
    <row r="937">
      <c r="A937" s="56"/>
    </row>
    <row r="938">
      <c r="A938" s="56"/>
    </row>
    <row r="939">
      <c r="A939" s="56"/>
    </row>
    <row r="940">
      <c r="A940" s="56"/>
    </row>
    <row r="941">
      <c r="A941" s="56"/>
    </row>
    <row r="942">
      <c r="A942" s="56"/>
    </row>
    <row r="943">
      <c r="A943" s="56"/>
    </row>
    <row r="944">
      <c r="A944" s="56"/>
    </row>
    <row r="945">
      <c r="A945" s="56"/>
    </row>
    <row r="946">
      <c r="A946" s="56"/>
    </row>
    <row r="947">
      <c r="A947" s="56"/>
    </row>
    <row r="948">
      <c r="A948" s="56"/>
    </row>
    <row r="949">
      <c r="A949" s="56"/>
    </row>
    <row r="950">
      <c r="A950" s="56"/>
    </row>
    <row r="951">
      <c r="A951" s="56"/>
    </row>
    <row r="952">
      <c r="A952" s="56"/>
    </row>
    <row r="953">
      <c r="A953" s="56"/>
    </row>
    <row r="954">
      <c r="A954" s="56"/>
    </row>
    <row r="955">
      <c r="A955" s="56"/>
    </row>
    <row r="956">
      <c r="A956" s="56"/>
    </row>
    <row r="957">
      <c r="A957" s="56"/>
    </row>
    <row r="958">
      <c r="A958" s="56"/>
    </row>
    <row r="959">
      <c r="A959" s="56"/>
    </row>
    <row r="960">
      <c r="A960" s="56"/>
    </row>
    <row r="961">
      <c r="A961" s="56"/>
    </row>
    <row r="962">
      <c r="A962" s="56"/>
    </row>
    <row r="963">
      <c r="A963" s="56"/>
    </row>
    <row r="964">
      <c r="A964" s="56"/>
    </row>
    <row r="965">
      <c r="A965" s="56"/>
    </row>
    <row r="966">
      <c r="A966" s="56"/>
    </row>
    <row r="967">
      <c r="A967" s="56"/>
    </row>
    <row r="968">
      <c r="A968" s="56"/>
    </row>
    <row r="969">
      <c r="A969" s="56"/>
    </row>
    <row r="970">
      <c r="A970" s="56"/>
    </row>
    <row r="971">
      <c r="A971" s="56"/>
    </row>
    <row r="972">
      <c r="A972" s="56"/>
    </row>
    <row r="973">
      <c r="A973" s="56"/>
    </row>
    <row r="974">
      <c r="A974" s="56"/>
    </row>
    <row r="975">
      <c r="A975" s="56"/>
    </row>
    <row r="976">
      <c r="A976" s="56"/>
    </row>
    <row r="977">
      <c r="A977" s="56"/>
    </row>
    <row r="978">
      <c r="A978" s="56"/>
    </row>
    <row r="979">
      <c r="A979" s="56"/>
    </row>
    <row r="980">
      <c r="A980" s="56"/>
    </row>
    <row r="981">
      <c r="A981" s="56"/>
    </row>
    <row r="982">
      <c r="A982" s="56"/>
    </row>
    <row r="983">
      <c r="A983" s="56"/>
    </row>
    <row r="984">
      <c r="A984" s="56"/>
    </row>
    <row r="985">
      <c r="A985" s="56"/>
    </row>
    <row r="986">
      <c r="A986" s="56"/>
    </row>
    <row r="987">
      <c r="A987" s="56"/>
    </row>
    <row r="988">
      <c r="A988" s="56"/>
    </row>
    <row r="989">
      <c r="A989" s="56"/>
    </row>
    <row r="990">
      <c r="A990" s="56"/>
    </row>
    <row r="991">
      <c r="A991" s="56"/>
    </row>
    <row r="992">
      <c r="A992" s="56"/>
    </row>
    <row r="993">
      <c r="A993" s="56"/>
    </row>
    <row r="994">
      <c r="A994" s="56"/>
    </row>
    <row r="995">
      <c r="A995" s="56"/>
    </row>
    <row r="996">
      <c r="A996" s="56"/>
    </row>
    <row r="997">
      <c r="A997" s="56"/>
    </row>
    <row r="998">
      <c r="A998" s="56"/>
    </row>
    <row r="999">
      <c r="A999" s="56"/>
    </row>
    <row r="1000">
      <c r="A1000" s="56"/>
    </row>
    <row r="1001">
      <c r="A1001" s="56"/>
    </row>
  </sheetData>
  <mergeCells count="44">
    <mergeCell ref="B29:I29"/>
    <mergeCell ref="B28:I28"/>
    <mergeCell ref="B30:I30"/>
    <mergeCell ref="B22:I22"/>
    <mergeCell ref="B21:I21"/>
    <mergeCell ref="B19:I19"/>
    <mergeCell ref="B20:I20"/>
    <mergeCell ref="B18:I18"/>
    <mergeCell ref="B23:I23"/>
    <mergeCell ref="B38:I38"/>
    <mergeCell ref="B39:I39"/>
    <mergeCell ref="B42:I42"/>
    <mergeCell ref="B41:I41"/>
    <mergeCell ref="B43:I43"/>
    <mergeCell ref="B40:I40"/>
    <mergeCell ref="B44:I44"/>
    <mergeCell ref="B35:I35"/>
    <mergeCell ref="B34:I34"/>
    <mergeCell ref="B32:I32"/>
    <mergeCell ref="B31:I31"/>
    <mergeCell ref="B36:I36"/>
    <mergeCell ref="B37:I37"/>
    <mergeCell ref="B33:I33"/>
    <mergeCell ref="B24:I24"/>
    <mergeCell ref="B25:I25"/>
    <mergeCell ref="B26:I26"/>
    <mergeCell ref="B27:I27"/>
    <mergeCell ref="B10:I10"/>
    <mergeCell ref="B12:I12"/>
    <mergeCell ref="B11:I11"/>
    <mergeCell ref="B16:I16"/>
    <mergeCell ref="B15:I15"/>
    <mergeCell ref="B17:I17"/>
    <mergeCell ref="B14:I14"/>
    <mergeCell ref="B13:I13"/>
    <mergeCell ref="B7:I7"/>
    <mergeCell ref="B8:I8"/>
    <mergeCell ref="B6:I6"/>
    <mergeCell ref="B4:I4"/>
    <mergeCell ref="B3:I3"/>
    <mergeCell ref="B2:I2"/>
    <mergeCell ref="B1:I1"/>
    <mergeCell ref="B5:I5"/>
    <mergeCell ref="B9:I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0" width="9.0"/>
    <col customWidth="1" min="11" max="11" width="0.43"/>
    <col customWidth="1" min="12" max="12" width="48.71"/>
    <col customWidth="1" min="13" max="13" width="78.71"/>
    <col customWidth="1" min="14" max="25" width="9.0"/>
  </cols>
  <sheetData>
    <row r="1">
      <c r="A1" s="3" t="str">
        <f t="shared" ref="A1:A3" si="1">HYPERLINK("https://du1ux2871uqvu.cloudfront.net/sites/default/files/file/Prel-Algo-Sep2010.pdf","2010fall")</f>
        <v>2010fall</v>
      </c>
      <c r="B1" s="5" t="s">
        <v>1</v>
      </c>
      <c r="C1" s="7" t="s">
        <v>2</v>
      </c>
      <c r="L1" s="9" t="s">
        <v>4</v>
      </c>
      <c r="M1" s="16" t="s">
        <v>6</v>
      </c>
      <c r="N1" s="18"/>
      <c r="O1" s="20" t="s">
        <v>18</v>
      </c>
      <c r="R1" s="18"/>
      <c r="S1" s="18"/>
      <c r="T1" s="18"/>
      <c r="U1" s="18"/>
      <c r="V1" s="18"/>
      <c r="W1" s="18"/>
      <c r="X1" s="18"/>
      <c r="Y1" s="18"/>
    </row>
    <row r="2">
      <c r="A2" s="3" t="str">
        <f t="shared" si="1"/>
        <v>2010fall</v>
      </c>
      <c r="B2" s="2" t="s">
        <v>22</v>
      </c>
      <c r="C2" s="22" t="s">
        <v>23</v>
      </c>
      <c r="L2" s="2" t="s">
        <v>26</v>
      </c>
      <c r="M2" s="18"/>
      <c r="N2" s="18"/>
      <c r="O2" s="18"/>
      <c r="P2" s="18"/>
      <c r="Q2" s="18"/>
      <c r="R2" s="18"/>
      <c r="S2" s="18"/>
      <c r="T2" s="18"/>
      <c r="U2" s="18"/>
      <c r="V2" s="18"/>
      <c r="W2" s="18"/>
      <c r="X2" s="18"/>
      <c r="Y2" s="18"/>
    </row>
    <row r="3">
      <c r="A3" s="3" t="str">
        <f t="shared" si="1"/>
        <v>2010fall</v>
      </c>
      <c r="B3" s="2" t="s">
        <v>27</v>
      </c>
      <c r="C3" s="22" t="s">
        <v>29</v>
      </c>
      <c r="L3" s="27" t="s">
        <v>32</v>
      </c>
      <c r="M3" s="29" t="s">
        <v>36</v>
      </c>
      <c r="N3" s="18"/>
      <c r="O3" s="18"/>
      <c r="P3" s="18"/>
      <c r="Q3" s="18"/>
      <c r="R3" s="18"/>
      <c r="S3" s="18"/>
      <c r="T3" s="18"/>
      <c r="U3" s="18"/>
      <c r="V3" s="18"/>
      <c r="W3" s="18"/>
      <c r="X3" s="18"/>
      <c r="Y3" s="18"/>
    </row>
    <row r="4">
      <c r="A4" s="32" t="str">
        <f t="shared" ref="A4:A6" si="2">HYPERLINK("https://du1ux2871uqvu.cloudfront.net/sites/default/files/file/Prel-Algo-April2011.pdf","2011spring")</f>
        <v>2011spring</v>
      </c>
      <c r="B4" s="2" t="s">
        <v>41</v>
      </c>
      <c r="C4" s="22" t="s">
        <v>42</v>
      </c>
      <c r="K4" s="18"/>
      <c r="L4" s="2" t="s">
        <v>44</v>
      </c>
      <c r="M4" s="35"/>
      <c r="N4" s="18"/>
      <c r="O4" s="18"/>
      <c r="P4" s="18"/>
      <c r="Q4" s="18"/>
      <c r="R4" s="18"/>
      <c r="S4" s="18"/>
      <c r="T4" s="18"/>
      <c r="U4" s="18"/>
      <c r="V4" s="18"/>
      <c r="W4" s="18"/>
      <c r="X4" s="18"/>
      <c r="Y4" s="18"/>
    </row>
    <row r="5">
      <c r="A5" s="32" t="str">
        <f t="shared" si="2"/>
        <v>2011spring</v>
      </c>
      <c r="B5" s="2" t="s">
        <v>47</v>
      </c>
      <c r="C5" s="22" t="s">
        <v>50</v>
      </c>
      <c r="K5" s="18"/>
      <c r="L5" s="2" t="s">
        <v>52</v>
      </c>
      <c r="M5" s="2" t="s">
        <v>53</v>
      </c>
      <c r="N5" s="18"/>
      <c r="O5" s="18"/>
      <c r="P5" s="18"/>
      <c r="Q5" s="18"/>
      <c r="R5" s="18"/>
      <c r="S5" s="18"/>
      <c r="T5" s="18"/>
      <c r="U5" s="18"/>
      <c r="V5" s="18"/>
      <c r="W5" s="18"/>
      <c r="X5" s="18"/>
      <c r="Y5" s="18"/>
    </row>
    <row r="6">
      <c r="A6" s="32" t="str">
        <f t="shared" si="2"/>
        <v>2011spring</v>
      </c>
      <c r="B6" s="2" t="s">
        <v>55</v>
      </c>
      <c r="C6" s="39" t="s">
        <v>56</v>
      </c>
      <c r="K6" s="18"/>
      <c r="L6" s="16" t="s">
        <v>61</v>
      </c>
      <c r="M6" s="2" t="s">
        <v>71</v>
      </c>
      <c r="N6" s="18"/>
      <c r="O6" s="18"/>
      <c r="P6" s="18"/>
      <c r="Q6" s="18"/>
      <c r="R6" s="18"/>
      <c r="S6" s="18"/>
      <c r="T6" s="18"/>
      <c r="U6" s="18"/>
      <c r="V6" s="18"/>
      <c r="W6" s="18"/>
      <c r="X6" s="18"/>
      <c r="Y6" s="18"/>
    </row>
    <row r="7">
      <c r="A7" s="32" t="str">
        <f t="shared" ref="A7:A9" si="3">HYPERLINK("https://du1ux2871uqvu.cloudfront.net/sites/default/files/file/Prel-Algo-Nov2011.pdf","2011fall")</f>
        <v>2011fall</v>
      </c>
      <c r="B7" s="45" t="s">
        <v>76</v>
      </c>
      <c r="C7" s="14" t="s">
        <v>83</v>
      </c>
      <c r="K7" s="18"/>
      <c r="L7" s="2" t="s">
        <v>85</v>
      </c>
      <c r="M7" s="2" t="s">
        <v>86</v>
      </c>
      <c r="N7" s="18"/>
      <c r="O7" s="18"/>
      <c r="P7" s="18"/>
      <c r="Q7" s="18"/>
      <c r="R7" s="18"/>
      <c r="S7" s="18"/>
      <c r="T7" s="18"/>
      <c r="U7" s="18"/>
      <c r="V7" s="18"/>
      <c r="W7" s="18"/>
      <c r="X7" s="18"/>
      <c r="Y7" s="18"/>
    </row>
    <row r="8">
      <c r="A8" s="32" t="str">
        <f t="shared" si="3"/>
        <v>2011fall</v>
      </c>
      <c r="B8" s="2" t="s">
        <v>89</v>
      </c>
      <c r="C8" s="22" t="s">
        <v>90</v>
      </c>
      <c r="K8" s="2"/>
      <c r="L8" s="47" t="s">
        <v>91</v>
      </c>
      <c r="M8" s="2" t="s">
        <v>94</v>
      </c>
      <c r="N8" s="18"/>
      <c r="O8" s="18"/>
      <c r="P8" s="18"/>
      <c r="Q8" s="18"/>
      <c r="R8" s="18"/>
      <c r="S8" s="18"/>
      <c r="T8" s="18"/>
      <c r="U8" s="18"/>
      <c r="V8" s="18"/>
      <c r="W8" s="18"/>
      <c r="X8" s="18"/>
      <c r="Y8" s="18"/>
    </row>
    <row r="9">
      <c r="A9" s="32" t="str">
        <f t="shared" si="3"/>
        <v>2011fall</v>
      </c>
      <c r="B9" s="2" t="s">
        <v>98</v>
      </c>
      <c r="C9" s="2" t="s">
        <v>99</v>
      </c>
      <c r="K9" s="18"/>
      <c r="L9" s="49" t="s">
        <v>102</v>
      </c>
      <c r="M9" s="16" t="s">
        <v>106</v>
      </c>
      <c r="N9" s="18"/>
      <c r="O9" s="18"/>
      <c r="P9" s="18"/>
      <c r="Q9" s="18"/>
      <c r="R9" s="18"/>
      <c r="S9" s="18"/>
      <c r="T9" s="18"/>
      <c r="U9" s="18"/>
      <c r="V9" s="18"/>
      <c r="W9" s="18"/>
      <c r="X9" s="18"/>
      <c r="Y9" s="18"/>
    </row>
    <row r="10">
      <c r="A10" s="32" t="str">
        <f t="shared" ref="A10:A12" si="4">HYPERLINK("https://du1ux2871uqvu.cloudfront.net/sites/default/files/file/Prel-Algo-April2012.pdf","2012spring")</f>
        <v>2012spring</v>
      </c>
      <c r="B10" s="2" t="s">
        <v>116</v>
      </c>
      <c r="C10" s="45" t="s">
        <v>118</v>
      </c>
      <c r="K10" s="2"/>
      <c r="L10" s="55" t="s">
        <v>119</v>
      </c>
      <c r="M10" s="2" t="s">
        <v>126</v>
      </c>
      <c r="N10" s="2" t="s">
        <v>127</v>
      </c>
      <c r="O10" s="2" t="s">
        <v>128</v>
      </c>
      <c r="P10" s="18"/>
      <c r="Q10" s="18"/>
      <c r="R10" s="18"/>
      <c r="S10" s="18"/>
      <c r="T10" s="18"/>
      <c r="U10" s="18"/>
      <c r="V10" s="18"/>
      <c r="W10" s="18"/>
      <c r="X10" s="18"/>
      <c r="Y10" s="18"/>
    </row>
    <row r="11">
      <c r="A11" s="32" t="str">
        <f t="shared" si="4"/>
        <v>2012spring</v>
      </c>
      <c r="B11" s="2" t="s">
        <v>129</v>
      </c>
      <c r="C11" s="22" t="s">
        <v>131</v>
      </c>
      <c r="K11" s="18"/>
      <c r="L11" s="22" t="s">
        <v>133</v>
      </c>
      <c r="M11" s="2" t="s">
        <v>134</v>
      </c>
      <c r="N11" s="18"/>
      <c r="O11" s="18"/>
      <c r="P11" s="18"/>
      <c r="Q11" s="18"/>
      <c r="R11" s="18"/>
      <c r="S11" s="18"/>
      <c r="T11" s="18"/>
      <c r="U11" s="18"/>
      <c r="V11" s="18"/>
      <c r="W11" s="18"/>
      <c r="X11" s="18"/>
      <c r="Y11" s="18"/>
    </row>
    <row r="12">
      <c r="A12" s="32" t="str">
        <f t="shared" si="4"/>
        <v>2012spring</v>
      </c>
      <c r="B12" s="2" t="s">
        <v>138</v>
      </c>
      <c r="C12" s="57" t="s">
        <v>139</v>
      </c>
      <c r="K12" s="2"/>
      <c r="L12" s="3" t="str">
        <f>HYPERLINK("http://www.bowdoin.edu/~ltoma/teaching/cs231/fall09/Homeworks/old/H9-sol.pdf","solution")</f>
        <v>solution</v>
      </c>
      <c r="M12" s="2"/>
      <c r="Q12" s="18"/>
      <c r="R12" s="18"/>
      <c r="S12" s="18"/>
      <c r="T12" s="18"/>
      <c r="U12" s="18"/>
      <c r="V12" s="18"/>
      <c r="W12" s="18"/>
      <c r="X12" s="18"/>
      <c r="Y12" s="18"/>
    </row>
    <row r="13">
      <c r="A13" s="32" t="str">
        <f t="shared" ref="A13:A15" si="5">HYPERLINK("https://du1ux2871uqvu.cloudfront.net/sites/default/files/file/Prel-Algo-Nov2012.pdf","2012fall")</f>
        <v>2012fall</v>
      </c>
      <c r="B13" s="2" t="s">
        <v>159</v>
      </c>
      <c r="C13" s="22" t="s">
        <v>160</v>
      </c>
      <c r="K13" s="18"/>
      <c r="L13" s="2" t="s">
        <v>162</v>
      </c>
      <c r="M13" s="14" t="s">
        <v>163</v>
      </c>
      <c r="N13" s="18"/>
      <c r="O13" s="18"/>
      <c r="P13" s="18"/>
      <c r="Q13" s="18"/>
      <c r="R13" s="18"/>
      <c r="S13" s="18"/>
      <c r="T13" s="18"/>
      <c r="U13" s="18"/>
      <c r="V13" s="18"/>
      <c r="W13" s="18"/>
      <c r="X13" s="18"/>
      <c r="Y13" s="18"/>
    </row>
    <row r="14">
      <c r="A14" s="32" t="str">
        <f t="shared" si="5"/>
        <v>2012fall</v>
      </c>
      <c r="B14" s="2" t="s">
        <v>166</v>
      </c>
      <c r="C14" s="22" t="s">
        <v>167</v>
      </c>
      <c r="K14" s="61"/>
      <c r="L14" s="5" t="s">
        <v>170</v>
      </c>
      <c r="M14" s="18"/>
      <c r="N14" s="18"/>
      <c r="O14" s="18"/>
      <c r="P14" s="18"/>
      <c r="Q14" s="18"/>
      <c r="R14" s="18"/>
      <c r="S14" s="18"/>
      <c r="T14" s="18"/>
      <c r="U14" s="18"/>
      <c r="V14" s="18"/>
      <c r="W14" s="18"/>
      <c r="X14" s="18"/>
      <c r="Y14" s="18"/>
    </row>
    <row r="15">
      <c r="A15" s="32" t="str">
        <f t="shared" si="5"/>
        <v>2012fall</v>
      </c>
      <c r="B15" s="2" t="s">
        <v>174</v>
      </c>
      <c r="C15" s="22" t="s">
        <v>177</v>
      </c>
      <c r="K15" s="61"/>
      <c r="L15" s="2" t="s">
        <v>179</v>
      </c>
      <c r="M15" s="18"/>
      <c r="N15" s="18"/>
      <c r="O15" s="18"/>
      <c r="P15" s="18"/>
      <c r="Q15" s="18"/>
      <c r="R15" s="18"/>
      <c r="S15" s="18"/>
      <c r="T15" s="18"/>
      <c r="U15" s="18"/>
      <c r="V15" s="18"/>
      <c r="W15" s="18"/>
      <c r="X15" s="18"/>
      <c r="Y15" s="18"/>
    </row>
    <row r="16">
      <c r="A16" s="32" t="str">
        <f t="shared" ref="A16:A18" si="6">HYPERLINK("https://du1ux2871uqvu.cloudfront.net/sites/default/files/file/Prel-Algo-April2013.pdf","2013spring")</f>
        <v>2013spring</v>
      </c>
      <c r="B16" s="2" t="s">
        <v>55</v>
      </c>
      <c r="C16" s="22" t="s">
        <v>184</v>
      </c>
      <c r="L16" s="2" t="s">
        <v>185</v>
      </c>
      <c r="M16" s="18"/>
      <c r="N16" s="18"/>
      <c r="O16" s="18"/>
      <c r="P16" s="18"/>
      <c r="Q16" s="18"/>
      <c r="R16" s="18"/>
      <c r="S16" s="18"/>
      <c r="T16" s="18"/>
      <c r="U16" s="18"/>
      <c r="V16" s="18"/>
      <c r="W16" s="18"/>
      <c r="X16" s="18"/>
      <c r="Y16" s="18"/>
    </row>
    <row r="17">
      <c r="A17" s="32" t="str">
        <f t="shared" si="6"/>
        <v>2013spring</v>
      </c>
      <c r="B17" s="2" t="s">
        <v>187</v>
      </c>
      <c r="C17" s="22" t="s">
        <v>188</v>
      </c>
      <c r="L17" s="2" t="s">
        <v>191</v>
      </c>
      <c r="M17" s="18"/>
      <c r="N17" s="18"/>
      <c r="O17" s="18"/>
      <c r="P17" s="18"/>
      <c r="Q17" s="18"/>
      <c r="R17" s="18"/>
      <c r="S17" s="18"/>
      <c r="T17" s="18"/>
      <c r="U17" s="18"/>
      <c r="V17" s="18"/>
      <c r="W17" s="18"/>
      <c r="X17" s="18"/>
      <c r="Y17" s="18"/>
    </row>
    <row r="18">
      <c r="A18" s="32" t="str">
        <f t="shared" si="6"/>
        <v>2013spring</v>
      </c>
      <c r="B18" s="2" t="s">
        <v>193</v>
      </c>
      <c r="C18" s="22" t="s">
        <v>194</v>
      </c>
      <c r="L18" s="2" t="s">
        <v>191</v>
      </c>
      <c r="M18" s="2" t="s">
        <v>195</v>
      </c>
      <c r="N18" s="18"/>
      <c r="O18" s="18"/>
      <c r="P18" s="18"/>
      <c r="Q18" s="18"/>
      <c r="R18" s="18"/>
      <c r="S18" s="18"/>
      <c r="T18" s="18"/>
      <c r="U18" s="18"/>
      <c r="V18" s="18"/>
      <c r="W18" s="18"/>
      <c r="X18" s="18"/>
      <c r="Y18" s="18"/>
    </row>
    <row r="19">
      <c r="A19" s="32" t="str">
        <f t="shared" ref="A19:A22" si="7">HYPERLINK("https://du1ux2871uqvu.cloudfront.net/sites/default/files/file/Prel-Algo-Nov2013.pdf","2013fall")</f>
        <v>2013fall</v>
      </c>
      <c r="B19" s="2" t="s">
        <v>200</v>
      </c>
      <c r="C19" s="22" t="s">
        <v>202</v>
      </c>
      <c r="L19" s="2" t="s">
        <v>203</v>
      </c>
      <c r="M19" s="18"/>
      <c r="N19" s="18"/>
      <c r="O19" s="18"/>
      <c r="P19" s="18"/>
      <c r="Q19" s="18"/>
      <c r="R19" s="18"/>
      <c r="S19" s="18"/>
      <c r="T19" s="18"/>
      <c r="U19" s="18"/>
      <c r="V19" s="18"/>
      <c r="W19" s="18"/>
      <c r="X19" s="18"/>
      <c r="Y19" s="18"/>
    </row>
    <row r="20">
      <c r="A20" s="32" t="str">
        <f t="shared" si="7"/>
        <v>2013fall</v>
      </c>
      <c r="B20" s="2" t="s">
        <v>205</v>
      </c>
      <c r="C20" s="22" t="s">
        <v>207</v>
      </c>
      <c r="L20" s="2" t="s">
        <v>208</v>
      </c>
      <c r="M20" s="18"/>
      <c r="N20" s="18"/>
      <c r="O20" s="18"/>
      <c r="P20" s="18"/>
      <c r="Q20" s="18"/>
      <c r="R20" s="18"/>
      <c r="S20" s="18"/>
      <c r="T20" s="18"/>
      <c r="U20" s="18"/>
      <c r="V20" s="18"/>
      <c r="W20" s="18"/>
      <c r="X20" s="18"/>
      <c r="Y20" s="18"/>
    </row>
    <row r="21">
      <c r="A21" s="32" t="str">
        <f t="shared" si="7"/>
        <v>2013fall</v>
      </c>
      <c r="B21" s="2" t="s">
        <v>209</v>
      </c>
      <c r="C21" s="66" t="s">
        <v>210</v>
      </c>
      <c r="L21" s="2" t="s">
        <v>212</v>
      </c>
      <c r="M21" s="2" t="s">
        <v>214</v>
      </c>
      <c r="N21" s="18"/>
      <c r="O21" s="18"/>
      <c r="P21" s="18"/>
      <c r="Q21" s="18"/>
      <c r="R21" s="18"/>
      <c r="S21" s="18"/>
      <c r="T21" s="18"/>
      <c r="U21" s="18"/>
      <c r="V21" s="18"/>
      <c r="W21" s="18"/>
      <c r="X21" s="18"/>
      <c r="Y21" s="18"/>
    </row>
    <row r="22">
      <c r="A22" s="32" t="str">
        <f t="shared" si="7"/>
        <v>2013fall</v>
      </c>
      <c r="B22" s="2" t="s">
        <v>216</v>
      </c>
      <c r="C22" s="22" t="s">
        <v>217</v>
      </c>
      <c r="L22" s="2" t="s">
        <v>218</v>
      </c>
      <c r="M22" s="18"/>
      <c r="N22" s="18"/>
      <c r="O22" s="18"/>
      <c r="P22" s="18"/>
      <c r="Q22" s="18"/>
      <c r="R22" s="18"/>
      <c r="S22" s="18"/>
      <c r="T22" s="18"/>
      <c r="U22" s="18"/>
      <c r="V22" s="18"/>
      <c r="W22" s="18"/>
      <c r="X22" s="18"/>
      <c r="Y22" s="18"/>
    </row>
    <row r="23">
      <c r="A23" s="32" t="str">
        <f t="shared" ref="A23:A25" si="8">HYPERLINK("https://du1ux2871uqvu.cloudfront.net/sites/default/files/file/Prel-Algo-April2014.pdf","2014spring")</f>
        <v>2014spring</v>
      </c>
      <c r="B23" s="2" t="s">
        <v>221</v>
      </c>
      <c r="C23" s="22" t="s">
        <v>222</v>
      </c>
      <c r="L23" s="2" t="s">
        <v>223</v>
      </c>
      <c r="N23" s="20"/>
      <c r="Q23" s="18"/>
      <c r="R23" s="18"/>
      <c r="S23" s="18"/>
      <c r="T23" s="18"/>
      <c r="U23" s="18"/>
      <c r="V23" s="18"/>
      <c r="W23" s="18"/>
      <c r="X23" s="18"/>
      <c r="Y23" s="18"/>
    </row>
    <row r="24">
      <c r="A24" s="32" t="str">
        <f t="shared" si="8"/>
        <v>2014spring</v>
      </c>
      <c r="B24" s="2" t="s">
        <v>225</v>
      </c>
      <c r="C24" s="22" t="s">
        <v>90</v>
      </c>
      <c r="L24" s="2" t="s">
        <v>228</v>
      </c>
      <c r="M24" s="18"/>
      <c r="N24" s="18"/>
      <c r="O24" s="18"/>
      <c r="P24" s="18"/>
      <c r="Q24" s="18"/>
      <c r="R24" s="18"/>
      <c r="S24" s="18"/>
      <c r="T24" s="18"/>
      <c r="U24" s="18"/>
      <c r="V24" s="18"/>
      <c r="W24" s="18"/>
      <c r="X24" s="18"/>
      <c r="Y24" s="18"/>
    </row>
    <row r="25">
      <c r="A25" s="32" t="str">
        <f t="shared" si="8"/>
        <v>2014spring</v>
      </c>
      <c r="B25" s="2" t="s">
        <v>229</v>
      </c>
      <c r="C25" s="22" t="s">
        <v>230</v>
      </c>
      <c r="L25" s="2" t="s">
        <v>232</v>
      </c>
      <c r="M25" s="2" t="s">
        <v>233</v>
      </c>
      <c r="N25" s="18"/>
      <c r="O25" s="18"/>
      <c r="P25" s="18"/>
      <c r="Q25" s="18"/>
      <c r="R25" s="18"/>
      <c r="S25" s="18"/>
      <c r="T25" s="18"/>
      <c r="U25" s="18"/>
      <c r="V25" s="18"/>
      <c r="W25" s="18"/>
      <c r="X25" s="18"/>
      <c r="Y25" s="18"/>
    </row>
    <row r="26">
      <c r="A26" s="32" t="str">
        <f t="shared" ref="A26:A28" si="9">HYPERLINK("https://du1ux2871uqvu.cloudfront.net/sites/default/files/file/Prel-Algo-November2014.pdf","2014fall")</f>
        <v>2014fall</v>
      </c>
      <c r="B26" s="2" t="s">
        <v>238</v>
      </c>
      <c r="C26" s="22" t="s">
        <v>240</v>
      </c>
      <c r="L26" s="18"/>
      <c r="M26" s="18"/>
      <c r="N26" s="18"/>
      <c r="O26" s="18"/>
      <c r="P26" s="18"/>
      <c r="Q26" s="18"/>
      <c r="R26" s="18"/>
      <c r="S26" s="18"/>
      <c r="T26" s="18"/>
      <c r="U26" s="18"/>
      <c r="V26" s="18"/>
      <c r="W26" s="18"/>
      <c r="X26" s="18"/>
      <c r="Y26" s="18"/>
    </row>
    <row r="27">
      <c r="A27" s="32" t="str">
        <f t="shared" si="9"/>
        <v>2014fall</v>
      </c>
      <c r="B27" s="2" t="s">
        <v>242</v>
      </c>
      <c r="C27" s="22" t="s">
        <v>243</v>
      </c>
      <c r="L27" s="18"/>
      <c r="M27" s="18"/>
      <c r="N27" s="18"/>
      <c r="O27" s="18"/>
      <c r="P27" s="18"/>
      <c r="Q27" s="18"/>
      <c r="R27" s="18"/>
      <c r="S27" s="18"/>
      <c r="T27" s="18"/>
      <c r="U27" s="18"/>
      <c r="V27" s="18"/>
      <c r="W27" s="18"/>
      <c r="X27" s="18"/>
      <c r="Y27" s="18"/>
    </row>
    <row r="28">
      <c r="A28" s="32" t="str">
        <f t="shared" si="9"/>
        <v>2014fall</v>
      </c>
      <c r="B28" s="2" t="s">
        <v>246</v>
      </c>
      <c r="C28" s="22" t="s">
        <v>247</v>
      </c>
      <c r="L28" s="74"/>
      <c r="M28" s="18"/>
      <c r="N28" s="18"/>
      <c r="O28" s="18"/>
      <c r="P28" s="18"/>
      <c r="Q28" s="18"/>
      <c r="R28" s="18"/>
      <c r="S28" s="18"/>
      <c r="T28" s="18"/>
      <c r="U28" s="18"/>
      <c r="V28" s="18"/>
      <c r="W28" s="18"/>
      <c r="X28" s="18"/>
      <c r="Y28" s="18"/>
    </row>
    <row r="29">
      <c r="A29" s="32" t="str">
        <f t="shared" ref="A29:A31" si="10">HYPERLINK("https://du1ux2871uqvu.cloudfront.net/sites/default/files/file/Prel-Algo-April2015.pdf","2015spring")</f>
        <v>2015spring</v>
      </c>
      <c r="B29" s="2" t="s">
        <v>253</v>
      </c>
      <c r="C29" s="22" t="s">
        <v>254</v>
      </c>
      <c r="L29" s="2" t="s">
        <v>257</v>
      </c>
      <c r="N29" s="18"/>
      <c r="O29" s="18"/>
      <c r="P29" s="18"/>
      <c r="Q29" s="18"/>
      <c r="R29" s="18"/>
      <c r="S29" s="18"/>
      <c r="T29" s="18"/>
      <c r="U29" s="18"/>
      <c r="V29" s="18"/>
      <c r="W29" s="18"/>
      <c r="X29" s="18"/>
      <c r="Y29" s="18"/>
    </row>
    <row r="30">
      <c r="A30" s="32" t="str">
        <f t="shared" si="10"/>
        <v>2015spring</v>
      </c>
      <c r="B30" s="2" t="s">
        <v>262</v>
      </c>
      <c r="C30" s="22" t="s">
        <v>263</v>
      </c>
      <c r="L30" s="18"/>
      <c r="M30" s="18"/>
      <c r="N30" s="18"/>
      <c r="O30" s="18"/>
      <c r="P30" s="18"/>
      <c r="Q30" s="18"/>
      <c r="R30" s="18"/>
      <c r="S30" s="18"/>
      <c r="T30" s="18"/>
      <c r="U30" s="18"/>
      <c r="V30" s="18"/>
      <c r="W30" s="18"/>
      <c r="X30" s="18"/>
      <c r="Y30" s="18"/>
    </row>
    <row r="31">
      <c r="A31" s="32" t="str">
        <f t="shared" si="10"/>
        <v>2015spring</v>
      </c>
      <c r="B31" s="2" t="s">
        <v>266</v>
      </c>
      <c r="C31" s="22" t="s">
        <v>267</v>
      </c>
      <c r="L31" s="2" t="s">
        <v>191</v>
      </c>
      <c r="M31" s="18"/>
      <c r="N31" s="18"/>
      <c r="O31" s="18"/>
      <c r="P31" s="18"/>
      <c r="Q31" s="18"/>
      <c r="R31" s="18"/>
      <c r="S31" s="18"/>
      <c r="T31" s="18"/>
      <c r="U31" s="18"/>
      <c r="V31" s="18"/>
      <c r="W31" s="18"/>
      <c r="X31" s="18"/>
      <c r="Y31" s="18"/>
    </row>
    <row r="32">
      <c r="A32" s="32" t="str">
        <f t="shared" ref="A32:A34" si="11">HYPERLINK("https://du1ux2871uqvu.cloudfront.net/sites/default/files/file/Prel-Algorithms-Nov2015.pdf","2015fall")</f>
        <v>2015fall</v>
      </c>
      <c r="B32" s="2" t="s">
        <v>272</v>
      </c>
      <c r="C32" s="22" t="s">
        <v>273</v>
      </c>
      <c r="L32" s="14" t="s">
        <v>274</v>
      </c>
      <c r="M32" s="18"/>
      <c r="N32" s="18"/>
      <c r="O32" s="18"/>
      <c r="P32" s="18"/>
      <c r="Q32" s="18"/>
      <c r="R32" s="18"/>
      <c r="S32" s="18"/>
      <c r="T32" s="18"/>
      <c r="U32" s="18"/>
      <c r="V32" s="18"/>
      <c r="W32" s="18"/>
      <c r="X32" s="18"/>
      <c r="Y32" s="18"/>
    </row>
    <row r="33">
      <c r="A33" s="32" t="str">
        <f t="shared" si="11"/>
        <v>2015fall</v>
      </c>
      <c r="B33" s="2"/>
      <c r="C33" s="39" t="s">
        <v>280</v>
      </c>
      <c r="L33" s="2" t="s">
        <v>282</v>
      </c>
      <c r="M33" s="18"/>
      <c r="N33" s="18"/>
      <c r="O33" s="18"/>
      <c r="P33" s="18"/>
      <c r="Q33" s="18"/>
      <c r="R33" s="18"/>
      <c r="S33" s="18"/>
      <c r="T33" s="18"/>
      <c r="U33" s="18"/>
      <c r="V33" s="18"/>
      <c r="W33" s="18"/>
      <c r="X33" s="18"/>
      <c r="Y33" s="18"/>
    </row>
    <row r="34">
      <c r="A34" s="32" t="str">
        <f t="shared" si="11"/>
        <v>2015fall</v>
      </c>
      <c r="B34" s="2" t="s">
        <v>285</v>
      </c>
      <c r="C34" s="2" t="s">
        <v>286</v>
      </c>
      <c r="L34" s="2" t="s">
        <v>287</v>
      </c>
      <c r="M34" s="18"/>
      <c r="N34" s="18"/>
      <c r="O34" s="18"/>
      <c r="P34" s="18"/>
      <c r="Q34" s="18"/>
      <c r="R34" s="18"/>
      <c r="S34" s="18"/>
      <c r="T34" s="18"/>
      <c r="U34" s="18"/>
      <c r="V34" s="18"/>
      <c r="W34" s="18"/>
      <c r="X34" s="18"/>
      <c r="Y34" s="18"/>
    </row>
    <row r="35">
      <c r="A35" s="32" t="str">
        <f t="shared" ref="A35:A37" si="12">HYPERLINK("https://du1ux2871uqvu.cloudfront.net/sites/default/files/file/Prel-Algorithms-April2016.pdf","2016spring")</f>
        <v>2016spring</v>
      </c>
      <c r="B35" s="2" t="s">
        <v>291</v>
      </c>
      <c r="C35" s="45" t="s">
        <v>292</v>
      </c>
      <c r="L35" s="14" t="s">
        <v>294</v>
      </c>
      <c r="M35" s="18"/>
      <c r="N35" s="18"/>
      <c r="O35" s="18"/>
      <c r="P35" s="18"/>
      <c r="Q35" s="18"/>
      <c r="R35" s="18"/>
      <c r="S35" s="18"/>
      <c r="T35" s="18"/>
      <c r="U35" s="18"/>
      <c r="V35" s="18"/>
      <c r="W35" s="18"/>
      <c r="X35" s="18"/>
      <c r="Y35" s="18"/>
    </row>
    <row r="36">
      <c r="A36" s="32" t="str">
        <f t="shared" si="12"/>
        <v>2016spring</v>
      </c>
      <c r="B36" s="2" t="s">
        <v>297</v>
      </c>
      <c r="C36" s="81" t="s">
        <v>299</v>
      </c>
      <c r="L36" s="2" t="s">
        <v>302</v>
      </c>
      <c r="M36" s="18"/>
      <c r="N36" s="18"/>
      <c r="O36" s="18"/>
      <c r="P36" s="18"/>
      <c r="Q36" s="18"/>
      <c r="R36" s="18"/>
      <c r="S36" s="18"/>
      <c r="T36" s="18"/>
      <c r="U36" s="18"/>
      <c r="V36" s="18"/>
      <c r="W36" s="18"/>
      <c r="X36" s="18"/>
      <c r="Y36" s="18"/>
    </row>
    <row r="37">
      <c r="A37" s="32" t="str">
        <f t="shared" si="12"/>
        <v>2016spring</v>
      </c>
      <c r="B37" s="2" t="s">
        <v>285</v>
      </c>
      <c r="C37" s="2" t="s">
        <v>304</v>
      </c>
      <c r="L37" s="2" t="s">
        <v>306</v>
      </c>
      <c r="M37" s="18"/>
      <c r="N37" s="18"/>
      <c r="O37" s="18"/>
      <c r="P37" s="18"/>
      <c r="Q37" s="18"/>
      <c r="R37" s="18"/>
      <c r="S37" s="18"/>
      <c r="T37" s="18"/>
      <c r="U37" s="18"/>
      <c r="V37" s="18"/>
      <c r="W37" s="18"/>
      <c r="X37" s="18"/>
      <c r="Y37" s="18"/>
    </row>
    <row r="38">
      <c r="A38" s="3" t="str">
        <f t="shared" ref="A38:A40" si="13">HYPERLINK("https://du1ux2871uqvu.cloudfront.net/sites/default/files/file/Prelim_Algo_Nov2016-%20final.pdf","2016f")</f>
        <v>2016f</v>
      </c>
      <c r="B38" s="22" t="s">
        <v>309</v>
      </c>
      <c r="L38" s="2" t="s">
        <v>310</v>
      </c>
      <c r="M38" s="18"/>
      <c r="N38" s="18"/>
      <c r="O38" s="18"/>
      <c r="P38" s="18"/>
      <c r="Q38" s="18"/>
      <c r="R38" s="18"/>
      <c r="S38" s="18"/>
      <c r="T38" s="18"/>
      <c r="U38" s="18"/>
      <c r="V38" s="18"/>
      <c r="W38" s="18"/>
      <c r="X38" s="18"/>
      <c r="Y38" s="18"/>
    </row>
    <row r="39">
      <c r="A39" s="3" t="str">
        <f t="shared" si="13"/>
        <v>2016f</v>
      </c>
      <c r="B39" s="81" t="s">
        <v>311</v>
      </c>
      <c r="L39" s="18"/>
      <c r="M39" s="18"/>
      <c r="N39" s="18"/>
      <c r="O39" s="18"/>
      <c r="P39" s="18"/>
      <c r="Q39" s="18"/>
      <c r="R39" s="18"/>
      <c r="S39" s="18"/>
      <c r="T39" s="18"/>
      <c r="U39" s="18"/>
      <c r="V39" s="18"/>
      <c r="W39" s="18"/>
      <c r="X39" s="18"/>
      <c r="Y39" s="18"/>
    </row>
    <row r="40">
      <c r="A40" s="3" t="str">
        <f t="shared" si="13"/>
        <v>2016f</v>
      </c>
      <c r="B40" s="2" t="s">
        <v>313</v>
      </c>
      <c r="L40" s="3" t="str">
        <f>HYPERLINK("http://www.sharecourse.net/sharecourse/upload/person/3085/files/Algorithm%20HW12%2013%20Ch22-1%20CH22-3%20solution.pdf","sol")</f>
        <v>sol</v>
      </c>
      <c r="M40" s="2" t="s">
        <v>317</v>
      </c>
      <c r="N40" s="18"/>
      <c r="O40" s="18"/>
      <c r="P40" s="18"/>
      <c r="Q40" s="18"/>
      <c r="R40" s="18"/>
      <c r="S40" s="18"/>
      <c r="T40" s="18"/>
      <c r="U40" s="18"/>
      <c r="V40" s="18"/>
      <c r="W40" s="18"/>
      <c r="X40" s="18"/>
      <c r="Y40" s="18"/>
    </row>
    <row r="41">
      <c r="A41" s="3" t="str">
        <f t="shared" ref="A41:A43" si="14">HYPERLINK("https://du1ux2871uqvu.cloudfront.net/sites/default/files/file/Prel-Algorithms-April2017.pdf","2017s")</f>
        <v>2017s</v>
      </c>
      <c r="B41" s="66" t="s">
        <v>321</v>
      </c>
      <c r="L41" s="20" t="s">
        <v>324</v>
      </c>
      <c r="M41" s="18"/>
      <c r="N41" s="18"/>
      <c r="O41" s="18"/>
      <c r="P41" s="18"/>
      <c r="Q41" s="18"/>
      <c r="R41" s="18"/>
      <c r="S41" s="18"/>
      <c r="T41" s="18"/>
      <c r="U41" s="18"/>
      <c r="V41" s="18"/>
      <c r="W41" s="18"/>
      <c r="X41" s="18"/>
      <c r="Y41" s="18"/>
    </row>
    <row r="42">
      <c r="A42" s="3" t="str">
        <f t="shared" si="14"/>
        <v>2017s</v>
      </c>
      <c r="B42" s="2" t="s">
        <v>327</v>
      </c>
      <c r="L42" s="2" t="s">
        <v>330</v>
      </c>
      <c r="M42" s="2" t="s">
        <v>331</v>
      </c>
      <c r="N42" s="2"/>
      <c r="O42" s="18"/>
      <c r="P42" s="18"/>
      <c r="Q42" s="18"/>
      <c r="R42" s="18"/>
      <c r="S42" s="18"/>
      <c r="T42" s="18"/>
      <c r="U42" s="18"/>
      <c r="V42" s="18"/>
      <c r="W42" s="18"/>
      <c r="X42" s="18"/>
      <c r="Y42" s="18"/>
    </row>
    <row r="43">
      <c r="A43" s="3" t="str">
        <f t="shared" si="14"/>
        <v>2017s</v>
      </c>
      <c r="B43" s="2" t="s">
        <v>337</v>
      </c>
      <c r="L43" s="2" t="s">
        <v>338</v>
      </c>
      <c r="M43" s="16" t="s">
        <v>339</v>
      </c>
      <c r="N43" s="18"/>
      <c r="O43" s="18"/>
      <c r="P43" s="18"/>
      <c r="Q43" s="18"/>
      <c r="R43" s="18"/>
      <c r="S43" s="18"/>
      <c r="T43" s="18"/>
      <c r="U43" s="18"/>
      <c r="V43" s="18"/>
      <c r="W43" s="18"/>
      <c r="X43" s="18"/>
      <c r="Y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row>
    <row r="49">
      <c r="A49" s="2"/>
      <c r="B49" s="2"/>
      <c r="C49" s="2"/>
      <c r="D49" s="18"/>
      <c r="E49" s="18"/>
      <c r="F49" s="18"/>
      <c r="G49" s="18"/>
      <c r="H49" s="18"/>
      <c r="I49" s="18"/>
      <c r="J49" s="18"/>
      <c r="K49" s="18"/>
      <c r="L49" s="18"/>
      <c r="M49" s="18"/>
      <c r="N49" s="18"/>
      <c r="O49" s="18"/>
      <c r="P49" s="18"/>
      <c r="Q49" s="18"/>
      <c r="R49" s="18"/>
      <c r="S49" s="18"/>
      <c r="T49" s="18"/>
      <c r="U49" s="18"/>
      <c r="V49" s="18"/>
      <c r="W49" s="18"/>
      <c r="X49" s="18"/>
      <c r="Y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row>
    <row r="51">
      <c r="A51" s="2" t="s">
        <v>358</v>
      </c>
      <c r="B51" s="2" t="s">
        <v>359</v>
      </c>
      <c r="C51" s="2" t="s">
        <v>360</v>
      </c>
      <c r="D51" s="2" t="s">
        <v>361</v>
      </c>
      <c r="E51" s="18"/>
      <c r="F51" s="18"/>
      <c r="G51" s="18"/>
      <c r="H51" s="18"/>
      <c r="I51" s="18"/>
      <c r="J51" s="18"/>
      <c r="K51" s="18"/>
      <c r="L51" s="18"/>
      <c r="M51" s="18"/>
      <c r="N51" s="18"/>
      <c r="O51" s="18"/>
      <c r="P51" s="18"/>
      <c r="Q51" s="18"/>
      <c r="R51" s="18"/>
      <c r="S51" s="18"/>
      <c r="T51" s="18"/>
      <c r="U51" s="18"/>
      <c r="V51" s="18"/>
      <c r="W51" s="18"/>
      <c r="X51" s="18"/>
      <c r="Y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row>
  </sheetData>
  <mergeCells count="48">
    <mergeCell ref="C28:K28"/>
    <mergeCell ref="C29:K29"/>
    <mergeCell ref="L29:M29"/>
    <mergeCell ref="C22:K22"/>
    <mergeCell ref="C23:K23"/>
    <mergeCell ref="L23:M23"/>
    <mergeCell ref="C19:K19"/>
    <mergeCell ref="C24:K24"/>
    <mergeCell ref="C20:K20"/>
    <mergeCell ref="C21:K21"/>
    <mergeCell ref="C32:K32"/>
    <mergeCell ref="C33:K33"/>
    <mergeCell ref="C27:K27"/>
    <mergeCell ref="C6:J6"/>
    <mergeCell ref="C5:J5"/>
    <mergeCell ref="C8:J8"/>
    <mergeCell ref="C2:K2"/>
    <mergeCell ref="C1:K1"/>
    <mergeCell ref="C3:K3"/>
    <mergeCell ref="O1:Q1"/>
    <mergeCell ref="C7:J7"/>
    <mergeCell ref="C4:J4"/>
    <mergeCell ref="C16:K16"/>
    <mergeCell ref="C17:K17"/>
    <mergeCell ref="C15:J15"/>
    <mergeCell ref="C14:J14"/>
    <mergeCell ref="C11:J11"/>
    <mergeCell ref="C13:J13"/>
    <mergeCell ref="C12:J12"/>
    <mergeCell ref="C10:J10"/>
    <mergeCell ref="C18:K18"/>
    <mergeCell ref="C31:K31"/>
    <mergeCell ref="C30:K30"/>
    <mergeCell ref="C25:K25"/>
    <mergeCell ref="C26:K26"/>
    <mergeCell ref="N23:P23"/>
    <mergeCell ref="B42:K42"/>
    <mergeCell ref="B41:K41"/>
    <mergeCell ref="C34:K34"/>
    <mergeCell ref="C36:K36"/>
    <mergeCell ref="C37:K37"/>
    <mergeCell ref="C35:K35"/>
    <mergeCell ref="B43:K43"/>
    <mergeCell ref="B39:K39"/>
    <mergeCell ref="B38:K38"/>
    <mergeCell ref="B40:K40"/>
    <mergeCell ref="C9:J9"/>
    <mergeCell ref="M12:P12"/>
  </mergeCells>
  <hyperlinks>
    <hyperlink r:id="rId1" ref="M1"/>
    <hyperlink r:id="rId2" ref="L3"/>
    <hyperlink r:id="rId3" ref="L6"/>
    <hyperlink r:id="rId4" ref="M9"/>
    <hyperlink r:id="rId5" ref="L10"/>
    <hyperlink r:id="rId6" ref="M43"/>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57"/>
    <col customWidth="1" min="3" max="3" width="46.14"/>
    <col customWidth="1" min="7" max="7" width="47.43"/>
    <col customWidth="1" min="8" max="8" width="38.86"/>
  </cols>
  <sheetData>
    <row r="1">
      <c r="G1" s="4" t="s">
        <v>466</v>
      </c>
      <c r="H1" s="4" t="s">
        <v>467</v>
      </c>
    </row>
    <row r="2">
      <c r="A2" s="4" t="s">
        <v>468</v>
      </c>
      <c r="B2" s="4" t="s">
        <v>469</v>
      </c>
      <c r="G2" s="4" t="s">
        <v>470</v>
      </c>
      <c r="H2" s="4" t="s">
        <v>471</v>
      </c>
    </row>
    <row r="3">
      <c r="A3" s="4" t="s">
        <v>472</v>
      </c>
      <c r="B3" s="4" t="s">
        <v>469</v>
      </c>
      <c r="G3" s="4" t="s">
        <v>470</v>
      </c>
      <c r="H3" s="4" t="s">
        <v>471</v>
      </c>
    </row>
    <row r="4">
      <c r="A4" s="4" t="s">
        <v>473</v>
      </c>
      <c r="B4" s="4" t="s">
        <v>469</v>
      </c>
      <c r="F4" s="141"/>
      <c r="G4" s="4" t="s">
        <v>470</v>
      </c>
      <c r="H4" s="4" t="s">
        <v>471</v>
      </c>
      <c r="I4" s="141"/>
      <c r="J4" s="141"/>
      <c r="K4" s="141"/>
      <c r="L4" s="141"/>
      <c r="M4" s="141"/>
      <c r="N4" s="141"/>
      <c r="O4" s="141"/>
      <c r="P4" s="141"/>
      <c r="Q4" s="141"/>
      <c r="R4" s="141"/>
      <c r="S4" s="141"/>
      <c r="T4" s="141"/>
      <c r="U4" s="141"/>
      <c r="V4" s="141"/>
      <c r="W4" s="141"/>
      <c r="X4" s="141"/>
      <c r="Y4" s="141"/>
      <c r="Z4" s="141"/>
    </row>
    <row r="5">
      <c r="A5" s="143" t="s">
        <v>475</v>
      </c>
      <c r="B5" s="143" t="s">
        <v>476</v>
      </c>
      <c r="C5" s="143" t="s">
        <v>477</v>
      </c>
      <c r="D5" s="143" t="s">
        <v>478</v>
      </c>
      <c r="E5" s="141"/>
    </row>
    <row r="6">
      <c r="A6" s="4" t="s">
        <v>116</v>
      </c>
      <c r="B6" s="4" t="s">
        <v>479</v>
      </c>
      <c r="G6" s="4" t="s">
        <v>480</v>
      </c>
      <c r="H6" s="4" t="s">
        <v>481</v>
      </c>
    </row>
    <row r="7">
      <c r="A7" s="4" t="s">
        <v>482</v>
      </c>
      <c r="B7" s="4" t="s">
        <v>479</v>
      </c>
      <c r="G7" s="4" t="s">
        <v>470</v>
      </c>
      <c r="H7" s="4" t="s">
        <v>483</v>
      </c>
    </row>
    <row r="8">
      <c r="A8" s="4" t="s">
        <v>484</v>
      </c>
      <c r="B8" s="4" t="s">
        <v>485</v>
      </c>
      <c r="C8" s="144" t="s">
        <v>486</v>
      </c>
      <c r="G8" s="4" t="s">
        <v>480</v>
      </c>
      <c r="H8" s="4" t="s">
        <v>471</v>
      </c>
    </row>
    <row r="9">
      <c r="A9" s="4" t="s">
        <v>488</v>
      </c>
      <c r="B9" s="4" t="s">
        <v>479</v>
      </c>
    </row>
    <row r="10">
      <c r="A10" s="4" t="s">
        <v>489</v>
      </c>
      <c r="B10" s="4" t="s">
        <v>490</v>
      </c>
      <c r="C10" s="147" t="s">
        <v>491</v>
      </c>
      <c r="G10" s="4" t="s">
        <v>495</v>
      </c>
      <c r="H10" s="4" t="s">
        <v>496</v>
      </c>
    </row>
    <row r="11">
      <c r="A11" s="4" t="s">
        <v>497</v>
      </c>
      <c r="B11" s="4" t="s">
        <v>490</v>
      </c>
      <c r="C11" s="148" t="s">
        <v>498</v>
      </c>
      <c r="G11" s="4" t="s">
        <v>499</v>
      </c>
      <c r="H11" s="4" t="s">
        <v>496</v>
      </c>
    </row>
    <row r="12">
      <c r="A12" s="4" t="s">
        <v>500</v>
      </c>
      <c r="B12" s="4" t="s">
        <v>490</v>
      </c>
      <c r="C12" s="4" t="s">
        <v>501</v>
      </c>
      <c r="G12" s="4" t="s">
        <v>502</v>
      </c>
      <c r="H12" s="4" t="s">
        <v>496</v>
      </c>
    </row>
    <row r="13">
      <c r="A13" s="4" t="s">
        <v>503</v>
      </c>
      <c r="B13" s="4" t="s">
        <v>479</v>
      </c>
    </row>
    <row r="14" ht="38.25" customHeight="1">
      <c r="A14" s="4" t="s">
        <v>504</v>
      </c>
      <c r="B14" s="4" t="s">
        <v>505</v>
      </c>
    </row>
    <row r="15">
      <c r="C15" s="4" t="s">
        <v>506</v>
      </c>
      <c r="D15" s="4" t="s">
        <v>507</v>
      </c>
      <c r="E15" s="149"/>
    </row>
    <row r="16">
      <c r="C16" s="4" t="s">
        <v>509</v>
      </c>
      <c r="D16" s="4" t="s">
        <v>510</v>
      </c>
    </row>
    <row r="17">
      <c r="C17" s="4" t="s">
        <v>511</v>
      </c>
      <c r="D17" s="4" t="s">
        <v>512</v>
      </c>
    </row>
    <row r="18">
      <c r="B18" s="151" t="s">
        <v>513</v>
      </c>
    </row>
    <row r="22">
      <c r="A22" s="4" t="s">
        <v>516</v>
      </c>
      <c r="C22" s="4" t="s">
        <v>359</v>
      </c>
      <c r="D22" s="4" t="s">
        <v>517</v>
      </c>
    </row>
    <row r="23">
      <c r="A23" s="4" t="s">
        <v>287</v>
      </c>
      <c r="C23" s="4" t="s">
        <v>519</v>
      </c>
      <c r="D23" s="4" t="s">
        <v>520</v>
      </c>
    </row>
    <row r="24">
      <c r="A24" s="4" t="s">
        <v>521</v>
      </c>
      <c r="C24" s="4" t="s">
        <v>519</v>
      </c>
      <c r="D24" s="4" t="s">
        <v>522</v>
      </c>
    </row>
    <row r="25">
      <c r="A25" s="154" t="s">
        <v>523</v>
      </c>
      <c r="C25" s="4" t="s">
        <v>524</v>
      </c>
    </row>
    <row r="26">
      <c r="A26" s="4" t="s">
        <v>525</v>
      </c>
      <c r="C26" s="4" t="s">
        <v>526</v>
      </c>
    </row>
    <row r="27">
      <c r="A27" s="4" t="s">
        <v>527</v>
      </c>
      <c r="D27" s="4" t="s">
        <v>528</v>
      </c>
    </row>
    <row r="28">
      <c r="A28" s="4" t="s">
        <v>529</v>
      </c>
      <c r="B28" s="4" t="s">
        <v>530</v>
      </c>
    </row>
    <row r="29">
      <c r="A29" s="4" t="s">
        <v>531</v>
      </c>
      <c r="B29" s="4" t="s">
        <v>532</v>
      </c>
      <c r="C29" s="4" t="s">
        <v>533</v>
      </c>
    </row>
    <row r="30">
      <c r="A30" s="4" t="s">
        <v>534</v>
      </c>
    </row>
    <row r="31">
      <c r="A31" s="4" t="s">
        <v>535</v>
      </c>
    </row>
  </sheetData>
  <mergeCells count="1">
    <mergeCell ref="A22:B22"/>
  </mergeCells>
  <hyperlinks>
    <hyperlink r:id="rId1" ref="C10"/>
    <hyperlink r:id="rId2" ref="B1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4" width="26.0"/>
    <col customWidth="1" min="5" max="5" width="21.14"/>
    <col customWidth="1" min="6" max="9" width="0.43"/>
    <col customWidth="1" min="10" max="10" width="6.43"/>
  </cols>
  <sheetData>
    <row r="1">
      <c r="A1" s="163" t="str">
        <f t="shared" ref="A1:A2" si="1">HYPERLINK("https://du1ux2871uqvu.cloudfront.net/sites/default/files/file/Prel-DataStruc-Sep2010.pdf","2010f")</f>
        <v>2010f</v>
      </c>
      <c r="B1" s="164" t="s">
        <v>546</v>
      </c>
      <c r="K1" s="165"/>
    </row>
    <row r="2">
      <c r="A2" s="163" t="str">
        <f t="shared" si="1"/>
        <v>2010f</v>
      </c>
      <c r="B2" s="166" t="s">
        <v>547</v>
      </c>
      <c r="J2" s="4" t="s">
        <v>191</v>
      </c>
      <c r="K2" s="165"/>
    </row>
    <row r="3">
      <c r="A3" s="163" t="str">
        <f t="shared" ref="A3:A5" si="2">HYPERLINK("https://du1ux2871uqvu.cloudfront.net/sites/default/files/file/Prel-DataStruc-April2011.pdf","2011s")</f>
        <v>2011s</v>
      </c>
      <c r="B3" s="167" t="s">
        <v>548</v>
      </c>
      <c r="K3" s="134"/>
    </row>
    <row r="4">
      <c r="A4" s="163" t="str">
        <f t="shared" si="2"/>
        <v>2011s</v>
      </c>
      <c r="B4" s="168" t="s">
        <v>549</v>
      </c>
      <c r="K4" s="169"/>
    </row>
    <row r="5">
      <c r="A5" s="163" t="str">
        <f t="shared" si="2"/>
        <v>2011s</v>
      </c>
      <c r="B5" s="170" t="s">
        <v>550</v>
      </c>
      <c r="K5" s="134"/>
    </row>
    <row r="6">
      <c r="A6" s="163" t="str">
        <f t="shared" ref="A6:A8" si="3">HYPERLINK("https://du1ux2871uqvu.cloudfront.net/sites/default/files/file/Prel-DataStruc-November2011.pdf","2011f")</f>
        <v>2011f</v>
      </c>
      <c r="B6" s="171" t="s">
        <v>551</v>
      </c>
      <c r="K6" s="165"/>
    </row>
    <row r="7">
      <c r="A7" s="163" t="str">
        <f t="shared" si="3"/>
        <v>2011f</v>
      </c>
      <c r="B7" s="90" t="s">
        <v>552</v>
      </c>
      <c r="K7" s="172"/>
    </row>
    <row r="8">
      <c r="A8" s="163" t="str">
        <f t="shared" si="3"/>
        <v>2011f</v>
      </c>
      <c r="B8" s="47" t="s">
        <v>553</v>
      </c>
      <c r="K8" s="172"/>
    </row>
    <row r="9">
      <c r="A9" s="163" t="str">
        <f t="shared" ref="A9:A10" si="4">HYPERLINK("https://du1ux2871uqvu.cloudfront.net/sites/default/files/file/Prel-DataStruc-April2012.pdf","2012s")</f>
        <v>2012s</v>
      </c>
      <c r="B9" s="90" t="s">
        <v>554</v>
      </c>
      <c r="K9" s="111" t="s">
        <v>555</v>
      </c>
    </row>
    <row r="10">
      <c r="A10" s="163" t="str">
        <f t="shared" si="4"/>
        <v>2012s</v>
      </c>
      <c r="B10" s="168" t="s">
        <v>556</v>
      </c>
      <c r="K10" s="134"/>
    </row>
    <row r="11">
      <c r="A11" s="163" t="str">
        <f>HYPERLINK("https://du1ux2871uqvu.cloudfront.net/sites/default/files/file/Prel-DataStruc-April2011.pdf","2011s")</f>
        <v>2011s</v>
      </c>
      <c r="B11" s="168" t="s">
        <v>557</v>
      </c>
      <c r="K11" s="134"/>
    </row>
    <row r="12">
      <c r="A12" s="163" t="str">
        <f>HYPERLINK("https://du1ux2871uqvu.cloudfront.net/sites/default/files/file/Prel-DataStruc-April2012.pdf","2012s")</f>
        <v>2012s</v>
      </c>
      <c r="B12" s="90" t="s">
        <v>558</v>
      </c>
      <c r="K12" s="165"/>
    </row>
    <row r="13">
      <c r="A13" s="163" t="str">
        <f t="shared" ref="A13:A15" si="5">HYPERLINK("https://du1ux2871uqvu.cloudfront.net/sites/default/files/file/Prel-DataStruc-Nov2012.pdf","2012f")</f>
        <v>2012f</v>
      </c>
      <c r="B13" s="164" t="s">
        <v>559</v>
      </c>
      <c r="K13" s="165"/>
    </row>
    <row r="14">
      <c r="A14" s="163" t="str">
        <f t="shared" si="5"/>
        <v>2012f</v>
      </c>
      <c r="B14" s="104" t="s">
        <v>560</v>
      </c>
      <c r="K14" s="165"/>
    </row>
    <row r="15">
      <c r="A15" s="163" t="str">
        <f t="shared" si="5"/>
        <v>2012f</v>
      </c>
      <c r="B15" s="173" t="s">
        <v>561</v>
      </c>
      <c r="J15" s="4" t="s">
        <v>191</v>
      </c>
      <c r="K15" s="11" t="s">
        <v>562</v>
      </c>
      <c r="L15" s="2" t="s">
        <v>563</v>
      </c>
      <c r="M15" s="2" t="s">
        <v>564</v>
      </c>
    </row>
    <row r="16">
      <c r="A16" s="163" t="str">
        <f t="shared" ref="A16:A18" si="6">HYPERLINK("https://du1ux2871uqvu.cloudfront.net/sites/default/files/file/Prel-DataStruc-April2013.pdf","2013s")</f>
        <v>2013s</v>
      </c>
      <c r="B16" s="47" t="s">
        <v>565</v>
      </c>
      <c r="K16" s="165"/>
    </row>
    <row r="17">
      <c r="A17" s="163" t="str">
        <f t="shared" si="6"/>
        <v>2013s</v>
      </c>
      <c r="B17" s="104" t="s">
        <v>566</v>
      </c>
      <c r="K17" s="174" t="s">
        <v>567</v>
      </c>
    </row>
    <row r="18">
      <c r="A18" s="163" t="str">
        <f t="shared" si="6"/>
        <v>2013s</v>
      </c>
      <c r="B18" s="173" t="s">
        <v>568</v>
      </c>
      <c r="J18" s="4" t="s">
        <v>191</v>
      </c>
      <c r="K18" s="175" t="s">
        <v>569</v>
      </c>
      <c r="L18" s="176" t="s">
        <v>570</v>
      </c>
    </row>
    <row r="19">
      <c r="A19" s="163" t="str">
        <f t="shared" ref="A19:A22" si="7">HYPERLINK("https://du1ux2871uqvu.cloudfront.net/sites/default/files/file/Prel-DataStruc-Nov2013.pdf","2013f")</f>
        <v>2013f</v>
      </c>
      <c r="B19" s="47" t="s">
        <v>571</v>
      </c>
      <c r="K19" s="177"/>
    </row>
    <row r="20">
      <c r="A20" s="163" t="str">
        <f t="shared" si="7"/>
        <v>2013f</v>
      </c>
      <c r="B20" s="170" t="s">
        <v>572</v>
      </c>
      <c r="K20" s="178"/>
      <c r="L20" s="179" t="s">
        <v>573</v>
      </c>
    </row>
    <row r="21">
      <c r="A21" s="163" t="str">
        <f t="shared" si="7"/>
        <v>2013f</v>
      </c>
      <c r="B21" s="20" t="s">
        <v>574</v>
      </c>
      <c r="J21" s="4" t="s">
        <v>191</v>
      </c>
      <c r="K21" s="165"/>
    </row>
    <row r="22">
      <c r="A22" s="163" t="str">
        <f t="shared" si="7"/>
        <v>2013f</v>
      </c>
      <c r="B22" s="180" t="s">
        <v>575</v>
      </c>
      <c r="J22" s="4" t="s">
        <v>191</v>
      </c>
      <c r="K22" s="134"/>
    </row>
    <row r="23">
      <c r="A23" s="163" t="str">
        <f t="shared" ref="A23:A25" si="8">HYPERLINK("https://du1ux2871uqvu.cloudfront.net/sites/default/files/file/Prel-DataStruc-April2014.pdf","2014s")</f>
        <v>2014s</v>
      </c>
      <c r="B23" s="45" t="s">
        <v>576</v>
      </c>
    </row>
    <row r="24">
      <c r="A24" s="163" t="str">
        <f t="shared" si="8"/>
        <v>2014s</v>
      </c>
      <c r="B24" s="45" t="s">
        <v>577</v>
      </c>
    </row>
    <row r="25">
      <c r="A25" s="163" t="str">
        <f t="shared" si="8"/>
        <v>2014s</v>
      </c>
      <c r="B25" s="173" t="s">
        <v>578</v>
      </c>
      <c r="J25" s="4" t="s">
        <v>191</v>
      </c>
    </row>
    <row r="26">
      <c r="A26" s="163" t="str">
        <f t="shared" ref="A26:A28" si="9">HYPERLINK("https://du1ux2871uqvu.cloudfront.net/sites/default/files/file/Prel-DataStruc-April2015.pdf","2015s")</f>
        <v>2015s</v>
      </c>
      <c r="B26" s="164" t="s">
        <v>579</v>
      </c>
      <c r="K26" s="165"/>
    </row>
    <row r="27">
      <c r="A27" s="163" t="str">
        <f t="shared" si="9"/>
        <v>2015s</v>
      </c>
      <c r="B27" s="168" t="s">
        <v>580</v>
      </c>
    </row>
    <row r="28">
      <c r="A28" s="163" t="str">
        <f t="shared" si="9"/>
        <v>2015s</v>
      </c>
      <c r="B28" s="181" t="s">
        <v>581</v>
      </c>
    </row>
    <row r="29">
      <c r="A29" s="163" t="str">
        <f t="shared" ref="A29:A31" si="10">HYPERLINK("https://du1ux2871uqvu.cloudfront.net/sites/default/files/file/Prel-DataStruc-Nov2015_0.pdf","2015f")</f>
        <v>2015f</v>
      </c>
      <c r="B29" s="164" t="s">
        <v>579</v>
      </c>
      <c r="K29" s="165"/>
    </row>
    <row r="30">
      <c r="A30" s="163" t="str">
        <f t="shared" si="10"/>
        <v>2015f</v>
      </c>
      <c r="B30" s="168" t="s">
        <v>580</v>
      </c>
    </row>
    <row r="31">
      <c r="A31" s="163" t="str">
        <f t="shared" si="10"/>
        <v>2015f</v>
      </c>
      <c r="B31" s="181" t="s">
        <v>582</v>
      </c>
    </row>
    <row r="32">
      <c r="A32" s="163" t="str">
        <f t="shared" ref="A32:A34" si="11">HYPERLINK("https://du1ux2871uqvu.cloudfront.net/sites/default/files/file/Prel-DS-April2016.pdf","2016s")</f>
        <v>2016s</v>
      </c>
      <c r="B32" s="47" t="s">
        <v>583</v>
      </c>
      <c r="K32" s="172"/>
    </row>
    <row r="33">
      <c r="A33" s="163" t="str">
        <f t="shared" si="11"/>
        <v>2016s</v>
      </c>
      <c r="B33" s="90" t="s">
        <v>584</v>
      </c>
      <c r="K33" s="4"/>
    </row>
    <row r="34">
      <c r="A34" s="163" t="str">
        <f t="shared" si="11"/>
        <v>2016s</v>
      </c>
      <c r="B34" s="168" t="s">
        <v>585</v>
      </c>
    </row>
    <row r="35">
      <c r="A35" s="163" t="str">
        <f t="shared" ref="A35:A37" si="12">HYPERLINK("https://du1ux2871uqvu.cloudfront.net/sites/default/files/file/Prelim_DS_Nov2016.pdf","2016f")</f>
        <v>2016f</v>
      </c>
      <c r="B35" s="164" t="s">
        <v>586</v>
      </c>
      <c r="K35" s="165"/>
    </row>
    <row r="36">
      <c r="A36" s="163" t="str">
        <f t="shared" si="12"/>
        <v>2016f</v>
      </c>
      <c r="B36" s="167" t="s">
        <v>587</v>
      </c>
      <c r="K36" s="172"/>
    </row>
    <row r="37">
      <c r="A37" s="163" t="str">
        <f t="shared" si="12"/>
        <v>2016f</v>
      </c>
      <c r="B37" s="168" t="s">
        <v>588</v>
      </c>
    </row>
    <row r="38">
      <c r="A38" s="182" t="str">
        <f t="shared" ref="A38:A40" si="13">HYPERLINK("https://du1ux2871uqvu.cloudfront.net/sites/default/files/file/Prel-DS-April2017.pdf","2017s")</f>
        <v>2017s</v>
      </c>
      <c r="B38" s="167" t="s">
        <v>589</v>
      </c>
      <c r="K38" s="172"/>
    </row>
    <row r="39">
      <c r="A39" s="182" t="str">
        <f t="shared" si="13"/>
        <v>2017s</v>
      </c>
      <c r="B39" s="90" t="s">
        <v>590</v>
      </c>
    </row>
    <row r="40">
      <c r="A40" s="182" t="str">
        <f t="shared" si="13"/>
        <v>2017s</v>
      </c>
      <c r="B40" s="168" t="s">
        <v>591</v>
      </c>
    </row>
    <row r="42">
      <c r="A42" s="4" t="s">
        <v>147</v>
      </c>
      <c r="B42" s="4" t="s">
        <v>592</v>
      </c>
    </row>
    <row r="43">
      <c r="B43" s="4" t="s">
        <v>593</v>
      </c>
    </row>
    <row r="44">
      <c r="B44" s="4" t="s">
        <v>594</v>
      </c>
    </row>
    <row r="45">
      <c r="B45" s="4" t="s">
        <v>595</v>
      </c>
    </row>
  </sheetData>
  <mergeCells count="40">
    <mergeCell ref="B24:I24"/>
    <mergeCell ref="B25:I25"/>
    <mergeCell ref="B21:I21"/>
    <mergeCell ref="B22:I22"/>
    <mergeCell ref="B14:I14"/>
    <mergeCell ref="B19:I19"/>
    <mergeCell ref="B23:I23"/>
    <mergeCell ref="B15:I15"/>
    <mergeCell ref="B16:I16"/>
    <mergeCell ref="B18:I18"/>
    <mergeCell ref="B17:I17"/>
    <mergeCell ref="B20:I20"/>
    <mergeCell ref="B31:I31"/>
    <mergeCell ref="B28:I28"/>
    <mergeCell ref="B29:I29"/>
    <mergeCell ref="B30:I30"/>
    <mergeCell ref="B27:I27"/>
    <mergeCell ref="B26:I26"/>
    <mergeCell ref="B39:I39"/>
    <mergeCell ref="B40:I40"/>
    <mergeCell ref="B1:I1"/>
    <mergeCell ref="B2:I2"/>
    <mergeCell ref="B37:I37"/>
    <mergeCell ref="B32:I32"/>
    <mergeCell ref="B33:I33"/>
    <mergeCell ref="B35:I35"/>
    <mergeCell ref="B36:I36"/>
    <mergeCell ref="B34:I34"/>
    <mergeCell ref="B38:I38"/>
    <mergeCell ref="B5:I5"/>
    <mergeCell ref="B6:I6"/>
    <mergeCell ref="B10:I10"/>
    <mergeCell ref="B9:I9"/>
    <mergeCell ref="B4:I4"/>
    <mergeCell ref="B13:I13"/>
    <mergeCell ref="B7:I7"/>
    <mergeCell ref="B8:I8"/>
    <mergeCell ref="B11:I11"/>
    <mergeCell ref="B12:I12"/>
    <mergeCell ref="B3:I3"/>
  </mergeCells>
  <conditionalFormatting sqref="K1">
    <cfRule type="notContainsBlanks" dxfId="0" priority="1">
      <formula>LEN(TRIM(K1))&gt;0</formula>
    </cfRule>
  </conditionalFormatting>
  <conditionalFormatting sqref="B25:I25">
    <cfRule type="notContainsBlanks" dxfId="1" priority="2">
      <formula>LEN(TRIM(B25))&gt;0</formula>
    </cfRule>
  </conditionalFormatting>
  <hyperlinks>
    <hyperlink r:id="rId1" ref="K17"/>
  </hyperlinks>
  <drawing r:id="rId2"/>
</worksheet>
</file>