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fr56243/Upskilling/Accelerator/datamgt/"/>
    </mc:Choice>
  </mc:AlternateContent>
  <xr:revisionPtr revIDLastSave="0" documentId="13_ncr:1_{95931345-C5D6-8C48-A2AF-230C53B860BB}" xr6:coauthVersionLast="47" xr6:coauthVersionMax="47" xr10:uidLastSave="{00000000-0000-0000-0000-000000000000}"/>
  <bookViews>
    <workbookView xWindow="4540" yWindow="740" windowWidth="33360" windowHeight="21500" activeTab="2" xr2:uid="{AAB8A18C-0B5A-D548-BB84-12BFA5AA3947}"/>
  </bookViews>
  <sheets>
    <sheet name="Accounts" sheetId="2" r:id="rId1"/>
    <sheet name="Trials" sheetId="3" r:id="rId2"/>
    <sheet name="Subscriptions" sheetId="5" r:id="rId3"/>
    <sheet name="draft"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6" i="2" l="1"/>
  <c r="D256" i="2"/>
  <c r="G256" i="2"/>
  <c r="C257" i="2"/>
  <c r="D257" i="2"/>
  <c r="G257" i="2"/>
  <c r="C258" i="2"/>
  <c r="D258" i="2"/>
  <c r="G258" i="2"/>
  <c r="C259" i="2"/>
  <c r="D259" i="2" s="1"/>
  <c r="G259" i="2"/>
  <c r="C222" i="2"/>
  <c r="D222" i="2" s="1"/>
  <c r="G222" i="2"/>
  <c r="C223" i="2"/>
  <c r="D223" i="2"/>
  <c r="G223" i="2"/>
  <c r="C224" i="2"/>
  <c r="D224" i="2"/>
  <c r="G224" i="2"/>
  <c r="C225" i="2"/>
  <c r="D225" i="2" s="1"/>
  <c r="G225" i="2"/>
  <c r="C226" i="2"/>
  <c r="D226" i="2"/>
  <c r="G226" i="2"/>
  <c r="C227" i="2"/>
  <c r="D227" i="2"/>
  <c r="G227" i="2"/>
  <c r="C228" i="2"/>
  <c r="D228" i="2"/>
  <c r="G228" i="2"/>
  <c r="C229" i="2"/>
  <c r="D229" i="2"/>
  <c r="G229" i="2"/>
  <c r="C230" i="2"/>
  <c r="D230" i="2"/>
  <c r="G230" i="2"/>
  <c r="C231" i="2"/>
  <c r="D231" i="2"/>
  <c r="G231" i="2"/>
  <c r="C232" i="2"/>
  <c r="D232" i="2"/>
  <c r="G232" i="2"/>
  <c r="C233" i="2"/>
  <c r="D233" i="2"/>
  <c r="G233" i="2"/>
  <c r="C234" i="2"/>
  <c r="D234" i="2"/>
  <c r="G234" i="2"/>
  <c r="C235" i="2"/>
  <c r="D235" i="2" s="1"/>
  <c r="G235" i="2"/>
  <c r="C236" i="2"/>
  <c r="D236" i="2"/>
  <c r="G236" i="2"/>
  <c r="C237" i="2"/>
  <c r="D237" i="2"/>
  <c r="G237" i="2"/>
  <c r="C238" i="2"/>
  <c r="D238" i="2"/>
  <c r="G238" i="2"/>
  <c r="C239" i="2"/>
  <c r="D239" i="2"/>
  <c r="G239" i="2"/>
  <c r="C240" i="2"/>
  <c r="D240" i="2"/>
  <c r="G240" i="2"/>
  <c r="C241" i="2"/>
  <c r="D241" i="2"/>
  <c r="G241" i="2"/>
  <c r="C242" i="2"/>
  <c r="D242" i="2"/>
  <c r="G242" i="2"/>
  <c r="C243" i="2"/>
  <c r="D243" i="2"/>
  <c r="G243" i="2"/>
  <c r="C244" i="2"/>
  <c r="D244" i="2"/>
  <c r="G244" i="2"/>
  <c r="C245" i="2"/>
  <c r="D245" i="2" s="1"/>
  <c r="G245" i="2"/>
  <c r="C246" i="2"/>
  <c r="D246" i="2"/>
  <c r="G246" i="2"/>
  <c r="C247" i="2"/>
  <c r="D247" i="2"/>
  <c r="G247" i="2"/>
  <c r="C248" i="2"/>
  <c r="D248" i="2"/>
  <c r="G248" i="2"/>
  <c r="C249" i="2"/>
  <c r="D249" i="2"/>
  <c r="G249" i="2"/>
  <c r="C250" i="2"/>
  <c r="D250" i="2"/>
  <c r="G250" i="2"/>
  <c r="C251" i="2"/>
  <c r="D251" i="2"/>
  <c r="G251" i="2"/>
  <c r="C252" i="2"/>
  <c r="D252" i="2"/>
  <c r="G252" i="2"/>
  <c r="C253" i="2"/>
  <c r="D253" i="2" s="1"/>
  <c r="G253" i="2"/>
  <c r="C254" i="2"/>
  <c r="D254" i="2"/>
  <c r="G254" i="2"/>
  <c r="C255" i="2"/>
  <c r="D255" i="2" s="1"/>
  <c r="G255" i="2"/>
  <c r="C180" i="2"/>
  <c r="D180" i="2" s="1"/>
  <c r="G180" i="2"/>
  <c r="C181" i="2"/>
  <c r="D181" i="2"/>
  <c r="G181" i="2"/>
  <c r="C182" i="2"/>
  <c r="D182" i="2" s="1"/>
  <c r="G182" i="2"/>
  <c r="C183" i="2"/>
  <c r="D183" i="2" s="1"/>
  <c r="G183" i="2"/>
  <c r="C184" i="2"/>
  <c r="D184" i="2" s="1"/>
  <c r="G184" i="2"/>
  <c r="C185" i="2"/>
  <c r="D185" i="2" s="1"/>
  <c r="G185" i="2"/>
  <c r="C186" i="2"/>
  <c r="D186" i="2" s="1"/>
  <c r="G186" i="2"/>
  <c r="C187" i="2"/>
  <c r="D187" i="2"/>
  <c r="G187" i="2"/>
  <c r="C188" i="2"/>
  <c r="D188" i="2"/>
  <c r="G188" i="2"/>
  <c r="C189" i="2"/>
  <c r="D189" i="2"/>
  <c r="G189" i="2"/>
  <c r="C190" i="2"/>
  <c r="D190" i="2"/>
  <c r="G190" i="2"/>
  <c r="C191" i="2"/>
  <c r="D191" i="2"/>
  <c r="G191" i="2"/>
  <c r="C192" i="2"/>
  <c r="D192" i="2"/>
  <c r="G192" i="2"/>
  <c r="C193" i="2"/>
  <c r="D193" i="2" s="1"/>
  <c r="G193" i="2"/>
  <c r="C194" i="2"/>
  <c r="D194" i="2" s="1"/>
  <c r="G194" i="2"/>
  <c r="C195" i="2"/>
  <c r="D195" i="2" s="1"/>
  <c r="G195" i="2"/>
  <c r="C196" i="2"/>
  <c r="D196" i="2" s="1"/>
  <c r="G196" i="2"/>
  <c r="C197" i="2"/>
  <c r="D197" i="2"/>
  <c r="G197" i="2"/>
  <c r="C198" i="2"/>
  <c r="D198" i="2"/>
  <c r="G198" i="2"/>
  <c r="C199" i="2"/>
  <c r="D199" i="2"/>
  <c r="G199" i="2"/>
  <c r="C200" i="2"/>
  <c r="D200" i="2"/>
  <c r="G200" i="2"/>
  <c r="C201" i="2"/>
  <c r="D201" i="2"/>
  <c r="G201" i="2"/>
  <c r="C202" i="2"/>
  <c r="D202" i="2"/>
  <c r="G202" i="2"/>
  <c r="C203" i="2"/>
  <c r="D203" i="2"/>
  <c r="G203" i="2"/>
  <c r="C204" i="2"/>
  <c r="D204" i="2" s="1"/>
  <c r="G204" i="2"/>
  <c r="C205" i="2"/>
  <c r="D205" i="2" s="1"/>
  <c r="G205" i="2"/>
  <c r="C206" i="2"/>
  <c r="D206" i="2" s="1"/>
  <c r="G206" i="2"/>
  <c r="C207" i="2"/>
  <c r="D207" i="2"/>
  <c r="G207" i="2"/>
  <c r="C208" i="2"/>
  <c r="D208" i="2"/>
  <c r="G208" i="2"/>
  <c r="C209" i="2"/>
  <c r="D209" i="2"/>
  <c r="G209" i="2"/>
  <c r="C210" i="2"/>
  <c r="D210" i="2"/>
  <c r="G210" i="2"/>
  <c r="C211" i="2"/>
  <c r="D211" i="2"/>
  <c r="G211" i="2"/>
  <c r="C212" i="2"/>
  <c r="D212" i="2"/>
  <c r="G212" i="2"/>
  <c r="C213" i="2"/>
  <c r="D213" i="2"/>
  <c r="G213" i="2"/>
  <c r="C214" i="2"/>
  <c r="D214" i="2" s="1"/>
  <c r="G214" i="2"/>
  <c r="C215" i="2"/>
  <c r="D215" i="2" s="1"/>
  <c r="G215" i="2"/>
  <c r="C216" i="2"/>
  <c r="D216" i="2" s="1"/>
  <c r="G216" i="2"/>
  <c r="C217" i="2"/>
  <c r="D217" i="2"/>
  <c r="G217" i="2"/>
  <c r="C218" i="2"/>
  <c r="D218" i="2"/>
  <c r="G218" i="2"/>
  <c r="C219" i="2"/>
  <c r="D219" i="2"/>
  <c r="G219" i="2"/>
  <c r="C220" i="2"/>
  <c r="D220" i="2"/>
  <c r="G220" i="2"/>
  <c r="C221" i="2"/>
  <c r="D221" i="2"/>
  <c r="G221" i="2"/>
  <c r="G2" i="2"/>
  <c r="C138" i="2"/>
  <c r="D138" i="2"/>
  <c r="G138" i="2"/>
  <c r="C139" i="2"/>
  <c r="D139" i="2"/>
  <c r="G139" i="2"/>
  <c r="C140" i="2"/>
  <c r="D140" i="2"/>
  <c r="G140" i="2"/>
  <c r="C141" i="2"/>
  <c r="D141" i="2" s="1"/>
  <c r="G141" i="2"/>
  <c r="C142" i="2"/>
  <c r="D142" i="2" s="1"/>
  <c r="G142" i="2"/>
  <c r="C143" i="2"/>
  <c r="D143" i="2"/>
  <c r="G143" i="2"/>
  <c r="C144" i="2"/>
  <c r="D144" i="2"/>
  <c r="G144" i="2"/>
  <c r="C145" i="2"/>
  <c r="D145" i="2" s="1"/>
  <c r="G145" i="2"/>
  <c r="C146" i="2"/>
  <c r="D146" i="2" s="1"/>
  <c r="G146" i="2"/>
  <c r="C147" i="2"/>
  <c r="D147" i="2"/>
  <c r="G147" i="2"/>
  <c r="C148" i="2"/>
  <c r="D148" i="2"/>
  <c r="G148" i="2"/>
  <c r="C149" i="2"/>
  <c r="D149" i="2" s="1"/>
  <c r="G149" i="2"/>
  <c r="C150" i="2"/>
  <c r="D150" i="2"/>
  <c r="G150" i="2"/>
  <c r="C151" i="2"/>
  <c r="D151" i="2" s="1"/>
  <c r="G151" i="2"/>
  <c r="C152" i="2"/>
  <c r="D152" i="2"/>
  <c r="G152" i="2"/>
  <c r="C153" i="2"/>
  <c r="D153" i="2"/>
  <c r="G153" i="2"/>
  <c r="C154" i="2"/>
  <c r="D154" i="2"/>
  <c r="G154" i="2"/>
  <c r="C155" i="2"/>
  <c r="D155" i="2"/>
  <c r="G155" i="2"/>
  <c r="C156" i="2"/>
  <c r="D156" i="2"/>
  <c r="G156" i="2"/>
  <c r="C157" i="2"/>
  <c r="D157" i="2"/>
  <c r="G157" i="2"/>
  <c r="C158" i="2"/>
  <c r="D158" i="2"/>
  <c r="G158" i="2"/>
  <c r="C159" i="2"/>
  <c r="D159" i="2" s="1"/>
  <c r="G159" i="2"/>
  <c r="C160" i="2"/>
  <c r="D160" i="2"/>
  <c r="G160" i="2"/>
  <c r="C161" i="2"/>
  <c r="D161" i="2" s="1"/>
  <c r="G161" i="2"/>
  <c r="C162" i="2"/>
  <c r="D162" i="2"/>
  <c r="G162" i="2"/>
  <c r="C163" i="2"/>
  <c r="D163" i="2"/>
  <c r="G163" i="2"/>
  <c r="C164" i="2"/>
  <c r="D164" i="2"/>
  <c r="G164" i="2"/>
  <c r="C165" i="2"/>
  <c r="D165" i="2"/>
  <c r="G165" i="2"/>
  <c r="C166" i="2"/>
  <c r="D166" i="2"/>
  <c r="G166" i="2"/>
  <c r="C167" i="2"/>
  <c r="D167" i="2"/>
  <c r="G167" i="2"/>
  <c r="C168" i="2"/>
  <c r="D168" i="2"/>
  <c r="G168" i="2"/>
  <c r="C169" i="2"/>
  <c r="D169" i="2" s="1"/>
  <c r="G169" i="2"/>
  <c r="C170" i="2"/>
  <c r="D170" i="2"/>
  <c r="G170" i="2"/>
  <c r="C171" i="2"/>
  <c r="D171" i="2" s="1"/>
  <c r="G171" i="2"/>
  <c r="C172" i="2"/>
  <c r="D172" i="2"/>
  <c r="G172" i="2"/>
  <c r="C173" i="2"/>
  <c r="D173" i="2"/>
  <c r="G173" i="2"/>
  <c r="C174" i="2"/>
  <c r="D174" i="2"/>
  <c r="G174" i="2"/>
  <c r="C175" i="2"/>
  <c r="D175" i="2"/>
  <c r="G175" i="2"/>
  <c r="C176" i="2"/>
  <c r="D176" i="2"/>
  <c r="G176" i="2"/>
  <c r="C177" i="2"/>
  <c r="D177" i="2"/>
  <c r="G177" i="2"/>
  <c r="C178" i="2"/>
  <c r="D178" i="2"/>
  <c r="G178" i="2"/>
  <c r="C179" i="2"/>
  <c r="D179" i="2" s="1"/>
  <c r="G179" i="2"/>
  <c r="C130" i="2"/>
  <c r="D130" i="2"/>
  <c r="G130" i="2"/>
  <c r="C131" i="2"/>
  <c r="D131" i="2" s="1"/>
  <c r="G131" i="2"/>
  <c r="C132" i="2"/>
  <c r="D132" i="2"/>
  <c r="G132" i="2"/>
  <c r="C133" i="2"/>
  <c r="D133" i="2" s="1"/>
  <c r="G133" i="2"/>
  <c r="C134" i="2"/>
  <c r="D134" i="2"/>
  <c r="G134" i="2"/>
  <c r="C135" i="2"/>
  <c r="D135" i="2" s="1"/>
  <c r="G135" i="2"/>
  <c r="C136" i="2"/>
  <c r="D136" i="2" s="1"/>
  <c r="G136" i="2"/>
  <c r="C137" i="2"/>
  <c r="D137" i="2"/>
  <c r="G137" i="2"/>
  <c r="T4" i="5"/>
  <c r="T5" i="5"/>
  <c r="T6" i="5"/>
  <c r="T7" i="5"/>
  <c r="T8" i="5"/>
  <c r="T9" i="5"/>
  <c r="T10" i="5"/>
  <c r="T11" i="5"/>
  <c r="T12" i="5"/>
  <c r="T13" i="5"/>
  <c r="T14" i="5"/>
  <c r="T15" i="5"/>
  <c r="T16" i="5"/>
  <c r="T17" i="5"/>
  <c r="T18" i="5"/>
  <c r="T19" i="5"/>
  <c r="T20" i="5"/>
  <c r="T21" i="5"/>
  <c r="T22" i="5"/>
  <c r="T23" i="5"/>
  <c r="T3" i="5"/>
  <c r="D2" i="5"/>
  <c r="G4" i="5"/>
  <c r="H4" i="5" s="1"/>
  <c r="J4" i="5" s="1"/>
  <c r="G5" i="5"/>
  <c r="AF5" i="5" s="1"/>
  <c r="G6" i="5"/>
  <c r="H6" i="5" s="1"/>
  <c r="J6" i="5" s="1"/>
  <c r="G7" i="5"/>
  <c r="H7" i="5" s="1"/>
  <c r="G8" i="5"/>
  <c r="AF8" i="5" s="1"/>
  <c r="G9" i="5"/>
  <c r="H9" i="5" s="1"/>
  <c r="J9" i="5" s="1"/>
  <c r="G10" i="5"/>
  <c r="H10" i="5" s="1"/>
  <c r="G11" i="5"/>
  <c r="H11" i="5" s="1"/>
  <c r="G12" i="5"/>
  <c r="AF12" i="5" s="1"/>
  <c r="G13" i="5"/>
  <c r="H13" i="5" s="1"/>
  <c r="J13" i="5" s="1"/>
  <c r="G14" i="5"/>
  <c r="H14" i="5" s="1"/>
  <c r="J14" i="5" s="1"/>
  <c r="G15" i="5"/>
  <c r="H15" i="5" s="1"/>
  <c r="J15" i="5" s="1"/>
  <c r="G16" i="5"/>
  <c r="H16" i="5" s="1"/>
  <c r="J16" i="5" s="1"/>
  <c r="G17" i="5"/>
  <c r="AF17" i="5" s="1"/>
  <c r="G18" i="5"/>
  <c r="H18" i="5" s="1"/>
  <c r="J18" i="5" s="1"/>
  <c r="G19" i="5"/>
  <c r="AF19" i="5" s="1"/>
  <c r="G20" i="5"/>
  <c r="H20" i="5" s="1"/>
  <c r="G21" i="5"/>
  <c r="AF21" i="5" s="1"/>
  <c r="G22" i="5"/>
  <c r="AF22" i="5" s="1"/>
  <c r="G23" i="5"/>
  <c r="H23" i="5" s="1"/>
  <c r="J23" i="5" s="1"/>
  <c r="G3" i="5"/>
  <c r="H3" i="5" s="1"/>
  <c r="K3" i="5" s="1"/>
  <c r="C4" i="5"/>
  <c r="D4" i="5" s="1"/>
  <c r="C5" i="5"/>
  <c r="D5" i="5" s="1"/>
  <c r="C6" i="5"/>
  <c r="D6" i="5" s="1"/>
  <c r="C7" i="5"/>
  <c r="D7" i="5" s="1"/>
  <c r="C8" i="5"/>
  <c r="D8" i="5" s="1"/>
  <c r="C9" i="5"/>
  <c r="D9" i="5" s="1"/>
  <c r="C10" i="5"/>
  <c r="D10" i="5" s="1"/>
  <c r="C11" i="5"/>
  <c r="D11" i="5" s="1"/>
  <c r="C12" i="5"/>
  <c r="D12" i="5" s="1"/>
  <c r="C13" i="5"/>
  <c r="D13" i="5" s="1"/>
  <c r="C14" i="5"/>
  <c r="D14" i="5" s="1"/>
  <c r="C15" i="5"/>
  <c r="D15" i="5" s="1"/>
  <c r="C16" i="5"/>
  <c r="D16" i="5" s="1"/>
  <c r="C17" i="5"/>
  <c r="D17" i="5" s="1"/>
  <c r="C18" i="5"/>
  <c r="D18" i="5" s="1"/>
  <c r="C19" i="5"/>
  <c r="D19" i="5" s="1"/>
  <c r="C20" i="5"/>
  <c r="D20" i="5" s="1"/>
  <c r="C21" i="5"/>
  <c r="D21" i="5" s="1"/>
  <c r="C22" i="5"/>
  <c r="D22" i="5" s="1"/>
  <c r="C23" i="5"/>
  <c r="D23" i="5" s="1"/>
  <c r="C3" i="5"/>
  <c r="D3" i="5" s="1"/>
  <c r="E2" i="3"/>
  <c r="E3" i="3"/>
  <c r="E4" i="3"/>
  <c r="E5" i="3"/>
  <c r="E6" i="3"/>
  <c r="E7" i="3"/>
  <c r="E8" i="3"/>
  <c r="E9" i="3"/>
  <c r="E10" i="3"/>
  <c r="E11" i="3"/>
  <c r="E12" i="3"/>
  <c r="E13" i="3"/>
  <c r="E14" i="3"/>
  <c r="E15" i="3"/>
  <c r="E16" i="3"/>
  <c r="E17" i="3"/>
  <c r="E18" i="3"/>
  <c r="E19" i="3"/>
  <c r="E20" i="3"/>
  <c r="E21" i="3"/>
  <c r="E22" i="3"/>
  <c r="E1" i="3"/>
  <c r="G1"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3" i="2"/>
  <c r="G4" i="2"/>
  <c r="G5" i="2"/>
  <c r="G6" i="2"/>
  <c r="G7" i="2"/>
  <c r="G8" i="2"/>
  <c r="G9" i="2"/>
  <c r="G10" i="2"/>
  <c r="G11" i="2"/>
  <c r="G12" i="2"/>
  <c r="G13" i="2"/>
  <c r="G14" i="2"/>
  <c r="G15" i="2"/>
  <c r="G16" i="2"/>
  <c r="G17" i="2"/>
  <c r="G18" i="2"/>
  <c r="G19" i="2"/>
  <c r="G20" i="2"/>
  <c r="G21" i="2"/>
  <c r="G22" i="2"/>
  <c r="G23" i="2"/>
  <c r="G24"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2" i="2"/>
  <c r="D3" i="2"/>
  <c r="D4" i="2"/>
  <c r="D5" i="2"/>
  <c r="D6" i="2"/>
  <c r="D7" i="2"/>
  <c r="D8" i="2"/>
  <c r="D9" i="2"/>
  <c r="D10" i="2"/>
  <c r="D11" i="2"/>
  <c r="D12" i="2"/>
  <c r="D1"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8" i="2"/>
  <c r="C9" i="2"/>
  <c r="C10" i="2"/>
  <c r="C11" i="2"/>
  <c r="C12" i="2"/>
  <c r="C13" i="2"/>
  <c r="C14" i="2"/>
  <c r="C15" i="2"/>
  <c r="C16" i="2"/>
  <c r="C17" i="2"/>
  <c r="C18" i="2"/>
  <c r="C19" i="2"/>
  <c r="C20" i="2"/>
  <c r="C21" i="2"/>
  <c r="C22" i="2"/>
  <c r="C23" i="2"/>
  <c r="C24" i="2"/>
  <c r="C25" i="2"/>
  <c r="C26" i="2"/>
  <c r="C27" i="2"/>
  <c r="C28" i="2"/>
  <c r="C3" i="2"/>
  <c r="C4" i="2"/>
  <c r="C5" i="2"/>
  <c r="C6" i="2"/>
  <c r="C7" i="2"/>
  <c r="C2" i="2"/>
  <c r="AF23" i="5" l="1"/>
  <c r="AG33" i="5" s="1"/>
  <c r="AF20" i="5"/>
  <c r="AD33" i="5" s="1"/>
  <c r="AF10" i="5"/>
  <c r="AF9" i="5"/>
  <c r="AF13" i="5"/>
  <c r="AF11" i="5"/>
  <c r="AF18" i="5"/>
  <c r="AF7" i="5"/>
  <c r="AF16" i="5"/>
  <c r="AF6" i="5"/>
  <c r="AF15" i="5"/>
  <c r="AF14" i="5"/>
  <c r="AF4" i="5"/>
  <c r="AF3" i="5"/>
  <c r="H22" i="5"/>
  <c r="L22" i="5" s="1"/>
  <c r="W22" i="5" s="1"/>
  <c r="H12" i="5"/>
  <c r="M12" i="5" s="1"/>
  <c r="X12" i="5" s="1"/>
  <c r="H17" i="5"/>
  <c r="H21" i="5"/>
  <c r="S21" i="5" s="1"/>
  <c r="AD21" i="5" s="1"/>
  <c r="H8" i="5"/>
  <c r="J8" i="5" s="1"/>
  <c r="H5" i="5"/>
  <c r="H19" i="5"/>
  <c r="L19" i="5" s="1"/>
  <c r="W19" i="5" s="1"/>
  <c r="J11" i="5"/>
  <c r="U11" i="5" s="1"/>
  <c r="J20" i="5"/>
  <c r="U20" i="5" s="1"/>
  <c r="U13" i="5"/>
  <c r="S13" i="5"/>
  <c r="AD13" i="5" s="1"/>
  <c r="U18" i="5"/>
  <c r="U23" i="5"/>
  <c r="U9" i="5"/>
  <c r="V3" i="5"/>
  <c r="R18" i="5"/>
  <c r="AC18" i="5" s="1"/>
  <c r="U16" i="5"/>
  <c r="U6" i="5"/>
  <c r="O18" i="5"/>
  <c r="Z18" i="5" s="1"/>
  <c r="U15" i="5"/>
  <c r="R13" i="5"/>
  <c r="AC13" i="5" s="1"/>
  <c r="N18" i="5"/>
  <c r="Y18" i="5" s="1"/>
  <c r="S4" i="5"/>
  <c r="AD4" i="5" s="1"/>
  <c r="U14" i="5"/>
  <c r="U4" i="5"/>
  <c r="O7" i="5"/>
  <c r="Z7" i="5" s="1"/>
  <c r="R7" i="5"/>
  <c r="AC7" i="5" s="1"/>
  <c r="Q7" i="5"/>
  <c r="AB7" i="5" s="1"/>
  <c r="O11" i="5"/>
  <c r="N11" i="5"/>
  <c r="Y11" i="5" s="1"/>
  <c r="N7" i="5"/>
  <c r="M11" i="5"/>
  <c r="X11" i="5" s="1"/>
  <c r="M7" i="5"/>
  <c r="X7" i="5" s="1"/>
  <c r="R11" i="5"/>
  <c r="AC11" i="5" s="1"/>
  <c r="Q11" i="5"/>
  <c r="AB11" i="5" s="1"/>
  <c r="S23" i="5"/>
  <c r="S18" i="5"/>
  <c r="AD18" i="5" s="1"/>
  <c r="L11" i="5"/>
  <c r="L7" i="5"/>
  <c r="W7" i="5" s="1"/>
  <c r="R23" i="5"/>
  <c r="AC23" i="5" s="1"/>
  <c r="S9" i="5"/>
  <c r="AD9" i="5" s="1"/>
  <c r="S6" i="5"/>
  <c r="AD6" i="5" s="1"/>
  <c r="O23" i="5"/>
  <c r="Z23" i="5" s="1"/>
  <c r="S16" i="5"/>
  <c r="AD16" i="5" s="1"/>
  <c r="N23" i="5"/>
  <c r="Y23" i="5" s="1"/>
  <c r="S15" i="5"/>
  <c r="M23" i="5"/>
  <c r="X23" i="5" s="1"/>
  <c r="M18" i="5"/>
  <c r="X18" i="5" s="1"/>
  <c r="S14" i="5"/>
  <c r="AD14" i="5" s="1"/>
  <c r="S11" i="5"/>
  <c r="AD11" i="5" s="1"/>
  <c r="S7" i="5"/>
  <c r="AD7" i="5" s="1"/>
  <c r="S10" i="5"/>
  <c r="AD10" i="5" s="1"/>
  <c r="R20" i="5"/>
  <c r="AC20" i="5" s="1"/>
  <c r="Q23" i="5"/>
  <c r="AB23" i="5" s="1"/>
  <c r="Q14" i="5"/>
  <c r="AB14" i="5" s="1"/>
  <c r="Q10" i="5"/>
  <c r="AB10" i="5" s="1"/>
  <c r="Q9" i="5"/>
  <c r="AB9" i="5" s="1"/>
  <c r="Q6" i="5"/>
  <c r="AB6" i="5" s="1"/>
  <c r="Q4" i="5"/>
  <c r="AB4" i="5" s="1"/>
  <c r="S20" i="5"/>
  <c r="AD20" i="5" s="1"/>
  <c r="R16" i="5"/>
  <c r="AC16" i="5" s="1"/>
  <c r="R15" i="5"/>
  <c r="AC15" i="5" s="1"/>
  <c r="R14" i="5"/>
  <c r="R10" i="5"/>
  <c r="AC10" i="5" s="1"/>
  <c r="R9" i="5"/>
  <c r="AC9" i="5" s="1"/>
  <c r="R6" i="5"/>
  <c r="AC6" i="5" s="1"/>
  <c r="R4" i="5"/>
  <c r="AC4" i="5" s="1"/>
  <c r="Q20" i="5"/>
  <c r="AB20" i="5" s="1"/>
  <c r="Q18" i="5"/>
  <c r="AB18" i="5" s="1"/>
  <c r="Q16" i="5"/>
  <c r="AB16" i="5" s="1"/>
  <c r="Q15" i="5"/>
  <c r="AB15" i="5" s="1"/>
  <c r="Q13" i="5"/>
  <c r="P23" i="5"/>
  <c r="AA23" i="5" s="1"/>
  <c r="P20" i="5"/>
  <c r="AA20" i="5" s="1"/>
  <c r="P18" i="5"/>
  <c r="AA18" i="5" s="1"/>
  <c r="P16" i="5"/>
  <c r="AA16" i="5" s="1"/>
  <c r="P15" i="5"/>
  <c r="AA15" i="5" s="1"/>
  <c r="P14" i="5"/>
  <c r="AA14" i="5" s="1"/>
  <c r="P13" i="5"/>
  <c r="AA13" i="5" s="1"/>
  <c r="P11" i="5"/>
  <c r="AA11" i="5" s="1"/>
  <c r="P10" i="5"/>
  <c r="AA10" i="5" s="1"/>
  <c r="P9" i="5"/>
  <c r="AA9" i="5" s="1"/>
  <c r="P7" i="5"/>
  <c r="AA7" i="5" s="1"/>
  <c r="P6" i="5"/>
  <c r="AA6" i="5" s="1"/>
  <c r="P4" i="5"/>
  <c r="AA4" i="5" s="1"/>
  <c r="O20" i="5"/>
  <c r="O16" i="5"/>
  <c r="Z16" i="5" s="1"/>
  <c r="O15" i="5"/>
  <c r="Z15" i="5" s="1"/>
  <c r="O14" i="5"/>
  <c r="Z14" i="5" s="1"/>
  <c r="O13" i="5"/>
  <c r="Z13" i="5" s="1"/>
  <c r="O10" i="5"/>
  <c r="O9" i="5"/>
  <c r="O6" i="5"/>
  <c r="Z6" i="5" s="1"/>
  <c r="O4" i="5"/>
  <c r="N20" i="5"/>
  <c r="Y20" i="5" s="1"/>
  <c r="N16" i="5"/>
  <c r="Y16" i="5" s="1"/>
  <c r="N15" i="5"/>
  <c r="Y15" i="5" s="1"/>
  <c r="N14" i="5"/>
  <c r="Y14" i="5" s="1"/>
  <c r="N13" i="5"/>
  <c r="Y13" i="5" s="1"/>
  <c r="N10" i="5"/>
  <c r="N9" i="5"/>
  <c r="Y9" i="5" s="1"/>
  <c r="N6" i="5"/>
  <c r="Y6" i="5" s="1"/>
  <c r="N4" i="5"/>
  <c r="Y4" i="5" s="1"/>
  <c r="M20" i="5"/>
  <c r="X20" i="5" s="1"/>
  <c r="M16" i="5"/>
  <c r="X16" i="5" s="1"/>
  <c r="M10" i="5"/>
  <c r="X10" i="5" s="1"/>
  <c r="M9" i="5"/>
  <c r="M6" i="5"/>
  <c r="X6" i="5" s="1"/>
  <c r="M4" i="5"/>
  <c r="X4" i="5" s="1"/>
  <c r="L18" i="5"/>
  <c r="W18" i="5" s="1"/>
  <c r="L13" i="5"/>
  <c r="W13" i="5" s="1"/>
  <c r="L10" i="5"/>
  <c r="L6" i="5"/>
  <c r="W6" i="5" s="1"/>
  <c r="L4" i="5"/>
  <c r="W4" i="5" s="1"/>
  <c r="M15" i="5"/>
  <c r="X15" i="5" s="1"/>
  <c r="M13" i="5"/>
  <c r="X13" i="5" s="1"/>
  <c r="L16" i="5"/>
  <c r="L15" i="5"/>
  <c r="W15" i="5" s="1"/>
  <c r="L9" i="5"/>
  <c r="W9" i="5" s="1"/>
  <c r="S3" i="5"/>
  <c r="AD3" i="5" s="1"/>
  <c r="K23" i="5"/>
  <c r="V23" i="5" s="1"/>
  <c r="K20" i="5"/>
  <c r="V20" i="5" s="1"/>
  <c r="K18" i="5"/>
  <c r="K16" i="5"/>
  <c r="V16" i="5" s="1"/>
  <c r="K15" i="5"/>
  <c r="V15" i="5" s="1"/>
  <c r="K14" i="5"/>
  <c r="V14" i="5" s="1"/>
  <c r="K13" i="5"/>
  <c r="V13" i="5" s="1"/>
  <c r="K11" i="5"/>
  <c r="V11" i="5" s="1"/>
  <c r="K10" i="5"/>
  <c r="V10" i="5" s="1"/>
  <c r="K9" i="5"/>
  <c r="V9" i="5" s="1"/>
  <c r="K7" i="5"/>
  <c r="K6" i="5"/>
  <c r="V6" i="5" s="1"/>
  <c r="K4" i="5"/>
  <c r="V4" i="5" s="1"/>
  <c r="M14" i="5"/>
  <c r="X14" i="5" s="1"/>
  <c r="L23" i="5"/>
  <c r="W23" i="5" s="1"/>
  <c r="L20" i="5"/>
  <c r="W20" i="5" s="1"/>
  <c r="L14" i="5"/>
  <c r="W14" i="5" s="1"/>
  <c r="R3" i="5"/>
  <c r="AC3" i="5" s="1"/>
  <c r="J10" i="5"/>
  <c r="U10" i="5" s="1"/>
  <c r="J7" i="5"/>
  <c r="U7" i="5" s="1"/>
  <c r="P3" i="5"/>
  <c r="AA3" i="5" s="1"/>
  <c r="O3" i="5"/>
  <c r="N3" i="5"/>
  <c r="M3" i="5"/>
  <c r="Q3" i="5"/>
  <c r="AB3" i="5" s="1"/>
  <c r="L3" i="5"/>
  <c r="J3" i="5"/>
  <c r="L260" i="5" l="1"/>
  <c r="L261" i="5"/>
  <c r="L262" i="5"/>
  <c r="L263" i="5"/>
  <c r="L264" i="5"/>
  <c r="L251" i="5"/>
  <c r="L256" i="5"/>
  <c r="L257" i="5"/>
  <c r="L259" i="5"/>
  <c r="L252" i="5"/>
  <c r="L255" i="5"/>
  <c r="L253" i="5"/>
  <c r="L254" i="5"/>
  <c r="L258" i="5"/>
  <c r="L190" i="5"/>
  <c r="L200" i="5"/>
  <c r="L210" i="5"/>
  <c r="L185" i="5"/>
  <c r="L187" i="5"/>
  <c r="L192" i="5"/>
  <c r="L199" i="5"/>
  <c r="L206" i="5"/>
  <c r="L213" i="5"/>
  <c r="L188" i="5"/>
  <c r="L197" i="5"/>
  <c r="L198" i="5"/>
  <c r="L211" i="5"/>
  <c r="L195" i="5"/>
  <c r="L196" i="5"/>
  <c r="L218" i="5"/>
  <c r="L208" i="5"/>
  <c r="L229" i="5"/>
  <c r="L239" i="5"/>
  <c r="L249" i="5"/>
  <c r="L202" i="5"/>
  <c r="L212" i="5"/>
  <c r="L219" i="5"/>
  <c r="L224" i="5"/>
  <c r="L214" i="5"/>
  <c r="L228" i="5"/>
  <c r="L209" i="5"/>
  <c r="L216" i="5"/>
  <c r="L220" i="5"/>
  <c r="L226" i="5"/>
  <c r="L203" i="5"/>
  <c r="L230" i="5"/>
  <c r="L236" i="5"/>
  <c r="L237" i="5"/>
  <c r="L248" i="5"/>
  <c r="L194" i="5"/>
  <c r="L217" i="5"/>
  <c r="L221" i="5"/>
  <c r="L223" i="5"/>
  <c r="L234" i="5"/>
  <c r="L235" i="5"/>
  <c r="L242" i="5"/>
  <c r="L247" i="5"/>
  <c r="L189" i="5"/>
  <c r="L193" i="5"/>
  <c r="L201" i="5"/>
  <c r="L233" i="5"/>
  <c r="L243" i="5"/>
  <c r="L186" i="5"/>
  <c r="L225" i="5"/>
  <c r="L191" i="5"/>
  <c r="L245" i="5"/>
  <c r="L227" i="5"/>
  <c r="L244" i="5"/>
  <c r="L215" i="5"/>
  <c r="L231" i="5"/>
  <c r="L204" i="5"/>
  <c r="L205" i="5"/>
  <c r="L238" i="5"/>
  <c r="L246" i="5"/>
  <c r="L232" i="5"/>
  <c r="L250" i="5"/>
  <c r="L207" i="5"/>
  <c r="L240" i="5"/>
  <c r="L241" i="5"/>
  <c r="L222" i="5"/>
  <c r="AA33" i="5"/>
  <c r="L35" i="5"/>
  <c r="L45" i="5"/>
  <c r="L55" i="5"/>
  <c r="L65" i="5"/>
  <c r="L75" i="5"/>
  <c r="L85" i="5"/>
  <c r="L95" i="5"/>
  <c r="L105" i="5"/>
  <c r="L115" i="5"/>
  <c r="L125" i="5"/>
  <c r="L135" i="5"/>
  <c r="L145" i="5"/>
  <c r="L155" i="5"/>
  <c r="L165" i="5"/>
  <c r="L175" i="5"/>
  <c r="L63" i="5"/>
  <c r="L74" i="5"/>
  <c r="L134" i="5"/>
  <c r="L174" i="5"/>
  <c r="L36" i="5"/>
  <c r="L46" i="5"/>
  <c r="L56" i="5"/>
  <c r="L66" i="5"/>
  <c r="L76" i="5"/>
  <c r="L86" i="5"/>
  <c r="L96" i="5"/>
  <c r="L106" i="5"/>
  <c r="L116" i="5"/>
  <c r="L126" i="5"/>
  <c r="L136" i="5"/>
  <c r="L146" i="5"/>
  <c r="L156" i="5"/>
  <c r="L166" i="5"/>
  <c r="L176" i="5"/>
  <c r="L53" i="5"/>
  <c r="L44" i="5"/>
  <c r="L124" i="5"/>
  <c r="L37" i="5"/>
  <c r="L47" i="5"/>
  <c r="L57" i="5"/>
  <c r="L67" i="5"/>
  <c r="L77" i="5"/>
  <c r="L87" i="5"/>
  <c r="L97" i="5"/>
  <c r="L107" i="5"/>
  <c r="L117" i="5"/>
  <c r="L127" i="5"/>
  <c r="L137" i="5"/>
  <c r="L147" i="5"/>
  <c r="L157" i="5"/>
  <c r="L167" i="5"/>
  <c r="L177" i="5"/>
  <c r="L103" i="5"/>
  <c r="L114" i="5"/>
  <c r="L38" i="5"/>
  <c r="L48" i="5"/>
  <c r="L58" i="5"/>
  <c r="L68" i="5"/>
  <c r="L78" i="5"/>
  <c r="L88" i="5"/>
  <c r="L98" i="5"/>
  <c r="L108" i="5"/>
  <c r="L118" i="5"/>
  <c r="L128" i="5"/>
  <c r="L138" i="5"/>
  <c r="L148" i="5"/>
  <c r="L158" i="5"/>
  <c r="L168" i="5"/>
  <c r="L178" i="5"/>
  <c r="L83" i="5"/>
  <c r="L64" i="5"/>
  <c r="L164" i="5"/>
  <c r="L39" i="5"/>
  <c r="L49" i="5"/>
  <c r="L59" i="5"/>
  <c r="L69" i="5"/>
  <c r="L79" i="5"/>
  <c r="L89" i="5"/>
  <c r="L99" i="5"/>
  <c r="L109" i="5"/>
  <c r="L119" i="5"/>
  <c r="L129" i="5"/>
  <c r="L139" i="5"/>
  <c r="L149" i="5"/>
  <c r="L159" i="5"/>
  <c r="L169" i="5"/>
  <c r="L179" i="5"/>
  <c r="L93" i="5"/>
  <c r="L104" i="5"/>
  <c r="L40" i="5"/>
  <c r="L50" i="5"/>
  <c r="L60" i="5"/>
  <c r="L70" i="5"/>
  <c r="L80" i="5"/>
  <c r="L90" i="5"/>
  <c r="L100" i="5"/>
  <c r="L110" i="5"/>
  <c r="L120" i="5"/>
  <c r="L130" i="5"/>
  <c r="L140" i="5"/>
  <c r="L150" i="5"/>
  <c r="L160" i="5"/>
  <c r="L170" i="5"/>
  <c r="L180" i="5"/>
  <c r="L94" i="5"/>
  <c r="L41" i="5"/>
  <c r="L51" i="5"/>
  <c r="L61" i="5"/>
  <c r="L71" i="5"/>
  <c r="L81" i="5"/>
  <c r="L91" i="5"/>
  <c r="L101" i="5"/>
  <c r="L111" i="5"/>
  <c r="L121" i="5"/>
  <c r="L131" i="5"/>
  <c r="L141" i="5"/>
  <c r="L151" i="5"/>
  <c r="L161" i="5"/>
  <c r="L171" i="5"/>
  <c r="L181" i="5"/>
  <c r="L42" i="5"/>
  <c r="L52" i="5"/>
  <c r="L62" i="5"/>
  <c r="L72" i="5"/>
  <c r="L82" i="5"/>
  <c r="L92" i="5"/>
  <c r="L102" i="5"/>
  <c r="L112" i="5"/>
  <c r="L122" i="5"/>
  <c r="L132" i="5"/>
  <c r="L142" i="5"/>
  <c r="L152" i="5"/>
  <c r="L162" i="5"/>
  <c r="L172" i="5"/>
  <c r="L182" i="5"/>
  <c r="L73" i="5"/>
  <c r="L54" i="5"/>
  <c r="L144" i="5"/>
  <c r="L184" i="5"/>
  <c r="L43" i="5"/>
  <c r="L113" i="5"/>
  <c r="L123" i="5"/>
  <c r="L133" i="5"/>
  <c r="L143" i="5"/>
  <c r="L153" i="5"/>
  <c r="L163" i="5"/>
  <c r="L173" i="5"/>
  <c r="L183" i="5"/>
  <c r="L84" i="5"/>
  <c r="L154" i="5"/>
  <c r="L34" i="5"/>
  <c r="W33" i="5"/>
  <c r="Y33" i="5"/>
  <c r="Z33" i="5"/>
  <c r="AE33" i="5"/>
  <c r="U33" i="5"/>
  <c r="AF33" i="5"/>
  <c r="S33" i="5"/>
  <c r="N33" i="5"/>
  <c r="T33" i="5"/>
  <c r="X33" i="5"/>
  <c r="O33" i="5"/>
  <c r="P33" i="5"/>
  <c r="V33" i="5"/>
  <c r="R33" i="5"/>
  <c r="Q33" i="5"/>
  <c r="AB33" i="5"/>
  <c r="AC33" i="5"/>
  <c r="M33" i="5"/>
  <c r="X9" i="5"/>
  <c r="AC14" i="5"/>
  <c r="I14" i="5" s="1"/>
  <c r="AD15" i="5"/>
  <c r="I15" i="5" s="1"/>
  <c r="AB13" i="5"/>
  <c r="I13" i="5" s="1"/>
  <c r="V7" i="5"/>
  <c r="Z11" i="5"/>
  <c r="P12" i="5"/>
  <c r="K12" i="5"/>
  <c r="V12" i="5" s="1"/>
  <c r="O12" i="5"/>
  <c r="Z12" i="5" s="1"/>
  <c r="J12" i="5"/>
  <c r="U12" i="5" s="1"/>
  <c r="S12" i="5"/>
  <c r="AD12" i="5" s="1"/>
  <c r="S17" i="5"/>
  <c r="AD17" i="5" s="1"/>
  <c r="J17" i="5"/>
  <c r="U17" i="5" s="1"/>
  <c r="P17" i="5"/>
  <c r="AA17" i="5" s="1"/>
  <c r="M17" i="5"/>
  <c r="X17" i="5" s="1"/>
  <c r="R12" i="5"/>
  <c r="AC12" i="5" s="1"/>
  <c r="Q19" i="5"/>
  <c r="AB19" i="5" s="1"/>
  <c r="Q8" i="5"/>
  <c r="AB8" i="5" s="1"/>
  <c r="R21" i="5"/>
  <c r="AC21" i="5" s="1"/>
  <c r="M8" i="5"/>
  <c r="X8" i="5" s="1"/>
  <c r="K17" i="5"/>
  <c r="V17" i="5" s="1"/>
  <c r="N17" i="5"/>
  <c r="Y17" i="5" s="1"/>
  <c r="O17" i="5"/>
  <c r="Z17" i="5" s="1"/>
  <c r="L17" i="5"/>
  <c r="W17" i="5" s="1"/>
  <c r="R17" i="5"/>
  <c r="AC17" i="5" s="1"/>
  <c r="Q17" i="5"/>
  <c r="AB17" i="5" s="1"/>
  <c r="Q21" i="5"/>
  <c r="AB21" i="5" s="1"/>
  <c r="L21" i="5"/>
  <c r="W21" i="5" s="1"/>
  <c r="O22" i="5"/>
  <c r="Z22" i="5" s="1"/>
  <c r="M5" i="5"/>
  <c r="X5" i="5" s="1"/>
  <c r="P22" i="5"/>
  <c r="AA22" i="5" s="1"/>
  <c r="Q22" i="5"/>
  <c r="AB22" i="5" s="1"/>
  <c r="S22" i="5"/>
  <c r="AD22" i="5" s="1"/>
  <c r="O21" i="5"/>
  <c r="Z21" i="5" s="1"/>
  <c r="R8" i="5"/>
  <c r="AC8" i="5" s="1"/>
  <c r="K22" i="5"/>
  <c r="V22" i="5" s="1"/>
  <c r="M22" i="5"/>
  <c r="X22" i="5" s="1"/>
  <c r="O5" i="5"/>
  <c r="Z5" i="5" s="1"/>
  <c r="R22" i="5"/>
  <c r="AC22" i="5" s="1"/>
  <c r="U8" i="5"/>
  <c r="O19" i="5"/>
  <c r="Z19" i="5" s="1"/>
  <c r="S19" i="5"/>
  <c r="AD19" i="5" s="1"/>
  <c r="N12" i="5"/>
  <c r="Y12" i="5" s="1"/>
  <c r="J22" i="5"/>
  <c r="U22" i="5" s="1"/>
  <c r="N19" i="5"/>
  <c r="Y19" i="5" s="1"/>
  <c r="K5" i="5"/>
  <c r="V5" i="5" s="1"/>
  <c r="N5" i="5"/>
  <c r="Y5" i="5" s="1"/>
  <c r="Q12" i="5"/>
  <c r="AB12" i="5" s="1"/>
  <c r="R19" i="5"/>
  <c r="AC19" i="5" s="1"/>
  <c r="P5" i="5"/>
  <c r="AA5" i="5" s="1"/>
  <c r="S5" i="5"/>
  <c r="AD5" i="5" s="1"/>
  <c r="K19" i="5"/>
  <c r="V19" i="5" s="1"/>
  <c r="L5" i="5"/>
  <c r="W5" i="5" s="1"/>
  <c r="P19" i="5"/>
  <c r="AA19" i="5" s="1"/>
  <c r="N22" i="5"/>
  <c r="Y22" i="5" s="1"/>
  <c r="R5" i="5"/>
  <c r="AC5" i="5" s="1"/>
  <c r="Q5" i="5"/>
  <c r="AB5" i="5" s="1"/>
  <c r="L12" i="5"/>
  <c r="W12" i="5" s="1"/>
  <c r="M19" i="5"/>
  <c r="X19" i="5" s="1"/>
  <c r="P21" i="5"/>
  <c r="AA21" i="5" s="1"/>
  <c r="M21" i="5"/>
  <c r="X21" i="5" s="1"/>
  <c r="J5" i="5"/>
  <c r="U5" i="5" s="1"/>
  <c r="K8" i="5"/>
  <c r="S8" i="5"/>
  <c r="AD8" i="5" s="1"/>
  <c r="V18" i="5"/>
  <c r="U3" i="5"/>
  <c r="L8" i="5"/>
  <c r="N8" i="5"/>
  <c r="Y8" i="5" s="1"/>
  <c r="Z20" i="5"/>
  <c r="I20" i="5" s="1"/>
  <c r="K21" i="5"/>
  <c r="V21" i="5" s="1"/>
  <c r="O8" i="5"/>
  <c r="Z8" i="5" s="1"/>
  <c r="Z9" i="5"/>
  <c r="P8" i="5"/>
  <c r="AA8" i="5" s="1"/>
  <c r="N21" i="5"/>
  <c r="Y21" i="5" s="1"/>
  <c r="J21" i="5"/>
  <c r="U21" i="5" s="1"/>
  <c r="J19" i="5"/>
  <c r="U19" i="5" s="1"/>
  <c r="AD23" i="5"/>
  <c r="I23" i="5" s="1"/>
  <c r="Y10" i="5"/>
  <c r="Z10" i="5"/>
  <c r="W10" i="5"/>
  <c r="W11" i="5"/>
  <c r="Z4" i="5"/>
  <c r="I4" i="5" s="1"/>
  <c r="Y7" i="5"/>
  <c r="W3" i="5"/>
  <c r="X3" i="5"/>
  <c r="W16" i="5"/>
  <c r="I16" i="5" s="1"/>
  <c r="Z3" i="5"/>
  <c r="Y3" i="5"/>
  <c r="I6" i="5"/>
  <c r="N264" i="5" l="1"/>
  <c r="X264" i="5"/>
  <c r="O264" i="5"/>
  <c r="Y264" i="5"/>
  <c r="P264" i="5"/>
  <c r="Z264" i="5"/>
  <c r="Q264" i="5"/>
  <c r="AA264" i="5"/>
  <c r="R264" i="5"/>
  <c r="AB264" i="5"/>
  <c r="S264" i="5"/>
  <c r="AC264" i="5"/>
  <c r="T264" i="5"/>
  <c r="AD264" i="5"/>
  <c r="U264" i="5"/>
  <c r="AE264" i="5"/>
  <c r="V264" i="5"/>
  <c r="AF264" i="5"/>
  <c r="M264" i="5"/>
  <c r="W264" i="5"/>
  <c r="AG264" i="5"/>
  <c r="N263" i="5"/>
  <c r="X263" i="5"/>
  <c r="O263" i="5"/>
  <c r="Y263" i="5"/>
  <c r="P263" i="5"/>
  <c r="Z263" i="5"/>
  <c r="Q263" i="5"/>
  <c r="AA263" i="5"/>
  <c r="R263" i="5"/>
  <c r="AB263" i="5"/>
  <c r="S263" i="5"/>
  <c r="AC263" i="5"/>
  <c r="T263" i="5"/>
  <c r="AD263" i="5"/>
  <c r="U263" i="5"/>
  <c r="AE263" i="5"/>
  <c r="V263" i="5"/>
  <c r="AF263" i="5"/>
  <c r="M263" i="5"/>
  <c r="W263" i="5"/>
  <c r="AG263" i="5"/>
  <c r="N262" i="5"/>
  <c r="X262" i="5"/>
  <c r="O262" i="5"/>
  <c r="Y262" i="5"/>
  <c r="P262" i="5"/>
  <c r="Z262" i="5"/>
  <c r="Q262" i="5"/>
  <c r="AA262" i="5"/>
  <c r="R262" i="5"/>
  <c r="AB262" i="5"/>
  <c r="S262" i="5"/>
  <c r="AC262" i="5"/>
  <c r="T262" i="5"/>
  <c r="AD262" i="5"/>
  <c r="U262" i="5"/>
  <c r="AE262" i="5"/>
  <c r="V262" i="5"/>
  <c r="AF262" i="5"/>
  <c r="M262" i="5"/>
  <c r="W262" i="5"/>
  <c r="AG262" i="5"/>
  <c r="N261" i="5"/>
  <c r="X261" i="5"/>
  <c r="O261" i="5"/>
  <c r="Y261" i="5"/>
  <c r="P261" i="5"/>
  <c r="Z261" i="5"/>
  <c r="Q261" i="5"/>
  <c r="AA261" i="5"/>
  <c r="R261" i="5"/>
  <c r="AB261" i="5"/>
  <c r="S261" i="5"/>
  <c r="AC261" i="5"/>
  <c r="T261" i="5"/>
  <c r="AD261" i="5"/>
  <c r="U261" i="5"/>
  <c r="AE261" i="5"/>
  <c r="V261" i="5"/>
  <c r="AF261" i="5"/>
  <c r="M261" i="5"/>
  <c r="W261" i="5"/>
  <c r="AG261" i="5"/>
  <c r="N260" i="5"/>
  <c r="X260" i="5"/>
  <c r="O260" i="5"/>
  <c r="Y260" i="5"/>
  <c r="P260" i="5"/>
  <c r="Z260" i="5"/>
  <c r="Q260" i="5"/>
  <c r="AA260" i="5"/>
  <c r="R260" i="5"/>
  <c r="AB260" i="5"/>
  <c r="S260" i="5"/>
  <c r="AC260" i="5"/>
  <c r="T260" i="5"/>
  <c r="AD260" i="5"/>
  <c r="U260" i="5"/>
  <c r="AE260" i="5"/>
  <c r="V260" i="5"/>
  <c r="AF260" i="5"/>
  <c r="M260" i="5"/>
  <c r="W260" i="5"/>
  <c r="AG260" i="5"/>
  <c r="N255" i="5"/>
  <c r="X255" i="5"/>
  <c r="U255" i="5"/>
  <c r="O255" i="5"/>
  <c r="Y255" i="5"/>
  <c r="W255" i="5"/>
  <c r="P255" i="5"/>
  <c r="Z255" i="5"/>
  <c r="M255" i="5"/>
  <c r="Q255" i="5"/>
  <c r="AA255" i="5"/>
  <c r="AF255" i="5"/>
  <c r="R255" i="5"/>
  <c r="AB255" i="5"/>
  <c r="AE255" i="5"/>
  <c r="V255" i="5"/>
  <c r="S255" i="5"/>
  <c r="AC255" i="5"/>
  <c r="T255" i="5"/>
  <c r="AD255" i="5"/>
  <c r="AG255" i="5"/>
  <c r="N253" i="5"/>
  <c r="X253" i="5"/>
  <c r="AE253" i="5"/>
  <c r="O253" i="5"/>
  <c r="Y253" i="5"/>
  <c r="P253" i="5"/>
  <c r="Z253" i="5"/>
  <c r="Q253" i="5"/>
  <c r="AA253" i="5"/>
  <c r="M253" i="5"/>
  <c r="R253" i="5"/>
  <c r="AB253" i="5"/>
  <c r="U253" i="5"/>
  <c r="V253" i="5"/>
  <c r="AG253" i="5"/>
  <c r="S253" i="5"/>
  <c r="AC253" i="5"/>
  <c r="T253" i="5"/>
  <c r="AD253" i="5"/>
  <c r="AF253" i="5"/>
  <c r="W253" i="5"/>
  <c r="N252" i="5"/>
  <c r="X252" i="5"/>
  <c r="AF252" i="5"/>
  <c r="O252" i="5"/>
  <c r="Y252" i="5"/>
  <c r="T252" i="5"/>
  <c r="AG252" i="5"/>
  <c r="P252" i="5"/>
  <c r="Z252" i="5"/>
  <c r="AE252" i="5"/>
  <c r="M252" i="5"/>
  <c r="Q252" i="5"/>
  <c r="AA252" i="5"/>
  <c r="V252" i="5"/>
  <c r="R252" i="5"/>
  <c r="AB252" i="5"/>
  <c r="AD252" i="5"/>
  <c r="S252" i="5"/>
  <c r="AC252" i="5"/>
  <c r="U252" i="5"/>
  <c r="W252" i="5"/>
  <c r="N258" i="5"/>
  <c r="X258" i="5"/>
  <c r="O258" i="5"/>
  <c r="Y258" i="5"/>
  <c r="P258" i="5"/>
  <c r="Z258" i="5"/>
  <c r="Q258" i="5"/>
  <c r="AA258" i="5"/>
  <c r="V258" i="5"/>
  <c r="W258" i="5"/>
  <c r="R258" i="5"/>
  <c r="AB258" i="5"/>
  <c r="U258" i="5"/>
  <c r="AG258" i="5"/>
  <c r="S258" i="5"/>
  <c r="AC258" i="5"/>
  <c r="T258" i="5"/>
  <c r="AD258" i="5"/>
  <c r="AE258" i="5"/>
  <c r="AF258" i="5"/>
  <c r="M258" i="5"/>
  <c r="N259" i="5"/>
  <c r="X259" i="5"/>
  <c r="AF259" i="5"/>
  <c r="O259" i="5"/>
  <c r="Y259" i="5"/>
  <c r="AD259" i="5"/>
  <c r="AE259" i="5"/>
  <c r="W259" i="5"/>
  <c r="P259" i="5"/>
  <c r="Z259" i="5"/>
  <c r="V259" i="5"/>
  <c r="M259" i="5"/>
  <c r="Q259" i="5"/>
  <c r="AA259" i="5"/>
  <c r="U259" i="5"/>
  <c r="R259" i="5"/>
  <c r="AB259" i="5"/>
  <c r="S259" i="5"/>
  <c r="AC259" i="5"/>
  <c r="T259" i="5"/>
  <c r="AG259" i="5"/>
  <c r="N254" i="5"/>
  <c r="X254" i="5"/>
  <c r="W254" i="5"/>
  <c r="AG254" i="5"/>
  <c r="O254" i="5"/>
  <c r="Y254" i="5"/>
  <c r="AF254" i="5"/>
  <c r="P254" i="5"/>
  <c r="Z254" i="5"/>
  <c r="M254" i="5"/>
  <c r="Q254" i="5"/>
  <c r="AA254" i="5"/>
  <c r="V254" i="5"/>
  <c r="R254" i="5"/>
  <c r="AB254" i="5"/>
  <c r="U254" i="5"/>
  <c r="AE254" i="5"/>
  <c r="S254" i="5"/>
  <c r="AC254" i="5"/>
  <c r="T254" i="5"/>
  <c r="AD254" i="5"/>
  <c r="N257" i="5"/>
  <c r="X257" i="5"/>
  <c r="AE257" i="5"/>
  <c r="AF257" i="5"/>
  <c r="AG257" i="5"/>
  <c r="O257" i="5"/>
  <c r="Y257" i="5"/>
  <c r="W257" i="5"/>
  <c r="P257" i="5"/>
  <c r="Z257" i="5"/>
  <c r="V257" i="5"/>
  <c r="Q257" i="5"/>
  <c r="AA257" i="5"/>
  <c r="R257" i="5"/>
  <c r="AB257" i="5"/>
  <c r="U257" i="5"/>
  <c r="M257" i="5"/>
  <c r="S257" i="5"/>
  <c r="AC257" i="5"/>
  <c r="T257" i="5"/>
  <c r="AD257" i="5"/>
  <c r="N256" i="5"/>
  <c r="X256" i="5"/>
  <c r="W256" i="5"/>
  <c r="O256" i="5"/>
  <c r="Y256" i="5"/>
  <c r="P256" i="5"/>
  <c r="Z256" i="5"/>
  <c r="AG256" i="5"/>
  <c r="Q256" i="5"/>
  <c r="AA256" i="5"/>
  <c r="AE256" i="5"/>
  <c r="V256" i="5"/>
  <c r="M256" i="5"/>
  <c r="R256" i="5"/>
  <c r="AB256" i="5"/>
  <c r="AF256" i="5"/>
  <c r="S256" i="5"/>
  <c r="AC256" i="5"/>
  <c r="T256" i="5"/>
  <c r="AD256" i="5"/>
  <c r="U256" i="5"/>
  <c r="N251" i="5"/>
  <c r="X251" i="5"/>
  <c r="T251" i="5"/>
  <c r="AE251" i="5"/>
  <c r="AG251" i="5"/>
  <c r="O251" i="5"/>
  <c r="Y251" i="5"/>
  <c r="U251" i="5"/>
  <c r="P251" i="5"/>
  <c r="Z251" i="5"/>
  <c r="AD251" i="5"/>
  <c r="Q251" i="5"/>
  <c r="AA251" i="5"/>
  <c r="V251" i="5"/>
  <c r="M251" i="5"/>
  <c r="R251" i="5"/>
  <c r="AB251" i="5"/>
  <c r="AF251" i="5"/>
  <c r="W251" i="5"/>
  <c r="S251" i="5"/>
  <c r="AC251" i="5"/>
  <c r="M238" i="5"/>
  <c r="W238" i="5"/>
  <c r="AG238" i="5"/>
  <c r="T238" i="5"/>
  <c r="AE238" i="5"/>
  <c r="N238" i="5"/>
  <c r="Z238" i="5"/>
  <c r="V238" i="5"/>
  <c r="O238" i="5"/>
  <c r="AC238" i="5"/>
  <c r="AF238" i="5"/>
  <c r="P238" i="5"/>
  <c r="AD238" i="5"/>
  <c r="Q238" i="5"/>
  <c r="R238" i="5"/>
  <c r="S238" i="5"/>
  <c r="Y238" i="5"/>
  <c r="U238" i="5"/>
  <c r="X238" i="5"/>
  <c r="AA238" i="5"/>
  <c r="AB238" i="5"/>
  <c r="R186" i="5"/>
  <c r="AB186" i="5"/>
  <c r="U186" i="5"/>
  <c r="AF186" i="5"/>
  <c r="P186" i="5"/>
  <c r="AC186" i="5"/>
  <c r="Q186" i="5"/>
  <c r="AD186" i="5"/>
  <c r="S186" i="5"/>
  <c r="AE186" i="5"/>
  <c r="W186" i="5"/>
  <c r="X186" i="5"/>
  <c r="Y186" i="5"/>
  <c r="Z186" i="5"/>
  <c r="M186" i="5"/>
  <c r="T186" i="5"/>
  <c r="AG186" i="5"/>
  <c r="O186" i="5"/>
  <c r="N186" i="5"/>
  <c r="V186" i="5"/>
  <c r="AA186" i="5"/>
  <c r="M223" i="5"/>
  <c r="W223" i="5"/>
  <c r="AG223" i="5"/>
  <c r="N223" i="5"/>
  <c r="X223" i="5"/>
  <c r="Y223" i="5"/>
  <c r="R223" i="5"/>
  <c r="AD223" i="5"/>
  <c r="U223" i="5"/>
  <c r="Q223" i="5"/>
  <c r="AF223" i="5"/>
  <c r="AC223" i="5"/>
  <c r="AE223" i="5"/>
  <c r="O223" i="5"/>
  <c r="P223" i="5"/>
  <c r="S223" i="5"/>
  <c r="Z223" i="5"/>
  <c r="T223" i="5"/>
  <c r="AA223" i="5"/>
  <c r="AB223" i="5"/>
  <c r="V223" i="5"/>
  <c r="M220" i="5"/>
  <c r="W220" i="5"/>
  <c r="AG220" i="5"/>
  <c r="N220" i="5"/>
  <c r="X220" i="5"/>
  <c r="O220" i="5"/>
  <c r="AA220" i="5"/>
  <c r="T220" i="5"/>
  <c r="AF220" i="5"/>
  <c r="R220" i="5"/>
  <c r="AC220" i="5"/>
  <c r="V220" i="5"/>
  <c r="Y220" i="5"/>
  <c r="Z220" i="5"/>
  <c r="AB220" i="5"/>
  <c r="AD220" i="5"/>
  <c r="Q220" i="5"/>
  <c r="AE220" i="5"/>
  <c r="S220" i="5"/>
  <c r="U220" i="5"/>
  <c r="P220" i="5"/>
  <c r="M239" i="5"/>
  <c r="W239" i="5"/>
  <c r="AG239" i="5"/>
  <c r="X239" i="5"/>
  <c r="T239" i="5"/>
  <c r="AF239" i="5"/>
  <c r="Q239" i="5"/>
  <c r="AC239" i="5"/>
  <c r="O239" i="5"/>
  <c r="AD239" i="5"/>
  <c r="P239" i="5"/>
  <c r="AE239" i="5"/>
  <c r="R239" i="5"/>
  <c r="S239" i="5"/>
  <c r="U239" i="5"/>
  <c r="Z239" i="5"/>
  <c r="V239" i="5"/>
  <c r="Y239" i="5"/>
  <c r="AA239" i="5"/>
  <c r="AB239" i="5"/>
  <c r="N239" i="5"/>
  <c r="U213" i="5"/>
  <c r="AE213" i="5"/>
  <c r="W213" i="5"/>
  <c r="S213" i="5"/>
  <c r="AF213" i="5"/>
  <c r="T213" i="5"/>
  <c r="AG213" i="5"/>
  <c r="N213" i="5"/>
  <c r="Z213" i="5"/>
  <c r="AB213" i="5"/>
  <c r="R213" i="5"/>
  <c r="V213" i="5"/>
  <c r="O213" i="5"/>
  <c r="X213" i="5"/>
  <c r="Y213" i="5"/>
  <c r="AA213" i="5"/>
  <c r="AC213" i="5"/>
  <c r="AD213" i="5"/>
  <c r="M213" i="5"/>
  <c r="P213" i="5"/>
  <c r="Q213" i="5"/>
  <c r="R205" i="5"/>
  <c r="AB205" i="5"/>
  <c r="Q205" i="5"/>
  <c r="AC205" i="5"/>
  <c r="P205" i="5"/>
  <c r="AD205" i="5"/>
  <c r="M205" i="5"/>
  <c r="Z205" i="5"/>
  <c r="N205" i="5"/>
  <c r="AA205" i="5"/>
  <c r="U205" i="5"/>
  <c r="O205" i="5"/>
  <c r="X205" i="5"/>
  <c r="S205" i="5"/>
  <c r="AG205" i="5"/>
  <c r="T205" i="5"/>
  <c r="V205" i="5"/>
  <c r="W205" i="5"/>
  <c r="Y205" i="5"/>
  <c r="AE205" i="5"/>
  <c r="AF205" i="5"/>
  <c r="M243" i="5"/>
  <c r="W243" i="5"/>
  <c r="AG243" i="5"/>
  <c r="O243" i="5"/>
  <c r="Z243" i="5"/>
  <c r="X243" i="5"/>
  <c r="U243" i="5"/>
  <c r="V243" i="5"/>
  <c r="Y243" i="5"/>
  <c r="AA243" i="5"/>
  <c r="N243" i="5"/>
  <c r="AB243" i="5"/>
  <c r="R243" i="5"/>
  <c r="AE243" i="5"/>
  <c r="P243" i="5"/>
  <c r="Q243" i="5"/>
  <c r="S243" i="5"/>
  <c r="AC243" i="5"/>
  <c r="AD243" i="5"/>
  <c r="AF243" i="5"/>
  <c r="T243" i="5"/>
  <c r="M221" i="5"/>
  <c r="W221" i="5"/>
  <c r="AG221" i="5"/>
  <c r="N221" i="5"/>
  <c r="X221" i="5"/>
  <c r="U221" i="5"/>
  <c r="P221" i="5"/>
  <c r="AB221" i="5"/>
  <c r="S221" i="5"/>
  <c r="O221" i="5"/>
  <c r="AD221" i="5"/>
  <c r="AE221" i="5"/>
  <c r="AF221" i="5"/>
  <c r="Q221" i="5"/>
  <c r="R221" i="5"/>
  <c r="T221" i="5"/>
  <c r="Z221" i="5"/>
  <c r="V221" i="5"/>
  <c r="Y221" i="5"/>
  <c r="AA221" i="5"/>
  <c r="AC221" i="5"/>
  <c r="T216" i="5"/>
  <c r="AD216" i="5"/>
  <c r="O216" i="5"/>
  <c r="Z216" i="5"/>
  <c r="P216" i="5"/>
  <c r="AA216" i="5"/>
  <c r="U216" i="5"/>
  <c r="AF216" i="5"/>
  <c r="X216" i="5"/>
  <c r="Q216" i="5"/>
  <c r="AG216" i="5"/>
  <c r="R216" i="5"/>
  <c r="AE216" i="5"/>
  <c r="M216" i="5"/>
  <c r="N216" i="5"/>
  <c r="S216" i="5"/>
  <c r="V216" i="5"/>
  <c r="W216" i="5"/>
  <c r="AC216" i="5"/>
  <c r="Y216" i="5"/>
  <c r="AB216" i="5"/>
  <c r="M229" i="5"/>
  <c r="W229" i="5"/>
  <c r="AG229" i="5"/>
  <c r="X229" i="5"/>
  <c r="R229" i="5"/>
  <c r="AC229" i="5"/>
  <c r="Y229" i="5"/>
  <c r="T229" i="5"/>
  <c r="Z229" i="5"/>
  <c r="AA229" i="5"/>
  <c r="AB229" i="5"/>
  <c r="N229" i="5"/>
  <c r="AD229" i="5"/>
  <c r="O229" i="5"/>
  <c r="AE229" i="5"/>
  <c r="S229" i="5"/>
  <c r="P229" i="5"/>
  <c r="AF229" i="5"/>
  <c r="U229" i="5"/>
  <c r="Q229" i="5"/>
  <c r="V229" i="5"/>
  <c r="R206" i="5"/>
  <c r="AB206" i="5"/>
  <c r="U206" i="5"/>
  <c r="AF206" i="5"/>
  <c r="X206" i="5"/>
  <c r="Y206" i="5"/>
  <c r="M206" i="5"/>
  <c r="Z206" i="5"/>
  <c r="Q206" i="5"/>
  <c r="AE206" i="5"/>
  <c r="W206" i="5"/>
  <c r="O206" i="5"/>
  <c r="AC206" i="5"/>
  <c r="S206" i="5"/>
  <c r="T206" i="5"/>
  <c r="V206" i="5"/>
  <c r="AA206" i="5"/>
  <c r="AD206" i="5"/>
  <c r="N206" i="5"/>
  <c r="P206" i="5"/>
  <c r="AG206" i="5"/>
  <c r="R188" i="5"/>
  <c r="AB188" i="5"/>
  <c r="P188" i="5"/>
  <c r="AA188" i="5"/>
  <c r="S188" i="5"/>
  <c r="AE188" i="5"/>
  <c r="U188" i="5"/>
  <c r="AG188" i="5"/>
  <c r="X188" i="5"/>
  <c r="T188" i="5"/>
  <c r="V188" i="5"/>
  <c r="W188" i="5"/>
  <c r="AC188" i="5"/>
  <c r="Y188" i="5"/>
  <c r="M188" i="5"/>
  <c r="AD188" i="5"/>
  <c r="AF188" i="5"/>
  <c r="N188" i="5"/>
  <c r="O188" i="5"/>
  <c r="Q188" i="5"/>
  <c r="Z188" i="5"/>
  <c r="R204" i="5"/>
  <c r="AB204" i="5"/>
  <c r="N204" i="5"/>
  <c r="Y204" i="5"/>
  <c r="V204" i="5"/>
  <c r="P204" i="5"/>
  <c r="AD204" i="5"/>
  <c r="Q204" i="5"/>
  <c r="AE204" i="5"/>
  <c r="W204" i="5"/>
  <c r="Z204" i="5"/>
  <c r="O204" i="5"/>
  <c r="U204" i="5"/>
  <c r="M204" i="5"/>
  <c r="S204" i="5"/>
  <c r="T204" i="5"/>
  <c r="X204" i="5"/>
  <c r="AA204" i="5"/>
  <c r="AC204" i="5"/>
  <c r="AF204" i="5"/>
  <c r="AG204" i="5"/>
  <c r="M233" i="5"/>
  <c r="W233" i="5"/>
  <c r="AG233" i="5"/>
  <c r="O233" i="5"/>
  <c r="Z233" i="5"/>
  <c r="P233" i="5"/>
  <c r="AB233" i="5"/>
  <c r="X233" i="5"/>
  <c r="Y233" i="5"/>
  <c r="AA233" i="5"/>
  <c r="AC233" i="5"/>
  <c r="N233" i="5"/>
  <c r="AD233" i="5"/>
  <c r="Q233" i="5"/>
  <c r="AE233" i="5"/>
  <c r="T233" i="5"/>
  <c r="R233" i="5"/>
  <c r="S233" i="5"/>
  <c r="U233" i="5"/>
  <c r="AF233" i="5"/>
  <c r="V233" i="5"/>
  <c r="T217" i="5"/>
  <c r="AD217" i="5"/>
  <c r="R217" i="5"/>
  <c r="AC217" i="5"/>
  <c r="S217" i="5"/>
  <c r="AE217" i="5"/>
  <c r="M217" i="5"/>
  <c r="Y217" i="5"/>
  <c r="Q217" i="5"/>
  <c r="AG217" i="5"/>
  <c r="Z217" i="5"/>
  <c r="V217" i="5"/>
  <c r="AF217" i="5"/>
  <c r="N217" i="5"/>
  <c r="O217" i="5"/>
  <c r="P217" i="5"/>
  <c r="X217" i="5"/>
  <c r="AA217" i="5"/>
  <c r="U217" i="5"/>
  <c r="AB217" i="5"/>
  <c r="W217" i="5"/>
  <c r="R209" i="5"/>
  <c r="AB209" i="5"/>
  <c r="T209" i="5"/>
  <c r="AE209" i="5"/>
  <c r="U209" i="5"/>
  <c r="AG209" i="5"/>
  <c r="P209" i="5"/>
  <c r="AD209" i="5"/>
  <c r="Q209" i="5"/>
  <c r="AF209" i="5"/>
  <c r="X209" i="5"/>
  <c r="M209" i="5"/>
  <c r="W209" i="5"/>
  <c r="S209" i="5"/>
  <c r="V209" i="5"/>
  <c r="Y209" i="5"/>
  <c r="Z209" i="5"/>
  <c r="AA209" i="5"/>
  <c r="AC209" i="5"/>
  <c r="N209" i="5"/>
  <c r="O209" i="5"/>
  <c r="R208" i="5"/>
  <c r="AB208" i="5"/>
  <c r="P208" i="5"/>
  <c r="AA208" i="5"/>
  <c r="M208" i="5"/>
  <c r="Y208" i="5"/>
  <c r="T208" i="5"/>
  <c r="AG208" i="5"/>
  <c r="U208" i="5"/>
  <c r="Z208" i="5"/>
  <c r="W208" i="5"/>
  <c r="N208" i="5"/>
  <c r="AF208" i="5"/>
  <c r="X208" i="5"/>
  <c r="Q208" i="5"/>
  <c r="S208" i="5"/>
  <c r="V208" i="5"/>
  <c r="AC208" i="5"/>
  <c r="AD208" i="5"/>
  <c r="AE208" i="5"/>
  <c r="O208" i="5"/>
  <c r="R199" i="5"/>
  <c r="AB199" i="5"/>
  <c r="T199" i="5"/>
  <c r="AE199" i="5"/>
  <c r="V199" i="5"/>
  <c r="X199" i="5"/>
  <c r="N199" i="5"/>
  <c r="AC199" i="5"/>
  <c r="O199" i="5"/>
  <c r="AD199" i="5"/>
  <c r="U199" i="5"/>
  <c r="Y199" i="5"/>
  <c r="M199" i="5"/>
  <c r="AA199" i="5"/>
  <c r="AF199" i="5"/>
  <c r="AG199" i="5"/>
  <c r="P199" i="5"/>
  <c r="Q199" i="5"/>
  <c r="S199" i="5"/>
  <c r="W199" i="5"/>
  <c r="Z199" i="5"/>
  <c r="M234" i="5"/>
  <c r="W234" i="5"/>
  <c r="AG234" i="5"/>
  <c r="R234" i="5"/>
  <c r="AC234" i="5"/>
  <c r="V234" i="5"/>
  <c r="S234" i="5"/>
  <c r="AE234" i="5"/>
  <c r="Z234" i="5"/>
  <c r="N234" i="5"/>
  <c r="AA234" i="5"/>
  <c r="AB234" i="5"/>
  <c r="O234" i="5"/>
  <c r="AD234" i="5"/>
  <c r="P234" i="5"/>
  <c r="AF234" i="5"/>
  <c r="U234" i="5"/>
  <c r="Q234" i="5"/>
  <c r="T234" i="5"/>
  <c r="X234" i="5"/>
  <c r="Y234" i="5"/>
  <c r="M228" i="5"/>
  <c r="W228" i="5"/>
  <c r="AG228" i="5"/>
  <c r="T228" i="5"/>
  <c r="AE228" i="5"/>
  <c r="O228" i="5"/>
  <c r="Z228" i="5"/>
  <c r="AA228" i="5"/>
  <c r="V228" i="5"/>
  <c r="S228" i="5"/>
  <c r="X228" i="5"/>
  <c r="U228" i="5"/>
  <c r="Y228" i="5"/>
  <c r="AB228" i="5"/>
  <c r="P228" i="5"/>
  <c r="AF228" i="5"/>
  <c r="AC228" i="5"/>
  <c r="AD228" i="5"/>
  <c r="Q228" i="5"/>
  <c r="N228" i="5"/>
  <c r="R228" i="5"/>
  <c r="T218" i="5"/>
  <c r="AD218" i="5"/>
  <c r="V218" i="5"/>
  <c r="AG218" i="5"/>
  <c r="W218" i="5"/>
  <c r="X218" i="5"/>
  <c r="P218" i="5"/>
  <c r="AC218" i="5"/>
  <c r="N218" i="5"/>
  <c r="AE218" i="5"/>
  <c r="Z218" i="5"/>
  <c r="U218" i="5"/>
  <c r="Y218" i="5"/>
  <c r="AA218" i="5"/>
  <c r="AB218" i="5"/>
  <c r="AF218" i="5"/>
  <c r="Q218" i="5"/>
  <c r="M218" i="5"/>
  <c r="O218" i="5"/>
  <c r="R218" i="5"/>
  <c r="S218" i="5"/>
  <c r="R192" i="5"/>
  <c r="AB192" i="5"/>
  <c r="S192" i="5"/>
  <c r="AD192" i="5"/>
  <c r="V192" i="5"/>
  <c r="X192" i="5"/>
  <c r="O192" i="5"/>
  <c r="W192" i="5"/>
  <c r="Y192" i="5"/>
  <c r="N192" i="5"/>
  <c r="AE192" i="5"/>
  <c r="M192" i="5"/>
  <c r="Z192" i="5"/>
  <c r="AA192" i="5"/>
  <c r="Q192" i="5"/>
  <c r="AG192" i="5"/>
  <c r="P192" i="5"/>
  <c r="T192" i="5"/>
  <c r="U192" i="5"/>
  <c r="AC192" i="5"/>
  <c r="AF192" i="5"/>
  <c r="M241" i="5"/>
  <c r="W241" i="5"/>
  <c r="AG241" i="5"/>
  <c r="S241" i="5"/>
  <c r="AD241" i="5"/>
  <c r="V241" i="5"/>
  <c r="N241" i="5"/>
  <c r="AA241" i="5"/>
  <c r="AC241" i="5"/>
  <c r="O241" i="5"/>
  <c r="AB241" i="5"/>
  <c r="P241" i="5"/>
  <c r="Q241" i="5"/>
  <c r="AE241" i="5"/>
  <c r="R241" i="5"/>
  <c r="AF241" i="5"/>
  <c r="X241" i="5"/>
  <c r="Y241" i="5"/>
  <c r="T241" i="5"/>
  <c r="Z241" i="5"/>
  <c r="U241" i="5"/>
  <c r="U215" i="5"/>
  <c r="AE215" i="5"/>
  <c r="R215" i="5"/>
  <c r="AC215" i="5"/>
  <c r="V215" i="5"/>
  <c r="W215" i="5"/>
  <c r="O215" i="5"/>
  <c r="AA215" i="5"/>
  <c r="T215" i="5"/>
  <c r="M215" i="5"/>
  <c r="AD215" i="5"/>
  <c r="Z215" i="5"/>
  <c r="S215" i="5"/>
  <c r="P215" i="5"/>
  <c r="Q215" i="5"/>
  <c r="X215" i="5"/>
  <c r="Y215" i="5"/>
  <c r="AB215" i="5"/>
  <c r="AF215" i="5"/>
  <c r="AG215" i="5"/>
  <c r="N215" i="5"/>
  <c r="R193" i="5"/>
  <c r="AB193" i="5"/>
  <c r="V193" i="5"/>
  <c r="AG193" i="5"/>
  <c r="P193" i="5"/>
  <c r="AC193" i="5"/>
  <c r="S193" i="5"/>
  <c r="AE193" i="5"/>
  <c r="X193" i="5"/>
  <c r="Y193" i="5"/>
  <c r="O193" i="5"/>
  <c r="AF193" i="5"/>
  <c r="AA193" i="5"/>
  <c r="Q193" i="5"/>
  <c r="W193" i="5"/>
  <c r="N193" i="5"/>
  <c r="M193" i="5"/>
  <c r="T193" i="5"/>
  <c r="U193" i="5"/>
  <c r="Z193" i="5"/>
  <c r="AD193" i="5"/>
  <c r="M248" i="5"/>
  <c r="W248" i="5"/>
  <c r="AG248" i="5"/>
  <c r="T248" i="5"/>
  <c r="AE248" i="5"/>
  <c r="V248" i="5"/>
  <c r="X248" i="5"/>
  <c r="Y248" i="5"/>
  <c r="Z248" i="5"/>
  <c r="R248" i="5"/>
  <c r="AF248" i="5"/>
  <c r="Q248" i="5"/>
  <c r="O248" i="5"/>
  <c r="S248" i="5"/>
  <c r="U248" i="5"/>
  <c r="AA248" i="5"/>
  <c r="AB248" i="5"/>
  <c r="AD248" i="5"/>
  <c r="P248" i="5"/>
  <c r="AC248" i="5"/>
  <c r="N248" i="5"/>
  <c r="U214" i="5"/>
  <c r="AE214" i="5"/>
  <c r="O214" i="5"/>
  <c r="Z214" i="5"/>
  <c r="N214" i="5"/>
  <c r="AA214" i="5"/>
  <c r="P214" i="5"/>
  <c r="AB214" i="5"/>
  <c r="T214" i="5"/>
  <c r="AG214" i="5"/>
  <c r="Q214" i="5"/>
  <c r="X214" i="5"/>
  <c r="AC214" i="5"/>
  <c r="S214" i="5"/>
  <c r="V214" i="5"/>
  <c r="W214" i="5"/>
  <c r="Y214" i="5"/>
  <c r="AD214" i="5"/>
  <c r="M214" i="5"/>
  <c r="AF214" i="5"/>
  <c r="R214" i="5"/>
  <c r="R196" i="5"/>
  <c r="AB196" i="5"/>
  <c r="U196" i="5"/>
  <c r="AF196" i="5"/>
  <c r="M196" i="5"/>
  <c r="Y196" i="5"/>
  <c r="O196" i="5"/>
  <c r="AA196" i="5"/>
  <c r="Z196" i="5"/>
  <c r="AC196" i="5"/>
  <c r="S196" i="5"/>
  <c r="X196" i="5"/>
  <c r="P196" i="5"/>
  <c r="Q196" i="5"/>
  <c r="T196" i="5"/>
  <c r="V196" i="5"/>
  <c r="W196" i="5"/>
  <c r="AD196" i="5"/>
  <c r="AE196" i="5"/>
  <c r="AG196" i="5"/>
  <c r="N196" i="5"/>
  <c r="R187" i="5"/>
  <c r="AB187" i="5"/>
  <c r="M187" i="5"/>
  <c r="X187" i="5"/>
  <c r="W187" i="5"/>
  <c r="N187" i="5"/>
  <c r="Z187" i="5"/>
  <c r="Q187" i="5"/>
  <c r="AD187" i="5"/>
  <c r="O187" i="5"/>
  <c r="AF187" i="5"/>
  <c r="P187" i="5"/>
  <c r="AG187" i="5"/>
  <c r="S187" i="5"/>
  <c r="V187" i="5"/>
  <c r="Y187" i="5"/>
  <c r="AC187" i="5"/>
  <c r="T187" i="5"/>
  <c r="U187" i="5"/>
  <c r="AA187" i="5"/>
  <c r="AE187" i="5"/>
  <c r="M249" i="5"/>
  <c r="W249" i="5"/>
  <c r="AG249" i="5"/>
  <c r="X249" i="5"/>
  <c r="Q249" i="5"/>
  <c r="AC249" i="5"/>
  <c r="T249" i="5"/>
  <c r="U249" i="5"/>
  <c r="V249" i="5"/>
  <c r="P249" i="5"/>
  <c r="AD249" i="5"/>
  <c r="AF249" i="5"/>
  <c r="N249" i="5"/>
  <c r="O249" i="5"/>
  <c r="R249" i="5"/>
  <c r="S249" i="5"/>
  <c r="Y249" i="5"/>
  <c r="Z249" i="5"/>
  <c r="AA249" i="5"/>
  <c r="AB249" i="5"/>
  <c r="AE249" i="5"/>
  <c r="M240" i="5"/>
  <c r="W240" i="5"/>
  <c r="AG240" i="5"/>
  <c r="P240" i="5"/>
  <c r="AA240" i="5"/>
  <c r="O240" i="5"/>
  <c r="AB240" i="5"/>
  <c r="Q240" i="5"/>
  <c r="AD240" i="5"/>
  <c r="AF240" i="5"/>
  <c r="R240" i="5"/>
  <c r="AE240" i="5"/>
  <c r="S240" i="5"/>
  <c r="T240" i="5"/>
  <c r="U240" i="5"/>
  <c r="Y240" i="5"/>
  <c r="Z240" i="5"/>
  <c r="AC240" i="5"/>
  <c r="N240" i="5"/>
  <c r="V240" i="5"/>
  <c r="X240" i="5"/>
  <c r="M244" i="5"/>
  <c r="W244" i="5"/>
  <c r="AG244" i="5"/>
  <c r="R244" i="5"/>
  <c r="AC244" i="5"/>
  <c r="S244" i="5"/>
  <c r="AE244" i="5"/>
  <c r="T244" i="5"/>
  <c r="V244" i="5"/>
  <c r="U244" i="5"/>
  <c r="X244" i="5"/>
  <c r="Y244" i="5"/>
  <c r="O244" i="5"/>
  <c r="AB244" i="5"/>
  <c r="N244" i="5"/>
  <c r="P244" i="5"/>
  <c r="Q244" i="5"/>
  <c r="Z244" i="5"/>
  <c r="AA244" i="5"/>
  <c r="AD244" i="5"/>
  <c r="AF244" i="5"/>
  <c r="R189" i="5"/>
  <c r="AB189" i="5"/>
  <c r="T189" i="5"/>
  <c r="AE189" i="5"/>
  <c r="M189" i="5"/>
  <c r="Y189" i="5"/>
  <c r="O189" i="5"/>
  <c r="AA189" i="5"/>
  <c r="S189" i="5"/>
  <c r="AF189" i="5"/>
  <c r="X189" i="5"/>
  <c r="Z189" i="5"/>
  <c r="AC189" i="5"/>
  <c r="P189" i="5"/>
  <c r="V189" i="5"/>
  <c r="Q189" i="5"/>
  <c r="N189" i="5"/>
  <c r="U189" i="5"/>
  <c r="W189" i="5"/>
  <c r="AD189" i="5"/>
  <c r="AG189" i="5"/>
  <c r="M237" i="5"/>
  <c r="W237" i="5"/>
  <c r="AG237" i="5"/>
  <c r="Q237" i="5"/>
  <c r="AB237" i="5"/>
  <c r="S237" i="5"/>
  <c r="AE237" i="5"/>
  <c r="O237" i="5"/>
  <c r="AA237" i="5"/>
  <c r="AC237" i="5"/>
  <c r="AF237" i="5"/>
  <c r="N237" i="5"/>
  <c r="AD237" i="5"/>
  <c r="P237" i="5"/>
  <c r="R237" i="5"/>
  <c r="T237" i="5"/>
  <c r="X237" i="5"/>
  <c r="U237" i="5"/>
  <c r="V237" i="5"/>
  <c r="Y237" i="5"/>
  <c r="Z237" i="5"/>
  <c r="M224" i="5"/>
  <c r="W224" i="5"/>
  <c r="AG224" i="5"/>
  <c r="R224" i="5"/>
  <c r="AC224" i="5"/>
  <c r="X224" i="5"/>
  <c r="U224" i="5"/>
  <c r="Q224" i="5"/>
  <c r="AE224" i="5"/>
  <c r="S224" i="5"/>
  <c r="T224" i="5"/>
  <c r="V224" i="5"/>
  <c r="Y224" i="5"/>
  <c r="Z224" i="5"/>
  <c r="N224" i="5"/>
  <c r="AD224" i="5"/>
  <c r="O224" i="5"/>
  <c r="P224" i="5"/>
  <c r="AA224" i="5"/>
  <c r="AB224" i="5"/>
  <c r="AF224" i="5"/>
  <c r="R195" i="5"/>
  <c r="AB195" i="5"/>
  <c r="Q195" i="5"/>
  <c r="AC195" i="5"/>
  <c r="S195" i="5"/>
  <c r="AE195" i="5"/>
  <c r="U195" i="5"/>
  <c r="AG195" i="5"/>
  <c r="Y195" i="5"/>
  <c r="Z195" i="5"/>
  <c r="P195" i="5"/>
  <c r="M195" i="5"/>
  <c r="W195" i="5"/>
  <c r="T195" i="5"/>
  <c r="N195" i="5"/>
  <c r="O195" i="5"/>
  <c r="V195" i="5"/>
  <c r="X195" i="5"/>
  <c r="AA195" i="5"/>
  <c r="AD195" i="5"/>
  <c r="AF195" i="5"/>
  <c r="R185" i="5"/>
  <c r="AB185" i="5"/>
  <c r="Q185" i="5"/>
  <c r="AC185" i="5"/>
  <c r="V185" i="5"/>
  <c r="W185" i="5"/>
  <c r="X185" i="5"/>
  <c r="O185" i="5"/>
  <c r="AA185" i="5"/>
  <c r="M185" i="5"/>
  <c r="AF185" i="5"/>
  <c r="N185" i="5"/>
  <c r="AG185" i="5"/>
  <c r="P185" i="5"/>
  <c r="U185" i="5"/>
  <c r="S185" i="5"/>
  <c r="AE185" i="5"/>
  <c r="T185" i="5"/>
  <c r="Y185" i="5"/>
  <c r="Z185" i="5"/>
  <c r="AD185" i="5"/>
  <c r="M222" i="5"/>
  <c r="W222" i="5"/>
  <c r="AG222" i="5"/>
  <c r="N222" i="5"/>
  <c r="X222" i="5"/>
  <c r="Q222" i="5"/>
  <c r="AC222" i="5"/>
  <c r="V222" i="5"/>
  <c r="T222" i="5"/>
  <c r="P222" i="5"/>
  <c r="AE222" i="5"/>
  <c r="U222" i="5"/>
  <c r="Y222" i="5"/>
  <c r="Z222" i="5"/>
  <c r="AA222" i="5"/>
  <c r="AB222" i="5"/>
  <c r="O222" i="5"/>
  <c r="AD222" i="5"/>
  <c r="R222" i="5"/>
  <c r="AF222" i="5"/>
  <c r="S222" i="5"/>
  <c r="R194" i="5"/>
  <c r="AB194" i="5"/>
  <c r="N194" i="5"/>
  <c r="Y194" i="5"/>
  <c r="W194" i="5"/>
  <c r="M194" i="5"/>
  <c r="Z194" i="5"/>
  <c r="X194" i="5"/>
  <c r="AA194" i="5"/>
  <c r="Q194" i="5"/>
  <c r="AF194" i="5"/>
  <c r="T194" i="5"/>
  <c r="AE194" i="5"/>
  <c r="U194" i="5"/>
  <c r="O194" i="5"/>
  <c r="P194" i="5"/>
  <c r="S194" i="5"/>
  <c r="V194" i="5"/>
  <c r="AC194" i="5"/>
  <c r="AD194" i="5"/>
  <c r="AG194" i="5"/>
  <c r="R207" i="5"/>
  <c r="AB207" i="5"/>
  <c r="M207" i="5"/>
  <c r="X207" i="5"/>
  <c r="S207" i="5"/>
  <c r="AE207" i="5"/>
  <c r="V207" i="5"/>
  <c r="W207" i="5"/>
  <c r="O207" i="5"/>
  <c r="AC207" i="5"/>
  <c r="N207" i="5"/>
  <c r="AG207" i="5"/>
  <c r="Y207" i="5"/>
  <c r="AD207" i="5"/>
  <c r="U207" i="5"/>
  <c r="Q207" i="5"/>
  <c r="T207" i="5"/>
  <c r="Z207" i="5"/>
  <c r="AA207" i="5"/>
  <c r="AF207" i="5"/>
  <c r="P207" i="5"/>
  <c r="M227" i="5"/>
  <c r="W227" i="5"/>
  <c r="AG227" i="5"/>
  <c r="Q227" i="5"/>
  <c r="AB227" i="5"/>
  <c r="V227" i="5"/>
  <c r="O227" i="5"/>
  <c r="AC227" i="5"/>
  <c r="Y227" i="5"/>
  <c r="P227" i="5"/>
  <c r="AF227" i="5"/>
  <c r="R227" i="5"/>
  <c r="S227" i="5"/>
  <c r="T227" i="5"/>
  <c r="U227" i="5"/>
  <c r="AA227" i="5"/>
  <c r="N227" i="5"/>
  <c r="X227" i="5"/>
  <c r="Z227" i="5"/>
  <c r="AD227" i="5"/>
  <c r="AE227" i="5"/>
  <c r="M247" i="5"/>
  <c r="W247" i="5"/>
  <c r="AG247" i="5"/>
  <c r="Q247" i="5"/>
  <c r="AB247" i="5"/>
  <c r="O247" i="5"/>
  <c r="AA247" i="5"/>
  <c r="Y247" i="5"/>
  <c r="N247" i="5"/>
  <c r="Z247" i="5"/>
  <c r="AC247" i="5"/>
  <c r="P247" i="5"/>
  <c r="AD247" i="5"/>
  <c r="R247" i="5"/>
  <c r="U247" i="5"/>
  <c r="V247" i="5"/>
  <c r="T247" i="5"/>
  <c r="X247" i="5"/>
  <c r="AE247" i="5"/>
  <c r="AF247" i="5"/>
  <c r="S247" i="5"/>
  <c r="M236" i="5"/>
  <c r="W236" i="5"/>
  <c r="AG236" i="5"/>
  <c r="N236" i="5"/>
  <c r="Y236" i="5"/>
  <c r="X236" i="5"/>
  <c r="T236" i="5"/>
  <c r="AF236" i="5"/>
  <c r="AB236" i="5"/>
  <c r="AD236" i="5"/>
  <c r="O236" i="5"/>
  <c r="AC236" i="5"/>
  <c r="P236" i="5"/>
  <c r="Q236" i="5"/>
  <c r="AE236" i="5"/>
  <c r="R236" i="5"/>
  <c r="V236" i="5"/>
  <c r="S236" i="5"/>
  <c r="Z236" i="5"/>
  <c r="AA236" i="5"/>
  <c r="U236" i="5"/>
  <c r="M219" i="5"/>
  <c r="W219" i="5"/>
  <c r="AG219" i="5"/>
  <c r="N219" i="5"/>
  <c r="X219" i="5"/>
  <c r="S219" i="5"/>
  <c r="AE219" i="5"/>
  <c r="Z219" i="5"/>
  <c r="Q219" i="5"/>
  <c r="AF219" i="5"/>
  <c r="AB219" i="5"/>
  <c r="O219" i="5"/>
  <c r="P219" i="5"/>
  <c r="R219" i="5"/>
  <c r="T219" i="5"/>
  <c r="U219" i="5"/>
  <c r="AA219" i="5"/>
  <c r="V219" i="5"/>
  <c r="Y219" i="5"/>
  <c r="AC219" i="5"/>
  <c r="AD219" i="5"/>
  <c r="R211" i="5"/>
  <c r="AB211" i="5"/>
  <c r="O211" i="5"/>
  <c r="Z211" i="5"/>
  <c r="V211" i="5"/>
  <c r="Y211" i="5"/>
  <c r="M211" i="5"/>
  <c r="AA211" i="5"/>
  <c r="S211" i="5"/>
  <c r="AF211" i="5"/>
  <c r="AE211" i="5"/>
  <c r="U211" i="5"/>
  <c r="AG211" i="5"/>
  <c r="X211" i="5"/>
  <c r="T211" i="5"/>
  <c r="W211" i="5"/>
  <c r="AC211" i="5"/>
  <c r="AD211" i="5"/>
  <c r="N211" i="5"/>
  <c r="P211" i="5"/>
  <c r="Q211" i="5"/>
  <c r="R210" i="5"/>
  <c r="AB210" i="5"/>
  <c r="W210" i="5"/>
  <c r="O210" i="5"/>
  <c r="AA210" i="5"/>
  <c r="N210" i="5"/>
  <c r="AC210" i="5"/>
  <c r="P210" i="5"/>
  <c r="AD210" i="5"/>
  <c r="U210" i="5"/>
  <c r="V210" i="5"/>
  <c r="AF210" i="5"/>
  <c r="M210" i="5"/>
  <c r="AE210" i="5"/>
  <c r="T210" i="5"/>
  <c r="X210" i="5"/>
  <c r="Y210" i="5"/>
  <c r="Z210" i="5"/>
  <c r="AG210" i="5"/>
  <c r="Q210" i="5"/>
  <c r="S210" i="5"/>
  <c r="M246" i="5"/>
  <c r="W246" i="5"/>
  <c r="AG246" i="5"/>
  <c r="N246" i="5"/>
  <c r="Y246" i="5"/>
  <c r="T246" i="5"/>
  <c r="AF246" i="5"/>
  <c r="O246" i="5"/>
  <c r="AB246" i="5"/>
  <c r="Q246" i="5"/>
  <c r="P246" i="5"/>
  <c r="AC246" i="5"/>
  <c r="AD246" i="5"/>
  <c r="R246" i="5"/>
  <c r="AE246" i="5"/>
  <c r="S246" i="5"/>
  <c r="X246" i="5"/>
  <c r="U246" i="5"/>
  <c r="V246" i="5"/>
  <c r="Z246" i="5"/>
  <c r="AA246" i="5"/>
  <c r="M226" i="5"/>
  <c r="W226" i="5"/>
  <c r="AG226" i="5"/>
  <c r="N226" i="5"/>
  <c r="Y226" i="5"/>
  <c r="S226" i="5"/>
  <c r="AD226" i="5"/>
  <c r="Q226" i="5"/>
  <c r="AE226" i="5"/>
  <c r="AA226" i="5"/>
  <c r="AB226" i="5"/>
  <c r="AC226" i="5"/>
  <c r="O226" i="5"/>
  <c r="AF226" i="5"/>
  <c r="P226" i="5"/>
  <c r="R226" i="5"/>
  <c r="V226" i="5"/>
  <c r="T226" i="5"/>
  <c r="U226" i="5"/>
  <c r="X226" i="5"/>
  <c r="Z226" i="5"/>
  <c r="M231" i="5"/>
  <c r="W231" i="5"/>
  <c r="AG231" i="5"/>
  <c r="S231" i="5"/>
  <c r="AD231" i="5"/>
  <c r="N231" i="5"/>
  <c r="Y231" i="5"/>
  <c r="T231" i="5"/>
  <c r="P231" i="5"/>
  <c r="AC231" i="5"/>
  <c r="Q231" i="5"/>
  <c r="R231" i="5"/>
  <c r="U231" i="5"/>
  <c r="V231" i="5"/>
  <c r="X231" i="5"/>
  <c r="AB231" i="5"/>
  <c r="Z231" i="5"/>
  <c r="AA231" i="5"/>
  <c r="AE231" i="5"/>
  <c r="AF231" i="5"/>
  <c r="O231" i="5"/>
  <c r="R201" i="5"/>
  <c r="AB201" i="5"/>
  <c r="O201" i="5"/>
  <c r="Z201" i="5"/>
  <c r="W201" i="5"/>
  <c r="M201" i="5"/>
  <c r="Y201" i="5"/>
  <c r="P201" i="5"/>
  <c r="AE201" i="5"/>
  <c r="Q201" i="5"/>
  <c r="AF201" i="5"/>
  <c r="V201" i="5"/>
  <c r="AD201" i="5"/>
  <c r="T201" i="5"/>
  <c r="AG201" i="5"/>
  <c r="X201" i="5"/>
  <c r="N201" i="5"/>
  <c r="S201" i="5"/>
  <c r="U201" i="5"/>
  <c r="AA201" i="5"/>
  <c r="AC201" i="5"/>
  <c r="M250" i="5"/>
  <c r="W250" i="5"/>
  <c r="AG250" i="5"/>
  <c r="P250" i="5"/>
  <c r="AA250" i="5"/>
  <c r="X250" i="5"/>
  <c r="R250" i="5"/>
  <c r="AE250" i="5"/>
  <c r="S250" i="5"/>
  <c r="AF250" i="5"/>
  <c r="T250" i="5"/>
  <c r="N250" i="5"/>
  <c r="AB250" i="5"/>
  <c r="Z250" i="5"/>
  <c r="AC250" i="5"/>
  <c r="AD250" i="5"/>
  <c r="Q250" i="5"/>
  <c r="V250" i="5"/>
  <c r="Y250" i="5"/>
  <c r="O250" i="5"/>
  <c r="U250" i="5"/>
  <c r="M245" i="5"/>
  <c r="W245" i="5"/>
  <c r="AG245" i="5"/>
  <c r="U245" i="5"/>
  <c r="AF245" i="5"/>
  <c r="N245" i="5"/>
  <c r="Z245" i="5"/>
  <c r="Q245" i="5"/>
  <c r="AD245" i="5"/>
  <c r="S245" i="5"/>
  <c r="R245" i="5"/>
  <c r="AE245" i="5"/>
  <c r="T245" i="5"/>
  <c r="V245" i="5"/>
  <c r="AA245" i="5"/>
  <c r="O245" i="5"/>
  <c r="P245" i="5"/>
  <c r="X245" i="5"/>
  <c r="Y245" i="5"/>
  <c r="AB245" i="5"/>
  <c r="AC245" i="5"/>
  <c r="M242" i="5"/>
  <c r="W242" i="5"/>
  <c r="AG242" i="5"/>
  <c r="V242" i="5"/>
  <c r="Q242" i="5"/>
  <c r="AC242" i="5"/>
  <c r="Y242" i="5"/>
  <c r="N242" i="5"/>
  <c r="Z242" i="5"/>
  <c r="AA242" i="5"/>
  <c r="O242" i="5"/>
  <c r="AB242" i="5"/>
  <c r="P242" i="5"/>
  <c r="AD242" i="5"/>
  <c r="T242" i="5"/>
  <c r="AE242" i="5"/>
  <c r="R242" i="5"/>
  <c r="S242" i="5"/>
  <c r="U242" i="5"/>
  <c r="AF242" i="5"/>
  <c r="X242" i="5"/>
  <c r="M230" i="5"/>
  <c r="W230" i="5"/>
  <c r="AG230" i="5"/>
  <c r="P230" i="5"/>
  <c r="AA230" i="5"/>
  <c r="U230" i="5"/>
  <c r="AF230" i="5"/>
  <c r="V230" i="5"/>
  <c r="R230" i="5"/>
  <c r="AE230" i="5"/>
  <c r="AC230" i="5"/>
  <c r="N230" i="5"/>
  <c r="AD230" i="5"/>
  <c r="O230" i="5"/>
  <c r="Q230" i="5"/>
  <c r="S230" i="5"/>
  <c r="Y230" i="5"/>
  <c r="T230" i="5"/>
  <c r="X230" i="5"/>
  <c r="Z230" i="5"/>
  <c r="AB230" i="5"/>
  <c r="R212" i="5"/>
  <c r="AB212" i="5"/>
  <c r="S212" i="5"/>
  <c r="AD212" i="5"/>
  <c r="P212" i="5"/>
  <c r="AC212" i="5"/>
  <c r="W212" i="5"/>
  <c r="X212" i="5"/>
  <c r="O212" i="5"/>
  <c r="AE212" i="5"/>
  <c r="U212" i="5"/>
  <c r="AF212" i="5"/>
  <c r="Z212" i="5"/>
  <c r="T212" i="5"/>
  <c r="V212" i="5"/>
  <c r="AA212" i="5"/>
  <c r="Y212" i="5"/>
  <c r="AG212" i="5"/>
  <c r="M212" i="5"/>
  <c r="N212" i="5"/>
  <c r="Q212" i="5"/>
  <c r="R198" i="5"/>
  <c r="AB198" i="5"/>
  <c r="P198" i="5"/>
  <c r="AA198" i="5"/>
  <c r="N198" i="5"/>
  <c r="Z198" i="5"/>
  <c r="Q198" i="5"/>
  <c r="AD198" i="5"/>
  <c r="AC198" i="5"/>
  <c r="M198" i="5"/>
  <c r="AE198" i="5"/>
  <c r="U198" i="5"/>
  <c r="AG198" i="5"/>
  <c r="V198" i="5"/>
  <c r="AF198" i="5"/>
  <c r="X198" i="5"/>
  <c r="Y198" i="5"/>
  <c r="O198" i="5"/>
  <c r="S198" i="5"/>
  <c r="W198" i="5"/>
  <c r="T198" i="5"/>
  <c r="R200" i="5"/>
  <c r="AB200" i="5"/>
  <c r="W200" i="5"/>
  <c r="P200" i="5"/>
  <c r="AC200" i="5"/>
  <c r="S200" i="5"/>
  <c r="AE200" i="5"/>
  <c r="N200" i="5"/>
  <c r="AD200" i="5"/>
  <c r="O200" i="5"/>
  <c r="AF200" i="5"/>
  <c r="V200" i="5"/>
  <c r="Q200" i="5"/>
  <c r="Z200" i="5"/>
  <c r="Y200" i="5"/>
  <c r="M200" i="5"/>
  <c r="T200" i="5"/>
  <c r="U200" i="5"/>
  <c r="X200" i="5"/>
  <c r="AA200" i="5"/>
  <c r="AG200" i="5"/>
  <c r="M225" i="5"/>
  <c r="W225" i="5"/>
  <c r="AG225" i="5"/>
  <c r="U225" i="5"/>
  <c r="AF225" i="5"/>
  <c r="P225" i="5"/>
  <c r="AA225" i="5"/>
  <c r="S225" i="5"/>
  <c r="O225" i="5"/>
  <c r="AC225" i="5"/>
  <c r="X225" i="5"/>
  <c r="Y225" i="5"/>
  <c r="Z225" i="5"/>
  <c r="AB225" i="5"/>
  <c r="AD225" i="5"/>
  <c r="R225" i="5"/>
  <c r="AE225" i="5"/>
  <c r="T225" i="5"/>
  <c r="V225" i="5"/>
  <c r="N225" i="5"/>
  <c r="Q225" i="5"/>
  <c r="M232" i="5"/>
  <c r="W232" i="5"/>
  <c r="AG232" i="5"/>
  <c r="V232" i="5"/>
  <c r="Q232" i="5"/>
  <c r="AB232" i="5"/>
  <c r="R232" i="5"/>
  <c r="AE232" i="5"/>
  <c r="N232" i="5"/>
  <c r="AA232" i="5"/>
  <c r="U232" i="5"/>
  <c r="Y232" i="5"/>
  <c r="X232" i="5"/>
  <c r="Z232" i="5"/>
  <c r="AC232" i="5"/>
  <c r="P232" i="5"/>
  <c r="O232" i="5"/>
  <c r="S232" i="5"/>
  <c r="T232" i="5"/>
  <c r="AD232" i="5"/>
  <c r="AF232" i="5"/>
  <c r="R191" i="5"/>
  <c r="AB191" i="5"/>
  <c r="O191" i="5"/>
  <c r="Z191" i="5"/>
  <c r="N191" i="5"/>
  <c r="AA191" i="5"/>
  <c r="Q191" i="5"/>
  <c r="AD191" i="5"/>
  <c r="U191" i="5"/>
  <c r="AG191" i="5"/>
  <c r="S191" i="5"/>
  <c r="T191" i="5"/>
  <c r="Y191" i="5"/>
  <c r="P191" i="5"/>
  <c r="AE191" i="5"/>
  <c r="X191" i="5"/>
  <c r="M191" i="5"/>
  <c r="AC191" i="5"/>
  <c r="AF191" i="5"/>
  <c r="V191" i="5"/>
  <c r="W191" i="5"/>
  <c r="M235" i="5"/>
  <c r="W235" i="5"/>
  <c r="AG235" i="5"/>
  <c r="U235" i="5"/>
  <c r="AF235" i="5"/>
  <c r="Q235" i="5"/>
  <c r="AC235" i="5"/>
  <c r="N235" i="5"/>
  <c r="Z235" i="5"/>
  <c r="AA235" i="5"/>
  <c r="AD235" i="5"/>
  <c r="AB235" i="5"/>
  <c r="O235" i="5"/>
  <c r="P235" i="5"/>
  <c r="AE235" i="5"/>
  <c r="R235" i="5"/>
  <c r="V235" i="5"/>
  <c r="X235" i="5"/>
  <c r="S235" i="5"/>
  <c r="Y235" i="5"/>
  <c r="T235" i="5"/>
  <c r="R203" i="5"/>
  <c r="AB203" i="5"/>
  <c r="V203" i="5"/>
  <c r="AG203" i="5"/>
  <c r="M203" i="5"/>
  <c r="Y203" i="5"/>
  <c r="O203" i="5"/>
  <c r="AA203" i="5"/>
  <c r="Q203" i="5"/>
  <c r="AF203" i="5"/>
  <c r="S203" i="5"/>
  <c r="X203" i="5"/>
  <c r="N203" i="5"/>
  <c r="Z203" i="5"/>
  <c r="AC203" i="5"/>
  <c r="T203" i="5"/>
  <c r="P203" i="5"/>
  <c r="U203" i="5"/>
  <c r="W203" i="5"/>
  <c r="AD203" i="5"/>
  <c r="AE203" i="5"/>
  <c r="R202" i="5"/>
  <c r="AB202" i="5"/>
  <c r="S202" i="5"/>
  <c r="AD202" i="5"/>
  <c r="Q202" i="5"/>
  <c r="AE202" i="5"/>
  <c r="U202" i="5"/>
  <c r="AG202" i="5"/>
  <c r="O202" i="5"/>
  <c r="AF202" i="5"/>
  <c r="P202" i="5"/>
  <c r="X202" i="5"/>
  <c r="W202" i="5"/>
  <c r="AA202" i="5"/>
  <c r="V202" i="5"/>
  <c r="M202" i="5"/>
  <c r="N202" i="5"/>
  <c r="T202" i="5"/>
  <c r="Y202" i="5"/>
  <c r="Z202" i="5"/>
  <c r="AC202" i="5"/>
  <c r="R197" i="5"/>
  <c r="AB197" i="5"/>
  <c r="M197" i="5"/>
  <c r="X197" i="5"/>
  <c r="T197" i="5"/>
  <c r="AF197" i="5"/>
  <c r="V197" i="5"/>
  <c r="AA197" i="5"/>
  <c r="N197" i="5"/>
  <c r="AC197" i="5"/>
  <c r="S197" i="5"/>
  <c r="Q197" i="5"/>
  <c r="AD197" i="5"/>
  <c r="O197" i="5"/>
  <c r="AG197" i="5"/>
  <c r="W197" i="5"/>
  <c r="Y197" i="5"/>
  <c r="Z197" i="5"/>
  <c r="AE197" i="5"/>
  <c r="P197" i="5"/>
  <c r="U197" i="5"/>
  <c r="R190" i="5"/>
  <c r="AB190" i="5"/>
  <c r="W190" i="5"/>
  <c r="T190" i="5"/>
  <c r="AF190" i="5"/>
  <c r="V190" i="5"/>
  <c r="N190" i="5"/>
  <c r="Z190" i="5"/>
  <c r="M190" i="5"/>
  <c r="AD190" i="5"/>
  <c r="O190" i="5"/>
  <c r="AE190" i="5"/>
  <c r="P190" i="5"/>
  <c r="U190" i="5"/>
  <c r="X190" i="5"/>
  <c r="Y190" i="5"/>
  <c r="Q190" i="5"/>
  <c r="S190" i="5"/>
  <c r="AA190" i="5"/>
  <c r="AC190" i="5"/>
  <c r="AG190" i="5"/>
  <c r="N183" i="5"/>
  <c r="X183" i="5"/>
  <c r="U183" i="5"/>
  <c r="AF183" i="5"/>
  <c r="V183" i="5"/>
  <c r="Q183" i="5"/>
  <c r="AD183" i="5"/>
  <c r="T183" i="5"/>
  <c r="M183" i="5"/>
  <c r="AC183" i="5"/>
  <c r="O183" i="5"/>
  <c r="AE183" i="5"/>
  <c r="P183" i="5"/>
  <c r="AG183" i="5"/>
  <c r="R183" i="5"/>
  <c r="S183" i="5"/>
  <c r="W183" i="5"/>
  <c r="Y183" i="5"/>
  <c r="AA183" i="5"/>
  <c r="Z183" i="5"/>
  <c r="AB183" i="5"/>
  <c r="M144" i="5"/>
  <c r="W144" i="5"/>
  <c r="AG144" i="5"/>
  <c r="R144" i="5"/>
  <c r="AC144" i="5"/>
  <c r="N144" i="5"/>
  <c r="Z144" i="5"/>
  <c r="P144" i="5"/>
  <c r="AB144" i="5"/>
  <c r="X144" i="5"/>
  <c r="Y144" i="5"/>
  <c r="AA144" i="5"/>
  <c r="AD144" i="5"/>
  <c r="O144" i="5"/>
  <c r="AE144" i="5"/>
  <c r="S144" i="5"/>
  <c r="Q144" i="5"/>
  <c r="T144" i="5"/>
  <c r="U144" i="5"/>
  <c r="V144" i="5"/>
  <c r="AF144" i="5"/>
  <c r="O112" i="5"/>
  <c r="Y112" i="5"/>
  <c r="V112" i="5"/>
  <c r="AG112" i="5"/>
  <c r="M112" i="5"/>
  <c r="Z112" i="5"/>
  <c r="AA112" i="5"/>
  <c r="N112" i="5"/>
  <c r="AB112" i="5"/>
  <c r="P112" i="5"/>
  <c r="AC112" i="5"/>
  <c r="Q112" i="5"/>
  <c r="AD112" i="5"/>
  <c r="U112" i="5"/>
  <c r="AE112" i="5"/>
  <c r="AF112" i="5"/>
  <c r="R112" i="5"/>
  <c r="S112" i="5"/>
  <c r="T112" i="5"/>
  <c r="W112" i="5"/>
  <c r="X112" i="5"/>
  <c r="P161" i="5"/>
  <c r="Z161" i="5"/>
  <c r="Q161" i="5"/>
  <c r="AB161" i="5"/>
  <c r="N161" i="5"/>
  <c r="AA161" i="5"/>
  <c r="Y161" i="5"/>
  <c r="M161" i="5"/>
  <c r="AC161" i="5"/>
  <c r="O161" i="5"/>
  <c r="AD161" i="5"/>
  <c r="R161" i="5"/>
  <c r="AE161" i="5"/>
  <c r="S161" i="5"/>
  <c r="T161" i="5"/>
  <c r="U161" i="5"/>
  <c r="V161" i="5"/>
  <c r="W161" i="5"/>
  <c r="X161" i="5"/>
  <c r="AF161" i="5"/>
  <c r="AG161" i="5"/>
  <c r="Q61" i="5"/>
  <c r="AA61" i="5"/>
  <c r="N61" i="5"/>
  <c r="Y61" i="5"/>
  <c r="P61" i="5"/>
  <c r="AB61" i="5"/>
  <c r="R61" i="5"/>
  <c r="AE61" i="5"/>
  <c r="Z61" i="5"/>
  <c r="U61" i="5"/>
  <c r="V61" i="5"/>
  <c r="M61" i="5"/>
  <c r="AF61" i="5"/>
  <c r="O61" i="5"/>
  <c r="AC61" i="5"/>
  <c r="X61" i="5"/>
  <c r="S61" i="5"/>
  <c r="T61" i="5"/>
  <c r="AG61" i="5"/>
  <c r="W61" i="5"/>
  <c r="AD61" i="5"/>
  <c r="Q120" i="5"/>
  <c r="AA120" i="5"/>
  <c r="U120" i="5"/>
  <c r="AF120" i="5"/>
  <c r="R120" i="5"/>
  <c r="AD120" i="5"/>
  <c r="W120" i="5"/>
  <c r="Y120" i="5"/>
  <c r="S120" i="5"/>
  <c r="AG120" i="5"/>
  <c r="AC120" i="5"/>
  <c r="M120" i="5"/>
  <c r="AE120" i="5"/>
  <c r="N120" i="5"/>
  <c r="O120" i="5"/>
  <c r="P120" i="5"/>
  <c r="T120" i="5"/>
  <c r="V120" i="5"/>
  <c r="X120" i="5"/>
  <c r="Z120" i="5"/>
  <c r="AB120" i="5"/>
  <c r="N93" i="5"/>
  <c r="X93" i="5"/>
  <c r="U93" i="5"/>
  <c r="AF93" i="5"/>
  <c r="Q93" i="5"/>
  <c r="AB93" i="5"/>
  <c r="T93" i="5"/>
  <c r="V93" i="5"/>
  <c r="O93" i="5"/>
  <c r="AC93" i="5"/>
  <c r="AD93" i="5"/>
  <c r="AE93" i="5"/>
  <c r="M93" i="5"/>
  <c r="AG93" i="5"/>
  <c r="P93" i="5"/>
  <c r="Y93" i="5"/>
  <c r="R93" i="5"/>
  <c r="S93" i="5"/>
  <c r="W93" i="5"/>
  <c r="Z93" i="5"/>
  <c r="AA93" i="5"/>
  <c r="R89" i="5"/>
  <c r="AB89" i="5"/>
  <c r="P89" i="5"/>
  <c r="AA89" i="5"/>
  <c r="W89" i="5"/>
  <c r="U89" i="5"/>
  <c r="V89" i="5"/>
  <c r="O89" i="5"/>
  <c r="AD89" i="5"/>
  <c r="N89" i="5"/>
  <c r="AG89" i="5"/>
  <c r="Q89" i="5"/>
  <c r="S89" i="5"/>
  <c r="T89" i="5"/>
  <c r="AC89" i="5"/>
  <c r="X89" i="5"/>
  <c r="Y89" i="5"/>
  <c r="Z89" i="5"/>
  <c r="AE89" i="5"/>
  <c r="AF89" i="5"/>
  <c r="M89" i="5"/>
  <c r="S168" i="5"/>
  <c r="AC168" i="5"/>
  <c r="N168" i="5"/>
  <c r="Y168" i="5"/>
  <c r="P168" i="5"/>
  <c r="AB168" i="5"/>
  <c r="Q168" i="5"/>
  <c r="AE168" i="5"/>
  <c r="R168" i="5"/>
  <c r="AF168" i="5"/>
  <c r="T168" i="5"/>
  <c r="AG168" i="5"/>
  <c r="U168" i="5"/>
  <c r="Z168" i="5"/>
  <c r="AA168" i="5"/>
  <c r="AD168" i="5"/>
  <c r="W168" i="5"/>
  <c r="X168" i="5"/>
  <c r="M168" i="5"/>
  <c r="O168" i="5"/>
  <c r="V168" i="5"/>
  <c r="T68" i="5"/>
  <c r="AD68" i="5"/>
  <c r="W68" i="5"/>
  <c r="N68" i="5"/>
  <c r="Y68" i="5"/>
  <c r="V68" i="5"/>
  <c r="R68" i="5"/>
  <c r="AG68" i="5"/>
  <c r="AB68" i="5"/>
  <c r="M68" i="5"/>
  <c r="AC68" i="5"/>
  <c r="U68" i="5"/>
  <c r="O68" i="5"/>
  <c r="P68" i="5"/>
  <c r="AA68" i="5"/>
  <c r="AE68" i="5"/>
  <c r="AF68" i="5"/>
  <c r="S68" i="5"/>
  <c r="Q68" i="5"/>
  <c r="X68" i="5"/>
  <c r="Z68" i="5"/>
  <c r="T137" i="5"/>
  <c r="AD137" i="5"/>
  <c r="U137" i="5"/>
  <c r="AF137" i="5"/>
  <c r="M137" i="5"/>
  <c r="Y137" i="5"/>
  <c r="O137" i="5"/>
  <c r="AA137" i="5"/>
  <c r="Q137" i="5"/>
  <c r="AG137" i="5"/>
  <c r="R137" i="5"/>
  <c r="S137" i="5"/>
  <c r="V137" i="5"/>
  <c r="W137" i="5"/>
  <c r="X137" i="5"/>
  <c r="Z137" i="5"/>
  <c r="AC137" i="5"/>
  <c r="AE137" i="5"/>
  <c r="AB137" i="5"/>
  <c r="N137" i="5"/>
  <c r="P137" i="5"/>
  <c r="U37" i="5"/>
  <c r="AE37" i="5"/>
  <c r="R37" i="5"/>
  <c r="AC37" i="5"/>
  <c r="T37" i="5"/>
  <c r="AF37" i="5"/>
  <c r="V37" i="5"/>
  <c r="W37" i="5"/>
  <c r="AA37" i="5"/>
  <c r="M37" i="5"/>
  <c r="AB37" i="5"/>
  <c r="S37" i="5"/>
  <c r="Z37" i="5"/>
  <c r="AD37" i="5"/>
  <c r="P37" i="5"/>
  <c r="O37" i="5"/>
  <c r="Q37" i="5"/>
  <c r="X37" i="5"/>
  <c r="Y37" i="5"/>
  <c r="AG37" i="5"/>
  <c r="N37" i="5"/>
  <c r="U116" i="5"/>
  <c r="AE116" i="5"/>
  <c r="P116" i="5"/>
  <c r="AA116" i="5"/>
  <c r="O116" i="5"/>
  <c r="AB116" i="5"/>
  <c r="X116" i="5"/>
  <c r="M116" i="5"/>
  <c r="Z116" i="5"/>
  <c r="T116" i="5"/>
  <c r="Q116" i="5"/>
  <c r="R116" i="5"/>
  <c r="S116" i="5"/>
  <c r="V116" i="5"/>
  <c r="W116" i="5"/>
  <c r="Y116" i="5"/>
  <c r="AC116" i="5"/>
  <c r="N116" i="5"/>
  <c r="AD116" i="5"/>
  <c r="AF116" i="5"/>
  <c r="AG116" i="5"/>
  <c r="M134" i="5"/>
  <c r="W134" i="5"/>
  <c r="AG134" i="5"/>
  <c r="Q134" i="5"/>
  <c r="AB134" i="5"/>
  <c r="N134" i="5"/>
  <c r="Z134" i="5"/>
  <c r="P134" i="5"/>
  <c r="AC134" i="5"/>
  <c r="S134" i="5"/>
  <c r="T134" i="5"/>
  <c r="U134" i="5"/>
  <c r="V134" i="5"/>
  <c r="X134" i="5"/>
  <c r="Y134" i="5"/>
  <c r="AA134" i="5"/>
  <c r="O134" i="5"/>
  <c r="AF134" i="5"/>
  <c r="R134" i="5"/>
  <c r="AD134" i="5"/>
  <c r="AE134" i="5"/>
  <c r="V105" i="5"/>
  <c r="AF105" i="5"/>
  <c r="N105" i="5"/>
  <c r="Y105" i="5"/>
  <c r="X105" i="5"/>
  <c r="M105" i="5"/>
  <c r="Z105" i="5"/>
  <c r="AB105" i="5"/>
  <c r="O105" i="5"/>
  <c r="AC105" i="5"/>
  <c r="P105" i="5"/>
  <c r="AD105" i="5"/>
  <c r="Q105" i="5"/>
  <c r="AE105" i="5"/>
  <c r="U105" i="5"/>
  <c r="AG105" i="5"/>
  <c r="R105" i="5"/>
  <c r="S105" i="5"/>
  <c r="AA105" i="5"/>
  <c r="T105" i="5"/>
  <c r="W105" i="5"/>
  <c r="N173" i="5"/>
  <c r="X173" i="5"/>
  <c r="T173" i="5"/>
  <c r="AE173" i="5"/>
  <c r="V173" i="5"/>
  <c r="U173" i="5"/>
  <c r="Z173" i="5"/>
  <c r="Q173" i="5"/>
  <c r="AG173" i="5"/>
  <c r="R173" i="5"/>
  <c r="S173" i="5"/>
  <c r="W173" i="5"/>
  <c r="Y173" i="5"/>
  <c r="AA173" i="5"/>
  <c r="AB173" i="5"/>
  <c r="AD173" i="5"/>
  <c r="M173" i="5"/>
  <c r="AC173" i="5"/>
  <c r="O173" i="5"/>
  <c r="P173" i="5"/>
  <c r="AF173" i="5"/>
  <c r="N54" i="5"/>
  <c r="X54" i="5"/>
  <c r="Q54" i="5"/>
  <c r="AB54" i="5"/>
  <c r="S54" i="5"/>
  <c r="AD54" i="5"/>
  <c r="Y54" i="5"/>
  <c r="T54" i="5"/>
  <c r="M54" i="5"/>
  <c r="AE54" i="5"/>
  <c r="O54" i="5"/>
  <c r="AF54" i="5"/>
  <c r="W54" i="5"/>
  <c r="P54" i="5"/>
  <c r="AA54" i="5"/>
  <c r="R54" i="5"/>
  <c r="U54" i="5"/>
  <c r="AG54" i="5"/>
  <c r="V54" i="5"/>
  <c r="Z54" i="5"/>
  <c r="AC54" i="5"/>
  <c r="O102" i="5"/>
  <c r="Y102" i="5"/>
  <c r="U102" i="5"/>
  <c r="AF102" i="5"/>
  <c r="M102" i="5"/>
  <c r="Z102" i="5"/>
  <c r="N102" i="5"/>
  <c r="AA102" i="5"/>
  <c r="AC102" i="5"/>
  <c r="P102" i="5"/>
  <c r="AD102" i="5"/>
  <c r="Q102" i="5"/>
  <c r="AE102" i="5"/>
  <c r="R102" i="5"/>
  <c r="AG102" i="5"/>
  <c r="W102" i="5"/>
  <c r="S102" i="5"/>
  <c r="T102" i="5"/>
  <c r="V102" i="5"/>
  <c r="X102" i="5"/>
  <c r="AB102" i="5"/>
  <c r="P151" i="5"/>
  <c r="Z151" i="5"/>
  <c r="O151" i="5"/>
  <c r="AA151" i="5"/>
  <c r="N151" i="5"/>
  <c r="AB151" i="5"/>
  <c r="R151" i="5"/>
  <c r="AE151" i="5"/>
  <c r="S151" i="5"/>
  <c r="AF151" i="5"/>
  <c r="T151" i="5"/>
  <c r="AG151" i="5"/>
  <c r="U151" i="5"/>
  <c r="V151" i="5"/>
  <c r="AD151" i="5"/>
  <c r="M151" i="5"/>
  <c r="AC151" i="5"/>
  <c r="Q151" i="5"/>
  <c r="W151" i="5"/>
  <c r="X151" i="5"/>
  <c r="Y151" i="5"/>
  <c r="Q51" i="5"/>
  <c r="AA51" i="5"/>
  <c r="M51" i="5"/>
  <c r="X51" i="5"/>
  <c r="O51" i="5"/>
  <c r="Z51" i="5"/>
  <c r="S51" i="5"/>
  <c r="AF51" i="5"/>
  <c r="U51" i="5"/>
  <c r="Y51" i="5"/>
  <c r="AB51" i="5"/>
  <c r="R51" i="5"/>
  <c r="AC51" i="5"/>
  <c r="AD51" i="5"/>
  <c r="P51" i="5"/>
  <c r="W51" i="5"/>
  <c r="N51" i="5"/>
  <c r="T51" i="5"/>
  <c r="AG51" i="5"/>
  <c r="AE51" i="5"/>
  <c r="V51" i="5"/>
  <c r="Q110" i="5"/>
  <c r="AA110" i="5"/>
  <c r="T110" i="5"/>
  <c r="AE110" i="5"/>
  <c r="R110" i="5"/>
  <c r="AD110" i="5"/>
  <c r="M110" i="5"/>
  <c r="Z110" i="5"/>
  <c r="N110" i="5"/>
  <c r="AB110" i="5"/>
  <c r="O110" i="5"/>
  <c r="AC110" i="5"/>
  <c r="P110" i="5"/>
  <c r="AF110" i="5"/>
  <c r="W110" i="5"/>
  <c r="S110" i="5"/>
  <c r="U110" i="5"/>
  <c r="V110" i="5"/>
  <c r="X110" i="5"/>
  <c r="Y110" i="5"/>
  <c r="AG110" i="5"/>
  <c r="R179" i="5"/>
  <c r="AB179" i="5"/>
  <c r="P179" i="5"/>
  <c r="AA179" i="5"/>
  <c r="T179" i="5"/>
  <c r="AF179" i="5"/>
  <c r="S179" i="5"/>
  <c r="AG179" i="5"/>
  <c r="W179" i="5"/>
  <c r="AC179" i="5"/>
  <c r="M179" i="5"/>
  <c r="AD179" i="5"/>
  <c r="N179" i="5"/>
  <c r="AE179" i="5"/>
  <c r="O179" i="5"/>
  <c r="Q179" i="5"/>
  <c r="V179" i="5"/>
  <c r="U179" i="5"/>
  <c r="X179" i="5"/>
  <c r="Y179" i="5"/>
  <c r="Z179" i="5"/>
  <c r="P79" i="5"/>
  <c r="Z79" i="5"/>
  <c r="R79" i="5"/>
  <c r="S79" i="5"/>
  <c r="AD79" i="5"/>
  <c r="X79" i="5"/>
  <c r="AA79" i="5"/>
  <c r="U79" i="5"/>
  <c r="N79" i="5"/>
  <c r="AF79" i="5"/>
  <c r="O79" i="5"/>
  <c r="AG79" i="5"/>
  <c r="Y79" i="5"/>
  <c r="M79" i="5"/>
  <c r="Q79" i="5"/>
  <c r="AB79" i="5"/>
  <c r="T79" i="5"/>
  <c r="V79" i="5"/>
  <c r="W79" i="5"/>
  <c r="AC79" i="5"/>
  <c r="AE79" i="5"/>
  <c r="S158" i="5"/>
  <c r="AC158" i="5"/>
  <c r="M158" i="5"/>
  <c r="X158" i="5"/>
  <c r="P158" i="5"/>
  <c r="AB158" i="5"/>
  <c r="U158" i="5"/>
  <c r="V158" i="5"/>
  <c r="W158" i="5"/>
  <c r="Y158" i="5"/>
  <c r="AE158" i="5"/>
  <c r="AF158" i="5"/>
  <c r="N158" i="5"/>
  <c r="AG158" i="5"/>
  <c r="O158" i="5"/>
  <c r="Q158" i="5"/>
  <c r="R158" i="5"/>
  <c r="T158" i="5"/>
  <c r="AD158" i="5"/>
  <c r="Z158" i="5"/>
  <c r="AA158" i="5"/>
  <c r="T58" i="5"/>
  <c r="AD58" i="5"/>
  <c r="V58" i="5"/>
  <c r="AG58" i="5"/>
  <c r="M58" i="5"/>
  <c r="X58" i="5"/>
  <c r="Y58" i="5"/>
  <c r="N58" i="5"/>
  <c r="AB58" i="5"/>
  <c r="P58" i="5"/>
  <c r="AF58" i="5"/>
  <c r="Q58" i="5"/>
  <c r="Z58" i="5"/>
  <c r="AA58" i="5"/>
  <c r="AC58" i="5"/>
  <c r="R58" i="5"/>
  <c r="AE58" i="5"/>
  <c r="S58" i="5"/>
  <c r="O58" i="5"/>
  <c r="U58" i="5"/>
  <c r="W58" i="5"/>
  <c r="T127" i="5"/>
  <c r="AD127" i="5"/>
  <c r="R127" i="5"/>
  <c r="AC127" i="5"/>
  <c r="S127" i="5"/>
  <c r="AF127" i="5"/>
  <c r="M127" i="5"/>
  <c r="Z127" i="5"/>
  <c r="O127" i="5"/>
  <c r="AB127" i="5"/>
  <c r="N127" i="5"/>
  <c r="AG127" i="5"/>
  <c r="P127" i="5"/>
  <c r="Q127" i="5"/>
  <c r="U127" i="5"/>
  <c r="V127" i="5"/>
  <c r="W127" i="5"/>
  <c r="X127" i="5"/>
  <c r="Y127" i="5"/>
  <c r="AA127" i="5"/>
  <c r="AE127" i="5"/>
  <c r="M124" i="5"/>
  <c r="W124" i="5"/>
  <c r="AG124" i="5"/>
  <c r="O124" i="5"/>
  <c r="Z124" i="5"/>
  <c r="T124" i="5"/>
  <c r="AF124" i="5"/>
  <c r="U124" i="5"/>
  <c r="X124" i="5"/>
  <c r="Q124" i="5"/>
  <c r="AD124" i="5"/>
  <c r="Y124" i="5"/>
  <c r="AA124" i="5"/>
  <c r="AB124" i="5"/>
  <c r="AC124" i="5"/>
  <c r="AE124" i="5"/>
  <c r="N124" i="5"/>
  <c r="P124" i="5"/>
  <c r="V124" i="5"/>
  <c r="S124" i="5"/>
  <c r="R124" i="5"/>
  <c r="U106" i="5"/>
  <c r="AE106" i="5"/>
  <c r="O106" i="5"/>
  <c r="Z106" i="5"/>
  <c r="P106" i="5"/>
  <c r="AB106" i="5"/>
  <c r="Q106" i="5"/>
  <c r="AC106" i="5"/>
  <c r="V106" i="5"/>
  <c r="W106" i="5"/>
  <c r="X106" i="5"/>
  <c r="Y106" i="5"/>
  <c r="R106" i="5"/>
  <c r="AG106" i="5"/>
  <c r="M106" i="5"/>
  <c r="N106" i="5"/>
  <c r="S106" i="5"/>
  <c r="T106" i="5"/>
  <c r="AA106" i="5"/>
  <c r="AD106" i="5"/>
  <c r="AF106" i="5"/>
  <c r="N74" i="5"/>
  <c r="X74" i="5"/>
  <c r="S74" i="5"/>
  <c r="AD74" i="5"/>
  <c r="U74" i="5"/>
  <c r="AF74" i="5"/>
  <c r="V74" i="5"/>
  <c r="P74" i="5"/>
  <c r="AE74" i="5"/>
  <c r="W74" i="5"/>
  <c r="O74" i="5"/>
  <c r="AG74" i="5"/>
  <c r="T74" i="5"/>
  <c r="Y74" i="5"/>
  <c r="AB74" i="5"/>
  <c r="AC74" i="5"/>
  <c r="R74" i="5"/>
  <c r="M74" i="5"/>
  <c r="Z74" i="5"/>
  <c r="AA74" i="5"/>
  <c r="Q74" i="5"/>
  <c r="V95" i="5"/>
  <c r="AF95" i="5"/>
  <c r="M95" i="5"/>
  <c r="X95" i="5"/>
  <c r="S95" i="5"/>
  <c r="AD95" i="5"/>
  <c r="T95" i="5"/>
  <c r="U95" i="5"/>
  <c r="O95" i="5"/>
  <c r="AB95" i="5"/>
  <c r="AA95" i="5"/>
  <c r="AC95" i="5"/>
  <c r="AE95" i="5"/>
  <c r="N95" i="5"/>
  <c r="AG95" i="5"/>
  <c r="W95" i="5"/>
  <c r="P95" i="5"/>
  <c r="Q95" i="5"/>
  <c r="R95" i="5"/>
  <c r="Y95" i="5"/>
  <c r="Z95" i="5"/>
  <c r="O182" i="5"/>
  <c r="Y182" i="5"/>
  <c r="T182" i="5"/>
  <c r="AE182" i="5"/>
  <c r="R182" i="5"/>
  <c r="AD182" i="5"/>
  <c r="X182" i="5"/>
  <c r="N182" i="5"/>
  <c r="AB182" i="5"/>
  <c r="Q182" i="5"/>
  <c r="S182" i="5"/>
  <c r="U182" i="5"/>
  <c r="V182" i="5"/>
  <c r="W182" i="5"/>
  <c r="AF182" i="5"/>
  <c r="Z182" i="5"/>
  <c r="AA182" i="5"/>
  <c r="AC182" i="5"/>
  <c r="M182" i="5"/>
  <c r="P182" i="5"/>
  <c r="AG182" i="5"/>
  <c r="Q90" i="5"/>
  <c r="AA90" i="5"/>
  <c r="R90" i="5"/>
  <c r="AC90" i="5"/>
  <c r="M90" i="5"/>
  <c r="X90" i="5"/>
  <c r="N90" i="5"/>
  <c r="AB90" i="5"/>
  <c r="O90" i="5"/>
  <c r="AD90" i="5"/>
  <c r="V90" i="5"/>
  <c r="AG90" i="5"/>
  <c r="P90" i="5"/>
  <c r="S90" i="5"/>
  <c r="T90" i="5"/>
  <c r="Z90" i="5"/>
  <c r="U90" i="5"/>
  <c r="W90" i="5"/>
  <c r="Y90" i="5"/>
  <c r="AE90" i="5"/>
  <c r="AF90" i="5"/>
  <c r="S59" i="5"/>
  <c r="AC59" i="5"/>
  <c r="W59" i="5"/>
  <c r="N59" i="5"/>
  <c r="Y59" i="5"/>
  <c r="Q59" i="5"/>
  <c r="AE59" i="5"/>
  <c r="V59" i="5"/>
  <c r="AB59" i="5"/>
  <c r="M59" i="5"/>
  <c r="AD59" i="5"/>
  <c r="U59" i="5"/>
  <c r="AF59" i="5"/>
  <c r="AG59" i="5"/>
  <c r="T59" i="5"/>
  <c r="O59" i="5"/>
  <c r="P59" i="5"/>
  <c r="R59" i="5"/>
  <c r="X59" i="5"/>
  <c r="Z59" i="5"/>
  <c r="AA59" i="5"/>
  <c r="S138" i="5"/>
  <c r="AC138" i="5"/>
  <c r="V138" i="5"/>
  <c r="AG138" i="5"/>
  <c r="P138" i="5"/>
  <c r="AB138" i="5"/>
  <c r="R138" i="5"/>
  <c r="AE138" i="5"/>
  <c r="Z138" i="5"/>
  <c r="M138" i="5"/>
  <c r="AA138" i="5"/>
  <c r="N138" i="5"/>
  <c r="AD138" i="5"/>
  <c r="O138" i="5"/>
  <c r="AF138" i="5"/>
  <c r="Q138" i="5"/>
  <c r="T138" i="5"/>
  <c r="U138" i="5"/>
  <c r="W138" i="5"/>
  <c r="X138" i="5"/>
  <c r="Y138" i="5"/>
  <c r="T38" i="5"/>
  <c r="AD38" i="5"/>
  <c r="S38" i="5"/>
  <c r="AE38" i="5"/>
  <c r="V38" i="5"/>
  <c r="AG38" i="5"/>
  <c r="N38" i="5"/>
  <c r="AA38" i="5"/>
  <c r="P38" i="5"/>
  <c r="AF38" i="5"/>
  <c r="X38" i="5"/>
  <c r="Y38" i="5"/>
  <c r="Q38" i="5"/>
  <c r="AC38" i="5"/>
  <c r="U38" i="5"/>
  <c r="AB38" i="5"/>
  <c r="O38" i="5"/>
  <c r="R38" i="5"/>
  <c r="M38" i="5"/>
  <c r="W38" i="5"/>
  <c r="Z38" i="5"/>
  <c r="T107" i="5"/>
  <c r="AD107" i="5"/>
  <c r="P107" i="5"/>
  <c r="AA107" i="5"/>
  <c r="S107" i="5"/>
  <c r="AF107" i="5"/>
  <c r="U107" i="5"/>
  <c r="AG107" i="5"/>
  <c r="O107" i="5"/>
  <c r="AE107" i="5"/>
  <c r="Q107" i="5"/>
  <c r="R107" i="5"/>
  <c r="V107" i="5"/>
  <c r="Z107" i="5"/>
  <c r="W107" i="5"/>
  <c r="X107" i="5"/>
  <c r="Y107" i="5"/>
  <c r="AB107" i="5"/>
  <c r="AC107" i="5"/>
  <c r="M107" i="5"/>
  <c r="N107" i="5"/>
  <c r="O53" i="5"/>
  <c r="Y53" i="5"/>
  <c r="P53" i="5"/>
  <c r="AA53" i="5"/>
  <c r="R53" i="5"/>
  <c r="AC53" i="5"/>
  <c r="S53" i="5"/>
  <c r="AF53" i="5"/>
  <c r="X53" i="5"/>
  <c r="Q53" i="5"/>
  <c r="T53" i="5"/>
  <c r="AB53" i="5"/>
  <c r="AG53" i="5"/>
  <c r="W53" i="5"/>
  <c r="AD53" i="5"/>
  <c r="AE53" i="5"/>
  <c r="U53" i="5"/>
  <c r="M53" i="5"/>
  <c r="N53" i="5"/>
  <c r="V53" i="5"/>
  <c r="Z53" i="5"/>
  <c r="S86" i="5"/>
  <c r="AC86" i="5"/>
  <c r="P86" i="5"/>
  <c r="AA86" i="5"/>
  <c r="M86" i="5"/>
  <c r="Y86" i="5"/>
  <c r="Q86" i="5"/>
  <c r="AE86" i="5"/>
  <c r="X86" i="5"/>
  <c r="V86" i="5"/>
  <c r="W86" i="5"/>
  <c r="O86" i="5"/>
  <c r="AG86" i="5"/>
  <c r="N86" i="5"/>
  <c r="R86" i="5"/>
  <c r="AB86" i="5"/>
  <c r="T86" i="5"/>
  <c r="U86" i="5"/>
  <c r="Z86" i="5"/>
  <c r="AD86" i="5"/>
  <c r="AF86" i="5"/>
  <c r="V175" i="5"/>
  <c r="AF175" i="5"/>
  <c r="W175" i="5"/>
  <c r="Q175" i="5"/>
  <c r="AC175" i="5"/>
  <c r="T175" i="5"/>
  <c r="Y175" i="5"/>
  <c r="AA175" i="5"/>
  <c r="M175" i="5"/>
  <c r="AB175" i="5"/>
  <c r="N175" i="5"/>
  <c r="AD175" i="5"/>
  <c r="O175" i="5"/>
  <c r="AE175" i="5"/>
  <c r="P175" i="5"/>
  <c r="AG175" i="5"/>
  <c r="R175" i="5"/>
  <c r="S175" i="5"/>
  <c r="U175" i="5"/>
  <c r="X175" i="5"/>
  <c r="Z175" i="5"/>
  <c r="M75" i="5"/>
  <c r="T75" i="5"/>
  <c r="AD75" i="5"/>
  <c r="V75" i="5"/>
  <c r="AF75" i="5"/>
  <c r="O75" i="5"/>
  <c r="AA75" i="5"/>
  <c r="Y75" i="5"/>
  <c r="R75" i="5"/>
  <c r="AB75" i="5"/>
  <c r="U75" i="5"/>
  <c r="W75" i="5"/>
  <c r="N75" i="5"/>
  <c r="AG75" i="5"/>
  <c r="P75" i="5"/>
  <c r="Q75" i="5"/>
  <c r="AC75" i="5"/>
  <c r="S75" i="5"/>
  <c r="X75" i="5"/>
  <c r="Z75" i="5"/>
  <c r="AE75" i="5"/>
  <c r="O92" i="5"/>
  <c r="Y92" i="5"/>
  <c r="T92" i="5"/>
  <c r="AE92" i="5"/>
  <c r="P92" i="5"/>
  <c r="AA92" i="5"/>
  <c r="M92" i="5"/>
  <c r="AB92" i="5"/>
  <c r="N92" i="5"/>
  <c r="AC92" i="5"/>
  <c r="V92" i="5"/>
  <c r="AF92" i="5"/>
  <c r="AG92" i="5"/>
  <c r="Q92" i="5"/>
  <c r="R92" i="5"/>
  <c r="X92" i="5"/>
  <c r="S92" i="5"/>
  <c r="U92" i="5"/>
  <c r="W92" i="5"/>
  <c r="Z92" i="5"/>
  <c r="AD92" i="5"/>
  <c r="Q100" i="5"/>
  <c r="AA100" i="5"/>
  <c r="S100" i="5"/>
  <c r="AD100" i="5"/>
  <c r="R100" i="5"/>
  <c r="AE100" i="5"/>
  <c r="T100" i="5"/>
  <c r="AF100" i="5"/>
  <c r="X100" i="5"/>
  <c r="Y100" i="5"/>
  <c r="Z100" i="5"/>
  <c r="M100" i="5"/>
  <c r="AB100" i="5"/>
  <c r="U100" i="5"/>
  <c r="N100" i="5"/>
  <c r="O100" i="5"/>
  <c r="P100" i="5"/>
  <c r="V100" i="5"/>
  <c r="W100" i="5"/>
  <c r="AC100" i="5"/>
  <c r="AG100" i="5"/>
  <c r="T48" i="5"/>
  <c r="AD48" i="5"/>
  <c r="U48" i="5"/>
  <c r="AF48" i="5"/>
  <c r="W48" i="5"/>
  <c r="M48" i="5"/>
  <c r="Z48" i="5"/>
  <c r="V48" i="5"/>
  <c r="R48" i="5"/>
  <c r="S48" i="5"/>
  <c r="N48" i="5"/>
  <c r="AC48" i="5"/>
  <c r="P48" i="5"/>
  <c r="Q48" i="5"/>
  <c r="AE48" i="5"/>
  <c r="AB48" i="5"/>
  <c r="AG48" i="5"/>
  <c r="X48" i="5"/>
  <c r="O48" i="5"/>
  <c r="Y48" i="5"/>
  <c r="AA48" i="5"/>
  <c r="N44" i="5"/>
  <c r="X44" i="5"/>
  <c r="P44" i="5"/>
  <c r="AA44" i="5"/>
  <c r="R44" i="5"/>
  <c r="AC44" i="5"/>
  <c r="Z44" i="5"/>
  <c r="M44" i="5"/>
  <c r="AD44" i="5"/>
  <c r="S44" i="5"/>
  <c r="T44" i="5"/>
  <c r="AB44" i="5"/>
  <c r="Y44" i="5"/>
  <c r="AE44" i="5"/>
  <c r="Q44" i="5"/>
  <c r="O44" i="5"/>
  <c r="U44" i="5"/>
  <c r="AF44" i="5"/>
  <c r="AG44" i="5"/>
  <c r="V44" i="5"/>
  <c r="W44" i="5"/>
  <c r="T85" i="5"/>
  <c r="AD85" i="5"/>
  <c r="O85" i="5"/>
  <c r="Z85" i="5"/>
  <c r="V85" i="5"/>
  <c r="X85" i="5"/>
  <c r="R85" i="5"/>
  <c r="AF85" i="5"/>
  <c r="AA85" i="5"/>
  <c r="AB85" i="5"/>
  <c r="S85" i="5"/>
  <c r="AE85" i="5"/>
  <c r="AG85" i="5"/>
  <c r="M85" i="5"/>
  <c r="N85" i="5"/>
  <c r="W85" i="5"/>
  <c r="P85" i="5"/>
  <c r="Q85" i="5"/>
  <c r="U85" i="5"/>
  <c r="Y85" i="5"/>
  <c r="AC85" i="5"/>
  <c r="N153" i="5"/>
  <c r="X153" i="5"/>
  <c r="R153" i="5"/>
  <c r="AC153" i="5"/>
  <c r="V153" i="5"/>
  <c r="P153" i="5"/>
  <c r="AD153" i="5"/>
  <c r="Q153" i="5"/>
  <c r="AE153" i="5"/>
  <c r="S153" i="5"/>
  <c r="AF153" i="5"/>
  <c r="T153" i="5"/>
  <c r="AG153" i="5"/>
  <c r="U153" i="5"/>
  <c r="O153" i="5"/>
  <c r="W153" i="5"/>
  <c r="Y153" i="5"/>
  <c r="Z153" i="5"/>
  <c r="AA153" i="5"/>
  <c r="AB153" i="5"/>
  <c r="M153" i="5"/>
  <c r="N143" i="5"/>
  <c r="X143" i="5"/>
  <c r="Q143" i="5"/>
  <c r="AB143" i="5"/>
  <c r="V143" i="5"/>
  <c r="Y143" i="5"/>
  <c r="O143" i="5"/>
  <c r="AD143" i="5"/>
  <c r="P143" i="5"/>
  <c r="AE143" i="5"/>
  <c r="R143" i="5"/>
  <c r="AF143" i="5"/>
  <c r="S143" i="5"/>
  <c r="AG143" i="5"/>
  <c r="T143" i="5"/>
  <c r="W143" i="5"/>
  <c r="M143" i="5"/>
  <c r="AC143" i="5"/>
  <c r="U143" i="5"/>
  <c r="Z143" i="5"/>
  <c r="AA143" i="5"/>
  <c r="P72" i="5"/>
  <c r="Z72" i="5"/>
  <c r="Q72" i="5"/>
  <c r="AB72" i="5"/>
  <c r="S72" i="5"/>
  <c r="AD72" i="5"/>
  <c r="V72" i="5"/>
  <c r="AA72" i="5"/>
  <c r="M72" i="5"/>
  <c r="AE72" i="5"/>
  <c r="W72" i="5"/>
  <c r="T72" i="5"/>
  <c r="U72" i="5"/>
  <c r="AG72" i="5"/>
  <c r="N72" i="5"/>
  <c r="O72" i="5"/>
  <c r="R72" i="5"/>
  <c r="AF72" i="5"/>
  <c r="X72" i="5"/>
  <c r="Y72" i="5"/>
  <c r="AC72" i="5"/>
  <c r="P121" i="5"/>
  <c r="Z121" i="5"/>
  <c r="V121" i="5"/>
  <c r="AG121" i="5"/>
  <c r="U121" i="5"/>
  <c r="O121" i="5"/>
  <c r="AC121" i="5"/>
  <c r="R121" i="5"/>
  <c r="AE121" i="5"/>
  <c r="Y121" i="5"/>
  <c r="AB121" i="5"/>
  <c r="AD121" i="5"/>
  <c r="M121" i="5"/>
  <c r="AF121" i="5"/>
  <c r="N121" i="5"/>
  <c r="Q121" i="5"/>
  <c r="S121" i="5"/>
  <c r="T121" i="5"/>
  <c r="X121" i="5"/>
  <c r="AA121" i="5"/>
  <c r="W121" i="5"/>
  <c r="Q180" i="5"/>
  <c r="AA180" i="5"/>
  <c r="R180" i="5"/>
  <c r="AC180" i="5"/>
  <c r="W180" i="5"/>
  <c r="Y180" i="5"/>
  <c r="O180" i="5"/>
  <c r="AD180" i="5"/>
  <c r="X180" i="5"/>
  <c r="Z180" i="5"/>
  <c r="AB180" i="5"/>
  <c r="M180" i="5"/>
  <c r="AE180" i="5"/>
  <c r="N180" i="5"/>
  <c r="AF180" i="5"/>
  <c r="P180" i="5"/>
  <c r="U180" i="5"/>
  <c r="AG180" i="5"/>
  <c r="S180" i="5"/>
  <c r="T180" i="5"/>
  <c r="V180" i="5"/>
  <c r="O80" i="5"/>
  <c r="Y80" i="5"/>
  <c r="T80" i="5"/>
  <c r="AE80" i="5"/>
  <c r="P80" i="5"/>
  <c r="AB80" i="5"/>
  <c r="S80" i="5"/>
  <c r="AG80" i="5"/>
  <c r="M80" i="5"/>
  <c r="AA80" i="5"/>
  <c r="AC80" i="5"/>
  <c r="AD80" i="5"/>
  <c r="V80" i="5"/>
  <c r="N80" i="5"/>
  <c r="Q80" i="5"/>
  <c r="R80" i="5"/>
  <c r="U80" i="5"/>
  <c r="AF80" i="5"/>
  <c r="W80" i="5"/>
  <c r="X80" i="5"/>
  <c r="Z80" i="5"/>
  <c r="R149" i="5"/>
  <c r="AB149" i="5"/>
  <c r="M149" i="5"/>
  <c r="X149" i="5"/>
  <c r="T149" i="5"/>
  <c r="AF149" i="5"/>
  <c r="Q149" i="5"/>
  <c r="AE149" i="5"/>
  <c r="S149" i="5"/>
  <c r="AG149" i="5"/>
  <c r="U149" i="5"/>
  <c r="V149" i="5"/>
  <c r="W149" i="5"/>
  <c r="Z149" i="5"/>
  <c r="O149" i="5"/>
  <c r="P149" i="5"/>
  <c r="Y149" i="5"/>
  <c r="AA149" i="5"/>
  <c r="AC149" i="5"/>
  <c r="AD149" i="5"/>
  <c r="N149" i="5"/>
  <c r="S49" i="5"/>
  <c r="AC49" i="5"/>
  <c r="V49" i="5"/>
  <c r="AG49" i="5"/>
  <c r="M49" i="5"/>
  <c r="X49" i="5"/>
  <c r="R49" i="5"/>
  <c r="AF49" i="5"/>
  <c r="P49" i="5"/>
  <c r="AE49" i="5"/>
  <c r="O49" i="5"/>
  <c r="Q49" i="5"/>
  <c r="Z49" i="5"/>
  <c r="U49" i="5"/>
  <c r="W49" i="5"/>
  <c r="N49" i="5"/>
  <c r="T49" i="5"/>
  <c r="AD49" i="5"/>
  <c r="Y49" i="5"/>
  <c r="AA49" i="5"/>
  <c r="AB49" i="5"/>
  <c r="S128" i="5"/>
  <c r="AC128" i="5"/>
  <c r="T128" i="5"/>
  <c r="AE128" i="5"/>
  <c r="W128" i="5"/>
  <c r="R128" i="5"/>
  <c r="AG128" i="5"/>
  <c r="V128" i="5"/>
  <c r="AA128" i="5"/>
  <c r="M128" i="5"/>
  <c r="AB128" i="5"/>
  <c r="N128" i="5"/>
  <c r="AD128" i="5"/>
  <c r="O128" i="5"/>
  <c r="AF128" i="5"/>
  <c r="P128" i="5"/>
  <c r="Q128" i="5"/>
  <c r="U128" i="5"/>
  <c r="X128" i="5"/>
  <c r="Y128" i="5"/>
  <c r="Z128" i="5"/>
  <c r="M114" i="5"/>
  <c r="W114" i="5"/>
  <c r="AG114" i="5"/>
  <c r="N114" i="5"/>
  <c r="Y114" i="5"/>
  <c r="T114" i="5"/>
  <c r="AF114" i="5"/>
  <c r="Z114" i="5"/>
  <c r="O114" i="5"/>
  <c r="AB114" i="5"/>
  <c r="P114" i="5"/>
  <c r="AC114" i="5"/>
  <c r="U114" i="5"/>
  <c r="Q114" i="5"/>
  <c r="R114" i="5"/>
  <c r="S114" i="5"/>
  <c r="V114" i="5"/>
  <c r="X114" i="5"/>
  <c r="AA114" i="5"/>
  <c r="AD114" i="5"/>
  <c r="AE114" i="5"/>
  <c r="T97" i="5"/>
  <c r="AD97" i="5"/>
  <c r="O97" i="5"/>
  <c r="Z97" i="5"/>
  <c r="S97" i="5"/>
  <c r="AF97" i="5"/>
  <c r="U97" i="5"/>
  <c r="AG97" i="5"/>
  <c r="N97" i="5"/>
  <c r="AA97" i="5"/>
  <c r="X97" i="5"/>
  <c r="Y97" i="5"/>
  <c r="AB97" i="5"/>
  <c r="AC97" i="5"/>
  <c r="R97" i="5"/>
  <c r="M97" i="5"/>
  <c r="P97" i="5"/>
  <c r="Q97" i="5"/>
  <c r="V97" i="5"/>
  <c r="W97" i="5"/>
  <c r="AE97" i="5"/>
  <c r="U176" i="5"/>
  <c r="AE176" i="5"/>
  <c r="M176" i="5"/>
  <c r="X176" i="5"/>
  <c r="T176" i="5"/>
  <c r="AG176" i="5"/>
  <c r="N176" i="5"/>
  <c r="AA176" i="5"/>
  <c r="Q176" i="5"/>
  <c r="AD176" i="5"/>
  <c r="W176" i="5"/>
  <c r="Y176" i="5"/>
  <c r="Z176" i="5"/>
  <c r="AB176" i="5"/>
  <c r="AC176" i="5"/>
  <c r="AF176" i="5"/>
  <c r="P176" i="5"/>
  <c r="S176" i="5"/>
  <c r="O176" i="5"/>
  <c r="R176" i="5"/>
  <c r="V176" i="5"/>
  <c r="S76" i="5"/>
  <c r="AC76" i="5"/>
  <c r="U76" i="5"/>
  <c r="AE76" i="5"/>
  <c r="R76" i="5"/>
  <c r="AF76" i="5"/>
  <c r="Q76" i="5"/>
  <c r="AG76" i="5"/>
  <c r="M76" i="5"/>
  <c r="AA76" i="5"/>
  <c r="W76" i="5"/>
  <c r="T76" i="5"/>
  <c r="V76" i="5"/>
  <c r="AD76" i="5"/>
  <c r="O76" i="5"/>
  <c r="P76" i="5"/>
  <c r="X76" i="5"/>
  <c r="Y76" i="5"/>
  <c r="N76" i="5"/>
  <c r="Z76" i="5"/>
  <c r="AB76" i="5"/>
  <c r="V165" i="5"/>
  <c r="AF165" i="5"/>
  <c r="U165" i="5"/>
  <c r="AG165" i="5"/>
  <c r="Q165" i="5"/>
  <c r="AC165" i="5"/>
  <c r="Y165" i="5"/>
  <c r="M165" i="5"/>
  <c r="Z165" i="5"/>
  <c r="N165" i="5"/>
  <c r="AA165" i="5"/>
  <c r="O165" i="5"/>
  <c r="AB165" i="5"/>
  <c r="T165" i="5"/>
  <c r="W165" i="5"/>
  <c r="X165" i="5"/>
  <c r="AD165" i="5"/>
  <c r="AE165" i="5"/>
  <c r="R165" i="5"/>
  <c r="P165" i="5"/>
  <c r="S165" i="5"/>
  <c r="M65" i="5"/>
  <c r="W65" i="5"/>
  <c r="AG65" i="5"/>
  <c r="S65" i="5"/>
  <c r="AD65" i="5"/>
  <c r="U65" i="5"/>
  <c r="AF65" i="5"/>
  <c r="P65" i="5"/>
  <c r="AC65" i="5"/>
  <c r="T65" i="5"/>
  <c r="X65" i="5"/>
  <c r="Y65" i="5"/>
  <c r="O65" i="5"/>
  <c r="AA65" i="5"/>
  <c r="AB65" i="5"/>
  <c r="Q65" i="5"/>
  <c r="V65" i="5"/>
  <c r="Z65" i="5"/>
  <c r="AE65" i="5"/>
  <c r="N65" i="5"/>
  <c r="R65" i="5"/>
  <c r="M184" i="5"/>
  <c r="W184" i="5"/>
  <c r="AG184" i="5"/>
  <c r="V184" i="5"/>
  <c r="N184" i="5"/>
  <c r="Z184" i="5"/>
  <c r="X184" i="5"/>
  <c r="O184" i="5"/>
  <c r="AB184" i="5"/>
  <c r="AA184" i="5"/>
  <c r="AC184" i="5"/>
  <c r="AD184" i="5"/>
  <c r="P184" i="5"/>
  <c r="AE184" i="5"/>
  <c r="Q184" i="5"/>
  <c r="AF184" i="5"/>
  <c r="S184" i="5"/>
  <c r="R184" i="5"/>
  <c r="U184" i="5"/>
  <c r="T184" i="5"/>
  <c r="Y184" i="5"/>
  <c r="P171" i="5"/>
  <c r="Z171" i="5"/>
  <c r="R171" i="5"/>
  <c r="AC171" i="5"/>
  <c r="N171" i="5"/>
  <c r="AA171" i="5"/>
  <c r="V171" i="5"/>
  <c r="Y171" i="5"/>
  <c r="X171" i="5"/>
  <c r="AB171" i="5"/>
  <c r="AD171" i="5"/>
  <c r="M171" i="5"/>
  <c r="AE171" i="5"/>
  <c r="O171" i="5"/>
  <c r="AF171" i="5"/>
  <c r="AG171" i="5"/>
  <c r="U171" i="5"/>
  <c r="Q171" i="5"/>
  <c r="S171" i="5"/>
  <c r="T171" i="5"/>
  <c r="W171" i="5"/>
  <c r="M104" i="5"/>
  <c r="W104" i="5"/>
  <c r="AG104" i="5"/>
  <c r="X104" i="5"/>
  <c r="T104" i="5"/>
  <c r="AF104" i="5"/>
  <c r="U104" i="5"/>
  <c r="Q104" i="5"/>
  <c r="AE104" i="5"/>
  <c r="R104" i="5"/>
  <c r="S104" i="5"/>
  <c r="V104" i="5"/>
  <c r="N104" i="5"/>
  <c r="AB104" i="5"/>
  <c r="Y104" i="5"/>
  <c r="Z104" i="5"/>
  <c r="AA104" i="5"/>
  <c r="AC104" i="5"/>
  <c r="AD104" i="5"/>
  <c r="O104" i="5"/>
  <c r="P104" i="5"/>
  <c r="S178" i="5"/>
  <c r="AC178" i="5"/>
  <c r="O178" i="5"/>
  <c r="Z178" i="5"/>
  <c r="P178" i="5"/>
  <c r="AB178" i="5"/>
  <c r="Y178" i="5"/>
  <c r="Q178" i="5"/>
  <c r="AE178" i="5"/>
  <c r="N178" i="5"/>
  <c r="AG178" i="5"/>
  <c r="R178" i="5"/>
  <c r="T178" i="5"/>
  <c r="U178" i="5"/>
  <c r="V178" i="5"/>
  <c r="W178" i="5"/>
  <c r="X178" i="5"/>
  <c r="AD178" i="5"/>
  <c r="AA178" i="5"/>
  <c r="M178" i="5"/>
  <c r="AF178" i="5"/>
  <c r="T147" i="5"/>
  <c r="AD147" i="5"/>
  <c r="V147" i="5"/>
  <c r="AG147" i="5"/>
  <c r="M147" i="5"/>
  <c r="Y147" i="5"/>
  <c r="R147" i="5"/>
  <c r="AF147" i="5"/>
  <c r="S147" i="5"/>
  <c r="U147" i="5"/>
  <c r="W147" i="5"/>
  <c r="X147" i="5"/>
  <c r="N147" i="5"/>
  <c r="AA147" i="5"/>
  <c r="Z147" i="5"/>
  <c r="AB147" i="5"/>
  <c r="AC147" i="5"/>
  <c r="AE147" i="5"/>
  <c r="O147" i="5"/>
  <c r="Q147" i="5"/>
  <c r="P147" i="5"/>
  <c r="U47" i="5"/>
  <c r="AE47" i="5"/>
  <c r="S47" i="5"/>
  <c r="AD47" i="5"/>
  <c r="V47" i="5"/>
  <c r="AG47" i="5"/>
  <c r="R47" i="5"/>
  <c r="M47" i="5"/>
  <c r="AA47" i="5"/>
  <c r="X47" i="5"/>
  <c r="Y47" i="5"/>
  <c r="P47" i="5"/>
  <c r="N47" i="5"/>
  <c r="O47" i="5"/>
  <c r="AB47" i="5"/>
  <c r="Q47" i="5"/>
  <c r="T47" i="5"/>
  <c r="W47" i="5"/>
  <c r="Z47" i="5"/>
  <c r="AC47" i="5"/>
  <c r="AF47" i="5"/>
  <c r="M174" i="5"/>
  <c r="W174" i="5"/>
  <c r="AG174" i="5"/>
  <c r="U174" i="5"/>
  <c r="AF174" i="5"/>
  <c r="N174" i="5"/>
  <c r="Z174" i="5"/>
  <c r="O174" i="5"/>
  <c r="AB174" i="5"/>
  <c r="R174" i="5"/>
  <c r="AE174" i="5"/>
  <c r="AD174" i="5"/>
  <c r="P174" i="5"/>
  <c r="Q174" i="5"/>
  <c r="S174" i="5"/>
  <c r="T174" i="5"/>
  <c r="X174" i="5"/>
  <c r="AA174" i="5"/>
  <c r="V174" i="5"/>
  <c r="Y174" i="5"/>
  <c r="AC174" i="5"/>
  <c r="V115" i="5"/>
  <c r="AF115" i="5"/>
  <c r="O115" i="5"/>
  <c r="Z115" i="5"/>
  <c r="X115" i="5"/>
  <c r="R115" i="5"/>
  <c r="AE115" i="5"/>
  <c r="T115" i="5"/>
  <c r="N115" i="5"/>
  <c r="AB115" i="5"/>
  <c r="Q115" i="5"/>
  <c r="S115" i="5"/>
  <c r="U115" i="5"/>
  <c r="W115" i="5"/>
  <c r="Y115" i="5"/>
  <c r="AA115" i="5"/>
  <c r="AC115" i="5"/>
  <c r="P115" i="5"/>
  <c r="AD115" i="5"/>
  <c r="AG115" i="5"/>
  <c r="M115" i="5"/>
  <c r="O73" i="5"/>
  <c r="Y73" i="5"/>
  <c r="R73" i="5"/>
  <c r="AC73" i="5"/>
  <c r="T73" i="5"/>
  <c r="AE73" i="5"/>
  <c r="N73" i="5"/>
  <c r="AB73" i="5"/>
  <c r="V73" i="5"/>
  <c r="Z73" i="5"/>
  <c r="S73" i="5"/>
  <c r="U73" i="5"/>
  <c r="W73" i="5"/>
  <c r="AG73" i="5"/>
  <c r="Q73" i="5"/>
  <c r="X73" i="5"/>
  <c r="AA73" i="5"/>
  <c r="AD73" i="5"/>
  <c r="M73" i="5"/>
  <c r="P73" i="5"/>
  <c r="AF73" i="5"/>
  <c r="Q41" i="5"/>
  <c r="AA41" i="5"/>
  <c r="W41" i="5"/>
  <c r="N41" i="5"/>
  <c r="Y41" i="5"/>
  <c r="T41" i="5"/>
  <c r="AG41" i="5"/>
  <c r="O41" i="5"/>
  <c r="AD41" i="5"/>
  <c r="AC41" i="5"/>
  <c r="M41" i="5"/>
  <c r="AE41" i="5"/>
  <c r="V41" i="5"/>
  <c r="R41" i="5"/>
  <c r="S41" i="5"/>
  <c r="AF41" i="5"/>
  <c r="X41" i="5"/>
  <c r="Z41" i="5"/>
  <c r="AB41" i="5"/>
  <c r="P41" i="5"/>
  <c r="U41" i="5"/>
  <c r="S69" i="5"/>
  <c r="AC69" i="5"/>
  <c r="M69" i="5"/>
  <c r="X69" i="5"/>
  <c r="O69" i="5"/>
  <c r="Z69" i="5"/>
  <c r="P69" i="5"/>
  <c r="AD69" i="5"/>
  <c r="AB69" i="5"/>
  <c r="W69" i="5"/>
  <c r="Y69" i="5"/>
  <c r="R69" i="5"/>
  <c r="Q69" i="5"/>
  <c r="T69" i="5"/>
  <c r="AF69" i="5"/>
  <c r="N69" i="5"/>
  <c r="U69" i="5"/>
  <c r="AG69" i="5"/>
  <c r="V69" i="5"/>
  <c r="AA69" i="5"/>
  <c r="AE69" i="5"/>
  <c r="U96" i="5"/>
  <c r="AE96" i="5"/>
  <c r="N96" i="5"/>
  <c r="Y96" i="5"/>
  <c r="T96" i="5"/>
  <c r="AF96" i="5"/>
  <c r="M96" i="5"/>
  <c r="AA96" i="5"/>
  <c r="O96" i="5"/>
  <c r="AB96" i="5"/>
  <c r="V96" i="5"/>
  <c r="Z96" i="5"/>
  <c r="AC96" i="5"/>
  <c r="AD96" i="5"/>
  <c r="AG96" i="5"/>
  <c r="S96" i="5"/>
  <c r="P96" i="5"/>
  <c r="Q96" i="5"/>
  <c r="W96" i="5"/>
  <c r="X96" i="5"/>
  <c r="R96" i="5"/>
  <c r="M82" i="5"/>
  <c r="W82" i="5"/>
  <c r="AG82" i="5"/>
  <c r="V82" i="5"/>
  <c r="X82" i="5"/>
  <c r="R82" i="5"/>
  <c r="AE82" i="5"/>
  <c r="N82" i="5"/>
  <c r="AA82" i="5"/>
  <c r="T82" i="5"/>
  <c r="U82" i="5"/>
  <c r="O82" i="5"/>
  <c r="AD82" i="5"/>
  <c r="S82" i="5"/>
  <c r="Y82" i="5"/>
  <c r="Z82" i="5"/>
  <c r="AB82" i="5"/>
  <c r="AC82" i="5"/>
  <c r="AF82" i="5"/>
  <c r="Q82" i="5"/>
  <c r="P82" i="5"/>
  <c r="O172" i="5"/>
  <c r="Y172" i="5"/>
  <c r="S172" i="5"/>
  <c r="AD172" i="5"/>
  <c r="R172" i="5"/>
  <c r="AE172" i="5"/>
  <c r="N172" i="5"/>
  <c r="AB172" i="5"/>
  <c r="T172" i="5"/>
  <c r="AG172" i="5"/>
  <c r="V172" i="5"/>
  <c r="W172" i="5"/>
  <c r="X172" i="5"/>
  <c r="Z172" i="5"/>
  <c r="AA172" i="5"/>
  <c r="M172" i="5"/>
  <c r="U172" i="5"/>
  <c r="AC172" i="5"/>
  <c r="AF172" i="5"/>
  <c r="P172" i="5"/>
  <c r="Q172" i="5"/>
  <c r="P111" i="5"/>
  <c r="Z111" i="5"/>
  <c r="U111" i="5"/>
  <c r="AF111" i="5"/>
  <c r="V111" i="5"/>
  <c r="S111" i="5"/>
  <c r="AG111" i="5"/>
  <c r="T111" i="5"/>
  <c r="W111" i="5"/>
  <c r="X111" i="5"/>
  <c r="O111" i="5"/>
  <c r="AC111" i="5"/>
  <c r="Y111" i="5"/>
  <c r="AA111" i="5"/>
  <c r="AB111" i="5"/>
  <c r="AD111" i="5"/>
  <c r="AE111" i="5"/>
  <c r="M111" i="5"/>
  <c r="Q111" i="5"/>
  <c r="R111" i="5"/>
  <c r="N111" i="5"/>
  <c r="V66" i="5"/>
  <c r="AF66" i="5"/>
  <c r="T66" i="5"/>
  <c r="AE66" i="5"/>
  <c r="W66" i="5"/>
  <c r="X66" i="5"/>
  <c r="O66" i="5"/>
  <c r="AC66" i="5"/>
  <c r="R66" i="5"/>
  <c r="S66" i="5"/>
  <c r="M66" i="5"/>
  <c r="AB66" i="5"/>
  <c r="AD66" i="5"/>
  <c r="AG66" i="5"/>
  <c r="U66" i="5"/>
  <c r="N66" i="5"/>
  <c r="Z66" i="5"/>
  <c r="P66" i="5"/>
  <c r="Q66" i="5"/>
  <c r="Y66" i="5"/>
  <c r="AA66" i="5"/>
  <c r="Q71" i="5"/>
  <c r="AA71" i="5"/>
  <c r="O71" i="5"/>
  <c r="Z71" i="5"/>
  <c r="R71" i="5"/>
  <c r="AC71" i="5"/>
  <c r="N71" i="5"/>
  <c r="AD71" i="5"/>
  <c r="S71" i="5"/>
  <c r="AG71" i="5"/>
  <c r="P71" i="5"/>
  <c r="Y71" i="5"/>
  <c r="U71" i="5"/>
  <c r="V71" i="5"/>
  <c r="AF71" i="5"/>
  <c r="AE71" i="5"/>
  <c r="W71" i="5"/>
  <c r="M71" i="5"/>
  <c r="T71" i="5"/>
  <c r="X71" i="5"/>
  <c r="AB71" i="5"/>
  <c r="M94" i="5"/>
  <c r="W94" i="5"/>
  <c r="AG94" i="5"/>
  <c r="V94" i="5"/>
  <c r="R94" i="5"/>
  <c r="AC94" i="5"/>
  <c r="N94" i="5"/>
  <c r="AA94" i="5"/>
  <c r="O94" i="5"/>
  <c r="AB94" i="5"/>
  <c r="U94" i="5"/>
  <c r="AD94" i="5"/>
  <c r="AE94" i="5"/>
  <c r="AF94" i="5"/>
  <c r="P94" i="5"/>
  <c r="X94" i="5"/>
  <c r="Q94" i="5"/>
  <c r="S94" i="5"/>
  <c r="T94" i="5"/>
  <c r="Y94" i="5"/>
  <c r="Z94" i="5"/>
  <c r="P62" i="5"/>
  <c r="Z62" i="5"/>
  <c r="O62" i="5"/>
  <c r="AA62" i="5"/>
  <c r="R62" i="5"/>
  <c r="AC62" i="5"/>
  <c r="W62" i="5"/>
  <c r="U62" i="5"/>
  <c r="Q62" i="5"/>
  <c r="AG62" i="5"/>
  <c r="S62" i="5"/>
  <c r="AB62" i="5"/>
  <c r="N62" i="5"/>
  <c r="T62" i="5"/>
  <c r="AE62" i="5"/>
  <c r="M62" i="5"/>
  <c r="V62" i="5"/>
  <c r="X62" i="5"/>
  <c r="Y62" i="5"/>
  <c r="AD62" i="5"/>
  <c r="AF62" i="5"/>
  <c r="R70" i="5"/>
  <c r="AB70" i="5"/>
  <c r="N70" i="5"/>
  <c r="Y70" i="5"/>
  <c r="P70" i="5"/>
  <c r="AA70" i="5"/>
  <c r="V70" i="5"/>
  <c r="W70" i="5"/>
  <c r="T70" i="5"/>
  <c r="M70" i="5"/>
  <c r="AE70" i="5"/>
  <c r="S70" i="5"/>
  <c r="U70" i="5"/>
  <c r="AF70" i="5"/>
  <c r="X70" i="5"/>
  <c r="Z70" i="5"/>
  <c r="AC70" i="5"/>
  <c r="AD70" i="5"/>
  <c r="O70" i="5"/>
  <c r="Q70" i="5"/>
  <c r="AG70" i="5"/>
  <c r="S118" i="5"/>
  <c r="AC118" i="5"/>
  <c r="R118" i="5"/>
  <c r="AD118" i="5"/>
  <c r="W118" i="5"/>
  <c r="X118" i="5"/>
  <c r="M118" i="5"/>
  <c r="Z118" i="5"/>
  <c r="T118" i="5"/>
  <c r="AG118" i="5"/>
  <c r="N118" i="5"/>
  <c r="AF118" i="5"/>
  <c r="O118" i="5"/>
  <c r="P118" i="5"/>
  <c r="Q118" i="5"/>
  <c r="U118" i="5"/>
  <c r="V118" i="5"/>
  <c r="Y118" i="5"/>
  <c r="AA118" i="5"/>
  <c r="AB118" i="5"/>
  <c r="AE118" i="5"/>
  <c r="R87" i="5"/>
  <c r="Q87" i="5"/>
  <c r="AB87" i="5"/>
  <c r="P87" i="5"/>
  <c r="AC87" i="5"/>
  <c r="W87" i="5"/>
  <c r="S87" i="5"/>
  <c r="AE87" i="5"/>
  <c r="T87" i="5"/>
  <c r="U87" i="5"/>
  <c r="AA87" i="5"/>
  <c r="M87" i="5"/>
  <c r="N87" i="5"/>
  <c r="O87" i="5"/>
  <c r="V87" i="5"/>
  <c r="AD87" i="5"/>
  <c r="X87" i="5"/>
  <c r="Y87" i="5"/>
  <c r="Z87" i="5"/>
  <c r="AF87" i="5"/>
  <c r="AG87" i="5"/>
  <c r="V155" i="5"/>
  <c r="AF155" i="5"/>
  <c r="T155" i="5"/>
  <c r="AE155" i="5"/>
  <c r="Q155" i="5"/>
  <c r="AC155" i="5"/>
  <c r="O155" i="5"/>
  <c r="AB155" i="5"/>
  <c r="P155" i="5"/>
  <c r="AD155" i="5"/>
  <c r="R155" i="5"/>
  <c r="AG155" i="5"/>
  <c r="S155" i="5"/>
  <c r="Y155" i="5"/>
  <c r="Z155" i="5"/>
  <c r="AA155" i="5"/>
  <c r="N155" i="5"/>
  <c r="W155" i="5"/>
  <c r="X155" i="5"/>
  <c r="M155" i="5"/>
  <c r="U155" i="5"/>
  <c r="N123" i="5"/>
  <c r="X123" i="5"/>
  <c r="M123" i="5"/>
  <c r="Y123" i="5"/>
  <c r="Q123" i="5"/>
  <c r="AC123" i="5"/>
  <c r="O123" i="5"/>
  <c r="AB123" i="5"/>
  <c r="R123" i="5"/>
  <c r="AE123" i="5"/>
  <c r="W123" i="5"/>
  <c r="Z123" i="5"/>
  <c r="AA123" i="5"/>
  <c r="AD123" i="5"/>
  <c r="AF123" i="5"/>
  <c r="AG123" i="5"/>
  <c r="P123" i="5"/>
  <c r="S123" i="5"/>
  <c r="T123" i="5"/>
  <c r="U123" i="5"/>
  <c r="V123" i="5"/>
  <c r="O152" i="5"/>
  <c r="Y152" i="5"/>
  <c r="Q152" i="5"/>
  <c r="AB152" i="5"/>
  <c r="S152" i="5"/>
  <c r="AE152" i="5"/>
  <c r="W152" i="5"/>
  <c r="X152" i="5"/>
  <c r="Z152" i="5"/>
  <c r="M152" i="5"/>
  <c r="AA152" i="5"/>
  <c r="N152" i="5"/>
  <c r="AC152" i="5"/>
  <c r="P152" i="5"/>
  <c r="R152" i="5"/>
  <c r="T152" i="5"/>
  <c r="U152" i="5"/>
  <c r="AD152" i="5"/>
  <c r="V152" i="5"/>
  <c r="AF152" i="5"/>
  <c r="AG152" i="5"/>
  <c r="P52" i="5"/>
  <c r="Z52" i="5"/>
  <c r="N52" i="5"/>
  <c r="Y52" i="5"/>
  <c r="Q52" i="5"/>
  <c r="AB52" i="5"/>
  <c r="X52" i="5"/>
  <c r="O52" i="5"/>
  <c r="AE52" i="5"/>
  <c r="U52" i="5"/>
  <c r="V52" i="5"/>
  <c r="M52" i="5"/>
  <c r="AF52" i="5"/>
  <c r="AD52" i="5"/>
  <c r="AG52" i="5"/>
  <c r="T52" i="5"/>
  <c r="R52" i="5"/>
  <c r="S52" i="5"/>
  <c r="W52" i="5"/>
  <c r="AA52" i="5"/>
  <c r="AC52" i="5"/>
  <c r="P101" i="5"/>
  <c r="Z101" i="5"/>
  <c r="T101" i="5"/>
  <c r="AE101" i="5"/>
  <c r="V101" i="5"/>
  <c r="W101" i="5"/>
  <c r="R101" i="5"/>
  <c r="AG101" i="5"/>
  <c r="S101" i="5"/>
  <c r="U101" i="5"/>
  <c r="X101" i="5"/>
  <c r="N101" i="5"/>
  <c r="AC101" i="5"/>
  <c r="Y101" i="5"/>
  <c r="AA101" i="5"/>
  <c r="AB101" i="5"/>
  <c r="AD101" i="5"/>
  <c r="AF101" i="5"/>
  <c r="Q101" i="5"/>
  <c r="O101" i="5"/>
  <c r="M101" i="5"/>
  <c r="Q160" i="5"/>
  <c r="AA160" i="5"/>
  <c r="O160" i="5"/>
  <c r="Z160" i="5"/>
  <c r="W160" i="5"/>
  <c r="T160" i="5"/>
  <c r="AG160" i="5"/>
  <c r="U160" i="5"/>
  <c r="V160" i="5"/>
  <c r="X160" i="5"/>
  <c r="M160" i="5"/>
  <c r="AF160" i="5"/>
  <c r="N160" i="5"/>
  <c r="P160" i="5"/>
  <c r="R160" i="5"/>
  <c r="S160" i="5"/>
  <c r="AD160" i="5"/>
  <c r="Y160" i="5"/>
  <c r="AB160" i="5"/>
  <c r="AC160" i="5"/>
  <c r="AE160" i="5"/>
  <c r="R60" i="5"/>
  <c r="AB60" i="5"/>
  <c r="M60" i="5"/>
  <c r="X60" i="5"/>
  <c r="O60" i="5"/>
  <c r="Z60" i="5"/>
  <c r="W60" i="5"/>
  <c r="Q60" i="5"/>
  <c r="AF60" i="5"/>
  <c r="Y60" i="5"/>
  <c r="AA60" i="5"/>
  <c r="S60" i="5"/>
  <c r="AG60" i="5"/>
  <c r="V60" i="5"/>
  <c r="U60" i="5"/>
  <c r="AC60" i="5"/>
  <c r="AD60" i="5"/>
  <c r="AE60" i="5"/>
  <c r="N60" i="5"/>
  <c r="P60" i="5"/>
  <c r="T60" i="5"/>
  <c r="R129" i="5"/>
  <c r="AB129" i="5"/>
  <c r="U129" i="5"/>
  <c r="AF129" i="5"/>
  <c r="N129" i="5"/>
  <c r="Z129" i="5"/>
  <c r="Y129" i="5"/>
  <c r="O129" i="5"/>
  <c r="AC129" i="5"/>
  <c r="W129" i="5"/>
  <c r="X129" i="5"/>
  <c r="AA129" i="5"/>
  <c r="AD129" i="5"/>
  <c r="M129" i="5"/>
  <c r="AE129" i="5"/>
  <c r="P129" i="5"/>
  <c r="AG129" i="5"/>
  <c r="Q129" i="5"/>
  <c r="S129" i="5"/>
  <c r="T129" i="5"/>
  <c r="V129" i="5"/>
  <c r="M164" i="5"/>
  <c r="W164" i="5"/>
  <c r="AG164" i="5"/>
  <c r="T164" i="5"/>
  <c r="AE164" i="5"/>
  <c r="N164" i="5"/>
  <c r="Z164" i="5"/>
  <c r="R164" i="5"/>
  <c r="AF164" i="5"/>
  <c r="S164" i="5"/>
  <c r="U164" i="5"/>
  <c r="V164" i="5"/>
  <c r="Q164" i="5"/>
  <c r="X164" i="5"/>
  <c r="Y164" i="5"/>
  <c r="AA164" i="5"/>
  <c r="AB164" i="5"/>
  <c r="AC164" i="5"/>
  <c r="AD164" i="5"/>
  <c r="O164" i="5"/>
  <c r="P164" i="5"/>
  <c r="S108" i="5"/>
  <c r="AC108" i="5"/>
  <c r="Q108" i="5"/>
  <c r="AB108" i="5"/>
  <c r="W108" i="5"/>
  <c r="X108" i="5"/>
  <c r="Z108" i="5"/>
  <c r="M108" i="5"/>
  <c r="AA108" i="5"/>
  <c r="N108" i="5"/>
  <c r="AD108" i="5"/>
  <c r="O108" i="5"/>
  <c r="AE108" i="5"/>
  <c r="U108" i="5"/>
  <c r="AF108" i="5"/>
  <c r="AG108" i="5"/>
  <c r="P108" i="5"/>
  <c r="R108" i="5"/>
  <c r="T108" i="5"/>
  <c r="V108" i="5"/>
  <c r="Y108" i="5"/>
  <c r="T177" i="5"/>
  <c r="AD177" i="5"/>
  <c r="N177" i="5"/>
  <c r="Y177" i="5"/>
  <c r="X177" i="5"/>
  <c r="S177" i="5"/>
  <c r="AG177" i="5"/>
  <c r="W177" i="5"/>
  <c r="R177" i="5"/>
  <c r="U177" i="5"/>
  <c r="V177" i="5"/>
  <c r="Z177" i="5"/>
  <c r="AA177" i="5"/>
  <c r="M177" i="5"/>
  <c r="AF177" i="5"/>
  <c r="AB177" i="5"/>
  <c r="AC177" i="5"/>
  <c r="O177" i="5"/>
  <c r="AE177" i="5"/>
  <c r="P177" i="5"/>
  <c r="Q177" i="5"/>
  <c r="R77" i="5"/>
  <c r="AB77" i="5"/>
  <c r="T77" i="5"/>
  <c r="AD77" i="5"/>
  <c r="W77" i="5"/>
  <c r="Y77" i="5"/>
  <c r="V77" i="5"/>
  <c r="P77" i="5"/>
  <c r="AF77" i="5"/>
  <c r="Q77" i="5"/>
  <c r="S77" i="5"/>
  <c r="AC77" i="5"/>
  <c r="X77" i="5"/>
  <c r="Z77" i="5"/>
  <c r="AA77" i="5"/>
  <c r="AE77" i="5"/>
  <c r="N77" i="5"/>
  <c r="AG77" i="5"/>
  <c r="M77" i="5"/>
  <c r="O77" i="5"/>
  <c r="U77" i="5"/>
  <c r="U156" i="5"/>
  <c r="AE156" i="5"/>
  <c r="V156" i="5"/>
  <c r="AG156" i="5"/>
  <c r="T156" i="5"/>
  <c r="W156" i="5"/>
  <c r="X156" i="5"/>
  <c r="Y156" i="5"/>
  <c r="M156" i="5"/>
  <c r="Z156" i="5"/>
  <c r="AB156" i="5"/>
  <c r="AC156" i="5"/>
  <c r="AD156" i="5"/>
  <c r="N156" i="5"/>
  <c r="AF156" i="5"/>
  <c r="O156" i="5"/>
  <c r="P156" i="5"/>
  <c r="Q156" i="5"/>
  <c r="R156" i="5"/>
  <c r="S156" i="5"/>
  <c r="AA156" i="5"/>
  <c r="V56" i="5"/>
  <c r="AF56" i="5"/>
  <c r="S56" i="5"/>
  <c r="AD56" i="5"/>
  <c r="U56" i="5"/>
  <c r="AG56" i="5"/>
  <c r="Y56" i="5"/>
  <c r="X56" i="5"/>
  <c r="W56" i="5"/>
  <c r="Z56" i="5"/>
  <c r="P56" i="5"/>
  <c r="R56" i="5"/>
  <c r="T56" i="5"/>
  <c r="M56" i="5"/>
  <c r="N56" i="5"/>
  <c r="AB56" i="5"/>
  <c r="O56" i="5"/>
  <c r="Q56" i="5"/>
  <c r="AA56" i="5"/>
  <c r="AC56" i="5"/>
  <c r="AE56" i="5"/>
  <c r="V145" i="5"/>
  <c r="AF145" i="5"/>
  <c r="S145" i="5"/>
  <c r="AD145" i="5"/>
  <c r="Q145" i="5"/>
  <c r="AC145" i="5"/>
  <c r="T145" i="5"/>
  <c r="R145" i="5"/>
  <c r="U145" i="5"/>
  <c r="W145" i="5"/>
  <c r="X145" i="5"/>
  <c r="Y145" i="5"/>
  <c r="M145" i="5"/>
  <c r="AA145" i="5"/>
  <c r="AE145" i="5"/>
  <c r="AG145" i="5"/>
  <c r="AB145" i="5"/>
  <c r="N145" i="5"/>
  <c r="O145" i="5"/>
  <c r="P145" i="5"/>
  <c r="Z145" i="5"/>
  <c r="M45" i="5"/>
  <c r="W45" i="5"/>
  <c r="AG45" i="5"/>
  <c r="Q45" i="5"/>
  <c r="AB45" i="5"/>
  <c r="S45" i="5"/>
  <c r="AD45" i="5"/>
  <c r="T45" i="5"/>
  <c r="X45" i="5"/>
  <c r="N45" i="5"/>
  <c r="AE45" i="5"/>
  <c r="O45" i="5"/>
  <c r="AF45" i="5"/>
  <c r="Y45" i="5"/>
  <c r="AC45" i="5"/>
  <c r="U45" i="5"/>
  <c r="V45" i="5"/>
  <c r="Z45" i="5"/>
  <c r="AA45" i="5"/>
  <c r="P45" i="5"/>
  <c r="R45" i="5"/>
  <c r="U84" i="5"/>
  <c r="AE84" i="5"/>
  <c r="N84" i="5"/>
  <c r="Y84" i="5"/>
  <c r="R84" i="5"/>
  <c r="AD84" i="5"/>
  <c r="Q84" i="5"/>
  <c r="AF84" i="5"/>
  <c r="Z84" i="5"/>
  <c r="M84" i="5"/>
  <c r="AC84" i="5"/>
  <c r="O84" i="5"/>
  <c r="AG84" i="5"/>
  <c r="W84" i="5"/>
  <c r="AA84" i="5"/>
  <c r="AB84" i="5"/>
  <c r="T84" i="5"/>
  <c r="P84" i="5"/>
  <c r="S84" i="5"/>
  <c r="V84" i="5"/>
  <c r="X84" i="5"/>
  <c r="O122" i="5"/>
  <c r="Y122" i="5"/>
  <c r="W122" i="5"/>
  <c r="M122" i="5"/>
  <c r="Z122" i="5"/>
  <c r="U122" i="5"/>
  <c r="X122" i="5"/>
  <c r="R122" i="5"/>
  <c r="AE122" i="5"/>
  <c r="AB122" i="5"/>
  <c r="AC122" i="5"/>
  <c r="AD122" i="5"/>
  <c r="N122" i="5"/>
  <c r="AF122" i="5"/>
  <c r="P122" i="5"/>
  <c r="AG122" i="5"/>
  <c r="Q122" i="5"/>
  <c r="S122" i="5"/>
  <c r="T122" i="5"/>
  <c r="V122" i="5"/>
  <c r="AA122" i="5"/>
  <c r="Q130" i="5"/>
  <c r="AA130" i="5"/>
  <c r="V130" i="5"/>
  <c r="AG130" i="5"/>
  <c r="R130" i="5"/>
  <c r="AD130" i="5"/>
  <c r="S130" i="5"/>
  <c r="AF130" i="5"/>
  <c r="U130" i="5"/>
  <c r="T130" i="5"/>
  <c r="W130" i="5"/>
  <c r="X130" i="5"/>
  <c r="Y130" i="5"/>
  <c r="Z130" i="5"/>
  <c r="AB130" i="5"/>
  <c r="M130" i="5"/>
  <c r="AC130" i="5"/>
  <c r="O130" i="5"/>
  <c r="P130" i="5"/>
  <c r="AE130" i="5"/>
  <c r="N130" i="5"/>
  <c r="R99" i="5"/>
  <c r="AB99" i="5"/>
  <c r="Q99" i="5"/>
  <c r="AC99" i="5"/>
  <c r="N99" i="5"/>
  <c r="Z99" i="5"/>
  <c r="O99" i="5"/>
  <c r="AA99" i="5"/>
  <c r="M99" i="5"/>
  <c r="AE99" i="5"/>
  <c r="P99" i="5"/>
  <c r="AF99" i="5"/>
  <c r="S99" i="5"/>
  <c r="AG99" i="5"/>
  <c r="T99" i="5"/>
  <c r="X99" i="5"/>
  <c r="U99" i="5"/>
  <c r="V99" i="5"/>
  <c r="W99" i="5"/>
  <c r="Y99" i="5"/>
  <c r="AD99" i="5"/>
  <c r="Q78" i="5"/>
  <c r="AA78" i="5"/>
  <c r="S78" i="5"/>
  <c r="AC78" i="5"/>
  <c r="N78" i="5"/>
  <c r="Z78" i="5"/>
  <c r="R78" i="5"/>
  <c r="AF78" i="5"/>
  <c r="P78" i="5"/>
  <c r="AG78" i="5"/>
  <c r="Y78" i="5"/>
  <c r="O78" i="5"/>
  <c r="T78" i="5"/>
  <c r="AB78" i="5"/>
  <c r="AD78" i="5"/>
  <c r="AE78" i="5"/>
  <c r="V78" i="5"/>
  <c r="M78" i="5"/>
  <c r="U78" i="5"/>
  <c r="W78" i="5"/>
  <c r="X78" i="5"/>
  <c r="U126" i="5"/>
  <c r="AE126" i="5"/>
  <c r="Q126" i="5"/>
  <c r="AB126" i="5"/>
  <c r="O126" i="5"/>
  <c r="AA126" i="5"/>
  <c r="T126" i="5"/>
  <c r="W126" i="5"/>
  <c r="R126" i="5"/>
  <c r="S126" i="5"/>
  <c r="V126" i="5"/>
  <c r="X126" i="5"/>
  <c r="Y126" i="5"/>
  <c r="Z126" i="5"/>
  <c r="AC126" i="5"/>
  <c r="M126" i="5"/>
  <c r="AG126" i="5"/>
  <c r="N126" i="5"/>
  <c r="P126" i="5"/>
  <c r="AD126" i="5"/>
  <c r="AF126" i="5"/>
  <c r="N163" i="5"/>
  <c r="X163" i="5"/>
  <c r="S163" i="5"/>
  <c r="AD163" i="5"/>
  <c r="V163" i="5"/>
  <c r="Z163" i="5"/>
  <c r="M163" i="5"/>
  <c r="AA163" i="5"/>
  <c r="O163" i="5"/>
  <c r="AB163" i="5"/>
  <c r="P163" i="5"/>
  <c r="AC163" i="5"/>
  <c r="R163" i="5"/>
  <c r="T163" i="5"/>
  <c r="U163" i="5"/>
  <c r="W163" i="5"/>
  <c r="Y163" i="5"/>
  <c r="Q163" i="5"/>
  <c r="AE163" i="5"/>
  <c r="AF163" i="5"/>
  <c r="AG163" i="5"/>
  <c r="P141" i="5"/>
  <c r="Z141" i="5"/>
  <c r="N141" i="5"/>
  <c r="Y141" i="5"/>
  <c r="O141" i="5"/>
  <c r="AB141" i="5"/>
  <c r="R141" i="5"/>
  <c r="AD141" i="5"/>
  <c r="X141" i="5"/>
  <c r="AA141" i="5"/>
  <c r="AC141" i="5"/>
  <c r="M141" i="5"/>
  <c r="AE141" i="5"/>
  <c r="Q141" i="5"/>
  <c r="AF141" i="5"/>
  <c r="T141" i="5"/>
  <c r="S141" i="5"/>
  <c r="U141" i="5"/>
  <c r="V141" i="5"/>
  <c r="W141" i="5"/>
  <c r="AG141" i="5"/>
  <c r="R169" i="5"/>
  <c r="AB169" i="5"/>
  <c r="O169" i="5"/>
  <c r="Z169" i="5"/>
  <c r="T169" i="5"/>
  <c r="AF169" i="5"/>
  <c r="W169" i="5"/>
  <c r="X169" i="5"/>
  <c r="Y169" i="5"/>
  <c r="M169" i="5"/>
  <c r="AA169" i="5"/>
  <c r="AD169" i="5"/>
  <c r="AE169" i="5"/>
  <c r="AG169" i="5"/>
  <c r="N169" i="5"/>
  <c r="P169" i="5"/>
  <c r="Q169" i="5"/>
  <c r="S169" i="5"/>
  <c r="U169" i="5"/>
  <c r="V169" i="5"/>
  <c r="AC169" i="5"/>
  <c r="S148" i="5"/>
  <c r="AC148" i="5"/>
  <c r="W148" i="5"/>
  <c r="P148" i="5"/>
  <c r="AB148" i="5"/>
  <c r="Y148" i="5"/>
  <c r="M148" i="5"/>
  <c r="Z148" i="5"/>
  <c r="N148" i="5"/>
  <c r="AA148" i="5"/>
  <c r="O148" i="5"/>
  <c r="AD148" i="5"/>
  <c r="Q148" i="5"/>
  <c r="AE148" i="5"/>
  <c r="T148" i="5"/>
  <c r="AG148" i="5"/>
  <c r="R148" i="5"/>
  <c r="U148" i="5"/>
  <c r="V148" i="5"/>
  <c r="X148" i="5"/>
  <c r="AF148" i="5"/>
  <c r="T117" i="5"/>
  <c r="AD117" i="5"/>
  <c r="Q117" i="5"/>
  <c r="AB117" i="5"/>
  <c r="S117" i="5"/>
  <c r="AF117" i="5"/>
  <c r="P117" i="5"/>
  <c r="AE117" i="5"/>
  <c r="U117" i="5"/>
  <c r="M117" i="5"/>
  <c r="Z117" i="5"/>
  <c r="N117" i="5"/>
  <c r="O117" i="5"/>
  <c r="R117" i="5"/>
  <c r="V117" i="5"/>
  <c r="W117" i="5"/>
  <c r="X117" i="5"/>
  <c r="Y117" i="5"/>
  <c r="AG117" i="5"/>
  <c r="AA117" i="5"/>
  <c r="AC117" i="5"/>
  <c r="O63" i="5"/>
  <c r="Y63" i="5"/>
  <c r="Q63" i="5"/>
  <c r="AB63" i="5"/>
  <c r="S63" i="5"/>
  <c r="AD63" i="5"/>
  <c r="P63" i="5"/>
  <c r="AE63" i="5"/>
  <c r="N63" i="5"/>
  <c r="AF63" i="5"/>
  <c r="AC63" i="5"/>
  <c r="M63" i="5"/>
  <c r="AG63" i="5"/>
  <c r="W63" i="5"/>
  <c r="U63" i="5"/>
  <c r="V63" i="5"/>
  <c r="AA63" i="5"/>
  <c r="T63" i="5"/>
  <c r="R63" i="5"/>
  <c r="X63" i="5"/>
  <c r="Z63" i="5"/>
  <c r="P131" i="5"/>
  <c r="Z131" i="5"/>
  <c r="W131" i="5"/>
  <c r="U131" i="5"/>
  <c r="AG131" i="5"/>
  <c r="Y131" i="5"/>
  <c r="N131" i="5"/>
  <c r="AB131" i="5"/>
  <c r="Q131" i="5"/>
  <c r="AF131" i="5"/>
  <c r="R131" i="5"/>
  <c r="S131" i="5"/>
  <c r="T131" i="5"/>
  <c r="V131" i="5"/>
  <c r="X131" i="5"/>
  <c r="AA131" i="5"/>
  <c r="M131" i="5"/>
  <c r="O131" i="5"/>
  <c r="AC131" i="5"/>
  <c r="AD131" i="5"/>
  <c r="AE131" i="5"/>
  <c r="N133" i="5"/>
  <c r="X133" i="5"/>
  <c r="P133" i="5"/>
  <c r="AA133" i="5"/>
  <c r="V133" i="5"/>
  <c r="Y133" i="5"/>
  <c r="W133" i="5"/>
  <c r="Z133" i="5"/>
  <c r="AB133" i="5"/>
  <c r="M133" i="5"/>
  <c r="AC133" i="5"/>
  <c r="O133" i="5"/>
  <c r="AD133" i="5"/>
  <c r="Q133" i="5"/>
  <c r="AE133" i="5"/>
  <c r="R133" i="5"/>
  <c r="AF133" i="5"/>
  <c r="S133" i="5"/>
  <c r="T133" i="5"/>
  <c r="U133" i="5"/>
  <c r="AG133" i="5"/>
  <c r="S39" i="5"/>
  <c r="AC39" i="5"/>
  <c r="U39" i="5"/>
  <c r="AF39" i="5"/>
  <c r="W39" i="5"/>
  <c r="T39" i="5"/>
  <c r="Z39" i="5"/>
  <c r="R39" i="5"/>
  <c r="V39" i="5"/>
  <c r="N39" i="5"/>
  <c r="AD39" i="5"/>
  <c r="AG39" i="5"/>
  <c r="M39" i="5"/>
  <c r="Y39" i="5"/>
  <c r="O39" i="5"/>
  <c r="P39" i="5"/>
  <c r="Q39" i="5"/>
  <c r="X39" i="5"/>
  <c r="AB39" i="5"/>
  <c r="AE39" i="5"/>
  <c r="AA39" i="5"/>
  <c r="N113" i="5"/>
  <c r="X113" i="5"/>
  <c r="W113" i="5"/>
  <c r="Q113" i="5"/>
  <c r="AC113" i="5"/>
  <c r="S113" i="5"/>
  <c r="AF113" i="5"/>
  <c r="T113" i="5"/>
  <c r="AG113" i="5"/>
  <c r="U113" i="5"/>
  <c r="V113" i="5"/>
  <c r="O113" i="5"/>
  <c r="AB113" i="5"/>
  <c r="M113" i="5"/>
  <c r="P113" i="5"/>
  <c r="R113" i="5"/>
  <c r="Y113" i="5"/>
  <c r="Z113" i="5"/>
  <c r="AA113" i="5"/>
  <c r="AD113" i="5"/>
  <c r="AE113" i="5"/>
  <c r="O142" i="5"/>
  <c r="Y142" i="5"/>
  <c r="P142" i="5"/>
  <c r="AA142" i="5"/>
  <c r="S142" i="5"/>
  <c r="AE142" i="5"/>
  <c r="U142" i="5"/>
  <c r="AG142" i="5"/>
  <c r="T142" i="5"/>
  <c r="V142" i="5"/>
  <c r="W142" i="5"/>
  <c r="X142" i="5"/>
  <c r="Z142" i="5"/>
  <c r="M142" i="5"/>
  <c r="AC142" i="5"/>
  <c r="Q142" i="5"/>
  <c r="R142" i="5"/>
  <c r="AB142" i="5"/>
  <c r="AD142" i="5"/>
  <c r="AF142" i="5"/>
  <c r="N142" i="5"/>
  <c r="P42" i="5"/>
  <c r="Z42" i="5"/>
  <c r="M42" i="5"/>
  <c r="X42" i="5"/>
  <c r="O42" i="5"/>
  <c r="AA42" i="5"/>
  <c r="AB42" i="5"/>
  <c r="W42" i="5"/>
  <c r="Y42" i="5"/>
  <c r="AC42" i="5"/>
  <c r="S42" i="5"/>
  <c r="T42" i="5"/>
  <c r="U42" i="5"/>
  <c r="AG42" i="5"/>
  <c r="Q42" i="5"/>
  <c r="R42" i="5"/>
  <c r="V42" i="5"/>
  <c r="AD42" i="5"/>
  <c r="N42" i="5"/>
  <c r="AE42" i="5"/>
  <c r="AF42" i="5"/>
  <c r="P91" i="5"/>
  <c r="Z91" i="5"/>
  <c r="S91" i="5"/>
  <c r="AD91" i="5"/>
  <c r="N91" i="5"/>
  <c r="Y91" i="5"/>
  <c r="U91" i="5"/>
  <c r="V91" i="5"/>
  <c r="O91" i="5"/>
  <c r="AC91" i="5"/>
  <c r="AF91" i="5"/>
  <c r="M91" i="5"/>
  <c r="AG91" i="5"/>
  <c r="Q91" i="5"/>
  <c r="R91" i="5"/>
  <c r="AA91" i="5"/>
  <c r="T91" i="5"/>
  <c r="W91" i="5"/>
  <c r="X91" i="5"/>
  <c r="AB91" i="5"/>
  <c r="AE91" i="5"/>
  <c r="Q150" i="5"/>
  <c r="AA150" i="5"/>
  <c r="N150" i="5"/>
  <c r="Y150" i="5"/>
  <c r="W150" i="5"/>
  <c r="X150" i="5"/>
  <c r="Z150" i="5"/>
  <c r="M150" i="5"/>
  <c r="AB150" i="5"/>
  <c r="O150" i="5"/>
  <c r="AC150" i="5"/>
  <c r="P150" i="5"/>
  <c r="AD150" i="5"/>
  <c r="V150" i="5"/>
  <c r="AE150" i="5"/>
  <c r="AF150" i="5"/>
  <c r="AG150" i="5"/>
  <c r="R150" i="5"/>
  <c r="U150" i="5"/>
  <c r="S150" i="5"/>
  <c r="T150" i="5"/>
  <c r="R50" i="5"/>
  <c r="AB50" i="5"/>
  <c r="W50" i="5"/>
  <c r="N50" i="5"/>
  <c r="Y50" i="5"/>
  <c r="Z50" i="5"/>
  <c r="AA50" i="5"/>
  <c r="M50" i="5"/>
  <c r="AD50" i="5"/>
  <c r="O50" i="5"/>
  <c r="AE50" i="5"/>
  <c r="U50" i="5"/>
  <c r="V50" i="5"/>
  <c r="X50" i="5"/>
  <c r="P50" i="5"/>
  <c r="T50" i="5"/>
  <c r="AC50" i="5"/>
  <c r="AF50" i="5"/>
  <c r="AG50" i="5"/>
  <c r="Q50" i="5"/>
  <c r="S50" i="5"/>
  <c r="R119" i="5"/>
  <c r="AB119" i="5"/>
  <c r="T119" i="5"/>
  <c r="AE119" i="5"/>
  <c r="N119" i="5"/>
  <c r="Z119" i="5"/>
  <c r="P119" i="5"/>
  <c r="AD119" i="5"/>
  <c r="S119" i="5"/>
  <c r="AG119" i="5"/>
  <c r="Y119" i="5"/>
  <c r="AF119" i="5"/>
  <c r="M119" i="5"/>
  <c r="O119" i="5"/>
  <c r="Q119" i="5"/>
  <c r="U119" i="5"/>
  <c r="V119" i="5"/>
  <c r="W119" i="5"/>
  <c r="X119" i="5"/>
  <c r="AA119" i="5"/>
  <c r="AC119" i="5"/>
  <c r="N64" i="5"/>
  <c r="X64" i="5"/>
  <c r="R64" i="5"/>
  <c r="AC64" i="5"/>
  <c r="T64" i="5"/>
  <c r="AE64" i="5"/>
  <c r="W64" i="5"/>
  <c r="Z64" i="5"/>
  <c r="AA64" i="5"/>
  <c r="AB64" i="5"/>
  <c r="S64" i="5"/>
  <c r="V64" i="5"/>
  <c r="Y64" i="5"/>
  <c r="O64" i="5"/>
  <c r="M64" i="5"/>
  <c r="P64" i="5"/>
  <c r="Q64" i="5"/>
  <c r="AG64" i="5"/>
  <c r="U64" i="5"/>
  <c r="AD64" i="5"/>
  <c r="AF64" i="5"/>
  <c r="S98" i="5"/>
  <c r="AC98" i="5"/>
  <c r="P98" i="5"/>
  <c r="AA98" i="5"/>
  <c r="W98" i="5"/>
  <c r="X98" i="5"/>
  <c r="T98" i="5"/>
  <c r="U98" i="5"/>
  <c r="V98" i="5"/>
  <c r="Y98" i="5"/>
  <c r="O98" i="5"/>
  <c r="AE98" i="5"/>
  <c r="Z98" i="5"/>
  <c r="AB98" i="5"/>
  <c r="AD98" i="5"/>
  <c r="AF98" i="5"/>
  <c r="AG98" i="5"/>
  <c r="M98" i="5"/>
  <c r="N98" i="5"/>
  <c r="Q98" i="5"/>
  <c r="R98" i="5"/>
  <c r="T167" i="5"/>
  <c r="AD167" i="5"/>
  <c r="M167" i="5"/>
  <c r="X167" i="5"/>
  <c r="Y167" i="5"/>
  <c r="W167" i="5"/>
  <c r="Z167" i="5"/>
  <c r="N167" i="5"/>
  <c r="AA167" i="5"/>
  <c r="O167" i="5"/>
  <c r="AB167" i="5"/>
  <c r="V167" i="5"/>
  <c r="AC167" i="5"/>
  <c r="AE167" i="5"/>
  <c r="AF167" i="5"/>
  <c r="AG167" i="5"/>
  <c r="P167" i="5"/>
  <c r="Q167" i="5"/>
  <c r="S167" i="5"/>
  <c r="U167" i="5"/>
  <c r="R167" i="5"/>
  <c r="U67" i="5"/>
  <c r="AE67" i="5"/>
  <c r="V67" i="5"/>
  <c r="AG67" i="5"/>
  <c r="M67" i="5"/>
  <c r="X67" i="5"/>
  <c r="P67" i="5"/>
  <c r="AC67" i="5"/>
  <c r="Y67" i="5"/>
  <c r="O67" i="5"/>
  <c r="AF67" i="5"/>
  <c r="Q67" i="5"/>
  <c r="Z67" i="5"/>
  <c r="W67" i="5"/>
  <c r="R67" i="5"/>
  <c r="S67" i="5"/>
  <c r="T67" i="5"/>
  <c r="AA67" i="5"/>
  <c r="N67" i="5"/>
  <c r="AB67" i="5"/>
  <c r="AD67" i="5"/>
  <c r="U146" i="5"/>
  <c r="AE146" i="5"/>
  <c r="T146" i="5"/>
  <c r="AF146" i="5"/>
  <c r="V146" i="5"/>
  <c r="M146" i="5"/>
  <c r="Z146" i="5"/>
  <c r="N146" i="5"/>
  <c r="AA146" i="5"/>
  <c r="O146" i="5"/>
  <c r="AB146" i="5"/>
  <c r="P146" i="5"/>
  <c r="AC146" i="5"/>
  <c r="Q146" i="5"/>
  <c r="AD146" i="5"/>
  <c r="S146" i="5"/>
  <c r="R146" i="5"/>
  <c r="W146" i="5"/>
  <c r="X146" i="5"/>
  <c r="Y146" i="5"/>
  <c r="AG146" i="5"/>
  <c r="V46" i="5"/>
  <c r="AF46" i="5"/>
  <c r="R46" i="5"/>
  <c r="AC46" i="5"/>
  <c r="T46" i="5"/>
  <c r="AE46" i="5"/>
  <c r="M46" i="5"/>
  <c r="Z46" i="5"/>
  <c r="Q46" i="5"/>
  <c r="AA46" i="5"/>
  <c r="AB46" i="5"/>
  <c r="U46" i="5"/>
  <c r="N46" i="5"/>
  <c r="X46" i="5"/>
  <c r="O46" i="5"/>
  <c r="Y46" i="5"/>
  <c r="P46" i="5"/>
  <c r="S46" i="5"/>
  <c r="W46" i="5"/>
  <c r="AD46" i="5"/>
  <c r="AG46" i="5"/>
  <c r="V135" i="5"/>
  <c r="AF135" i="5"/>
  <c r="R135" i="5"/>
  <c r="AC135" i="5"/>
  <c r="Q135" i="5"/>
  <c r="AD135" i="5"/>
  <c r="T135" i="5"/>
  <c r="AG135" i="5"/>
  <c r="M135" i="5"/>
  <c r="AA135" i="5"/>
  <c r="N135" i="5"/>
  <c r="AB135" i="5"/>
  <c r="O135" i="5"/>
  <c r="AE135" i="5"/>
  <c r="P135" i="5"/>
  <c r="S135" i="5"/>
  <c r="U135" i="5"/>
  <c r="W135" i="5"/>
  <c r="X135" i="5"/>
  <c r="Y135" i="5"/>
  <c r="Z135" i="5"/>
  <c r="M35" i="5"/>
  <c r="W35" i="5"/>
  <c r="AG35" i="5"/>
  <c r="N35" i="5"/>
  <c r="S35" i="5"/>
  <c r="O35" i="5"/>
  <c r="AA35" i="5"/>
  <c r="Q35" i="5"/>
  <c r="AC35" i="5"/>
  <c r="U35" i="5"/>
  <c r="P35" i="5"/>
  <c r="AF35" i="5"/>
  <c r="R35" i="5"/>
  <c r="T35" i="5"/>
  <c r="AB35" i="5"/>
  <c r="V35" i="5"/>
  <c r="X35" i="5"/>
  <c r="Y35" i="5"/>
  <c r="Z35" i="5"/>
  <c r="AD35" i="5"/>
  <c r="AE35" i="5"/>
  <c r="R159" i="5"/>
  <c r="AB159" i="5"/>
  <c r="N159" i="5"/>
  <c r="Y159" i="5"/>
  <c r="T159" i="5"/>
  <c r="AF159" i="5"/>
  <c r="M159" i="5"/>
  <c r="AA159" i="5"/>
  <c r="O159" i="5"/>
  <c r="AC159" i="5"/>
  <c r="P159" i="5"/>
  <c r="AD159" i="5"/>
  <c r="Q159" i="5"/>
  <c r="AE159" i="5"/>
  <c r="S159" i="5"/>
  <c r="U159" i="5"/>
  <c r="W159" i="5"/>
  <c r="Z159" i="5"/>
  <c r="AG159" i="5"/>
  <c r="V159" i="5"/>
  <c r="X159" i="5"/>
  <c r="O162" i="5"/>
  <c r="Y162" i="5"/>
  <c r="R162" i="5"/>
  <c r="AC162" i="5"/>
  <c r="S162" i="5"/>
  <c r="AE162" i="5"/>
  <c r="T162" i="5"/>
  <c r="AG162" i="5"/>
  <c r="U162" i="5"/>
  <c r="V162" i="5"/>
  <c r="W162" i="5"/>
  <c r="N162" i="5"/>
  <c r="P162" i="5"/>
  <c r="Q162" i="5"/>
  <c r="X162" i="5"/>
  <c r="Z162" i="5"/>
  <c r="AB162" i="5"/>
  <c r="AF162" i="5"/>
  <c r="AA162" i="5"/>
  <c r="M162" i="5"/>
  <c r="AD162" i="5"/>
  <c r="Q170" i="5"/>
  <c r="AA170" i="5"/>
  <c r="P170" i="5"/>
  <c r="AB170" i="5"/>
  <c r="W170" i="5"/>
  <c r="O170" i="5"/>
  <c r="AD170" i="5"/>
  <c r="R170" i="5"/>
  <c r="S170" i="5"/>
  <c r="T170" i="5"/>
  <c r="AG170" i="5"/>
  <c r="AC170" i="5"/>
  <c r="AE170" i="5"/>
  <c r="AF170" i="5"/>
  <c r="M170" i="5"/>
  <c r="N170" i="5"/>
  <c r="U170" i="5"/>
  <c r="Y170" i="5"/>
  <c r="V170" i="5"/>
  <c r="Z170" i="5"/>
  <c r="X170" i="5"/>
  <c r="R139" i="5"/>
  <c r="AB139" i="5"/>
  <c r="W139" i="5"/>
  <c r="T139" i="5"/>
  <c r="AF139" i="5"/>
  <c r="V139" i="5"/>
  <c r="U139" i="5"/>
  <c r="X139" i="5"/>
  <c r="Y139" i="5"/>
  <c r="Z139" i="5"/>
  <c r="M139" i="5"/>
  <c r="AA139" i="5"/>
  <c r="N139" i="5"/>
  <c r="AC139" i="5"/>
  <c r="O139" i="5"/>
  <c r="AD139" i="5"/>
  <c r="AG139" i="5"/>
  <c r="P139" i="5"/>
  <c r="Q139" i="5"/>
  <c r="S139" i="5"/>
  <c r="AE139" i="5"/>
  <c r="N103" i="5"/>
  <c r="X103" i="5"/>
  <c r="V103" i="5"/>
  <c r="AG103" i="5"/>
  <c r="Q103" i="5"/>
  <c r="AC103" i="5"/>
  <c r="R103" i="5"/>
  <c r="AD103" i="5"/>
  <c r="W103" i="5"/>
  <c r="Y103" i="5"/>
  <c r="Z103" i="5"/>
  <c r="AA103" i="5"/>
  <c r="S103" i="5"/>
  <c r="M103" i="5"/>
  <c r="O103" i="5"/>
  <c r="P103" i="5"/>
  <c r="T103" i="5"/>
  <c r="U103" i="5"/>
  <c r="AB103" i="5"/>
  <c r="AE103" i="5"/>
  <c r="AF103" i="5"/>
  <c r="U166" i="5"/>
  <c r="AE166" i="5"/>
  <c r="W166" i="5"/>
  <c r="T166" i="5"/>
  <c r="AG166" i="5"/>
  <c r="Q166" i="5"/>
  <c r="AD166" i="5"/>
  <c r="R166" i="5"/>
  <c r="AF166" i="5"/>
  <c r="S166" i="5"/>
  <c r="V166" i="5"/>
  <c r="Y166" i="5"/>
  <c r="Z166" i="5"/>
  <c r="AA166" i="5"/>
  <c r="AB166" i="5"/>
  <c r="AC166" i="5"/>
  <c r="M166" i="5"/>
  <c r="N166" i="5"/>
  <c r="X166" i="5"/>
  <c r="O166" i="5"/>
  <c r="P166" i="5"/>
  <c r="M55" i="5"/>
  <c r="W55" i="5"/>
  <c r="AG55" i="5"/>
  <c r="R55" i="5"/>
  <c r="AC55" i="5"/>
  <c r="T55" i="5"/>
  <c r="AE55" i="5"/>
  <c r="Q55" i="5"/>
  <c r="AF55" i="5"/>
  <c r="N55" i="5"/>
  <c r="AB55" i="5"/>
  <c r="Z55" i="5"/>
  <c r="AA55" i="5"/>
  <c r="U55" i="5"/>
  <c r="P55" i="5"/>
  <c r="S55" i="5"/>
  <c r="X55" i="5"/>
  <c r="Y55" i="5"/>
  <c r="AD55" i="5"/>
  <c r="O55" i="5"/>
  <c r="V55" i="5"/>
  <c r="M154" i="5"/>
  <c r="W154" i="5"/>
  <c r="AG154" i="5"/>
  <c r="S154" i="5"/>
  <c r="AD154" i="5"/>
  <c r="N154" i="5"/>
  <c r="Z154" i="5"/>
  <c r="V154" i="5"/>
  <c r="X154" i="5"/>
  <c r="Y154" i="5"/>
  <c r="AA154" i="5"/>
  <c r="O154" i="5"/>
  <c r="U154" i="5"/>
  <c r="AB154" i="5"/>
  <c r="AC154" i="5"/>
  <c r="AE154" i="5"/>
  <c r="AF154" i="5"/>
  <c r="R154" i="5"/>
  <c r="P154" i="5"/>
  <c r="T154" i="5"/>
  <c r="Q154" i="5"/>
  <c r="O43" i="5"/>
  <c r="Y43" i="5"/>
  <c r="N43" i="5"/>
  <c r="Z43" i="5"/>
  <c r="Q43" i="5"/>
  <c r="AB43" i="5"/>
  <c r="T43" i="5"/>
  <c r="AG43" i="5"/>
  <c r="S43" i="5"/>
  <c r="V43" i="5"/>
  <c r="W43" i="5"/>
  <c r="M43" i="5"/>
  <c r="AE43" i="5"/>
  <c r="X43" i="5"/>
  <c r="AA43" i="5"/>
  <c r="AD43" i="5"/>
  <c r="AF43" i="5"/>
  <c r="P43" i="5"/>
  <c r="R43" i="5"/>
  <c r="U43" i="5"/>
  <c r="AC43" i="5"/>
  <c r="O132" i="5"/>
  <c r="Y132" i="5"/>
  <c r="M132" i="5"/>
  <c r="X132" i="5"/>
  <c r="Z132" i="5"/>
  <c r="R132" i="5"/>
  <c r="AE132" i="5"/>
  <c r="T132" i="5"/>
  <c r="AG132" i="5"/>
  <c r="AC132" i="5"/>
  <c r="N132" i="5"/>
  <c r="AD132" i="5"/>
  <c r="P132" i="5"/>
  <c r="AF132" i="5"/>
  <c r="Q132" i="5"/>
  <c r="S132" i="5"/>
  <c r="U132" i="5"/>
  <c r="V132" i="5"/>
  <c r="AB132" i="5"/>
  <c r="AA132" i="5"/>
  <c r="W132" i="5"/>
  <c r="P181" i="5"/>
  <c r="Z181" i="5"/>
  <c r="S181" i="5"/>
  <c r="AD181" i="5"/>
  <c r="N181" i="5"/>
  <c r="AA181" i="5"/>
  <c r="R181" i="5"/>
  <c r="AF181" i="5"/>
  <c r="V181" i="5"/>
  <c r="U181" i="5"/>
  <c r="W181" i="5"/>
  <c r="X181" i="5"/>
  <c r="Y181" i="5"/>
  <c r="AB181" i="5"/>
  <c r="AC181" i="5"/>
  <c r="AE181" i="5"/>
  <c r="Q181" i="5"/>
  <c r="M181" i="5"/>
  <c r="O181" i="5"/>
  <c r="AG181" i="5"/>
  <c r="T181" i="5"/>
  <c r="N81" i="5"/>
  <c r="X81" i="5"/>
  <c r="U81" i="5"/>
  <c r="AF81" i="5"/>
  <c r="S81" i="5"/>
  <c r="AE81" i="5"/>
  <c r="Z81" i="5"/>
  <c r="T81" i="5"/>
  <c r="Y81" i="5"/>
  <c r="AA81" i="5"/>
  <c r="Q81" i="5"/>
  <c r="P81" i="5"/>
  <c r="R81" i="5"/>
  <c r="V81" i="5"/>
  <c r="W81" i="5"/>
  <c r="AG81" i="5"/>
  <c r="M81" i="5"/>
  <c r="O81" i="5"/>
  <c r="AB81" i="5"/>
  <c r="AC81" i="5"/>
  <c r="AD81" i="5"/>
  <c r="Q140" i="5"/>
  <c r="AA140" i="5"/>
  <c r="M140" i="5"/>
  <c r="X140" i="5"/>
  <c r="W140" i="5"/>
  <c r="N140" i="5"/>
  <c r="Z140" i="5"/>
  <c r="P140" i="5"/>
  <c r="AE140" i="5"/>
  <c r="R140" i="5"/>
  <c r="AF140" i="5"/>
  <c r="S140" i="5"/>
  <c r="AG140" i="5"/>
  <c r="T140" i="5"/>
  <c r="U140" i="5"/>
  <c r="V140" i="5"/>
  <c r="Y140" i="5"/>
  <c r="O140" i="5"/>
  <c r="AB140" i="5"/>
  <c r="AC140" i="5"/>
  <c r="AD140" i="5"/>
  <c r="R40" i="5"/>
  <c r="AB40" i="5"/>
  <c r="V40" i="5"/>
  <c r="AG40" i="5"/>
  <c r="M40" i="5"/>
  <c r="X40" i="5"/>
  <c r="N40" i="5"/>
  <c r="AA40" i="5"/>
  <c r="T40" i="5"/>
  <c r="P40" i="5"/>
  <c r="AF40" i="5"/>
  <c r="Q40" i="5"/>
  <c r="Z40" i="5"/>
  <c r="O40" i="5"/>
  <c r="AC40" i="5"/>
  <c r="W40" i="5"/>
  <c r="Y40" i="5"/>
  <c r="AD40" i="5"/>
  <c r="AE40" i="5"/>
  <c r="S40" i="5"/>
  <c r="U40" i="5"/>
  <c r="R109" i="5"/>
  <c r="AB109" i="5"/>
  <c r="S109" i="5"/>
  <c r="AD109" i="5"/>
  <c r="N109" i="5"/>
  <c r="Z109" i="5"/>
  <c r="O109" i="5"/>
  <c r="U109" i="5"/>
  <c r="V109" i="5"/>
  <c r="W109" i="5"/>
  <c r="X109" i="5"/>
  <c r="P109" i="5"/>
  <c r="AE109" i="5"/>
  <c r="M109" i="5"/>
  <c r="Q109" i="5"/>
  <c r="T109" i="5"/>
  <c r="Y109" i="5"/>
  <c r="AA109" i="5"/>
  <c r="AC109" i="5"/>
  <c r="AF109" i="5"/>
  <c r="AG109" i="5"/>
  <c r="V83" i="5"/>
  <c r="AF83" i="5"/>
  <c r="M83" i="5"/>
  <c r="X83" i="5"/>
  <c r="O83" i="5"/>
  <c r="AA83" i="5"/>
  <c r="Y83" i="5"/>
  <c r="S83" i="5"/>
  <c r="AG83" i="5"/>
  <c r="Q83" i="5"/>
  <c r="R83" i="5"/>
  <c r="AB83" i="5"/>
  <c r="W83" i="5"/>
  <c r="Z83" i="5"/>
  <c r="AC83" i="5"/>
  <c r="AD83" i="5"/>
  <c r="P83" i="5"/>
  <c r="N83" i="5"/>
  <c r="T83" i="5"/>
  <c r="U83" i="5"/>
  <c r="AE83" i="5"/>
  <c r="Q88" i="5"/>
  <c r="S88" i="5"/>
  <c r="AC88" i="5"/>
  <c r="N88" i="5"/>
  <c r="Z88" i="5"/>
  <c r="V88" i="5"/>
  <c r="AG88" i="5"/>
  <c r="M88" i="5"/>
  <c r="AB88" i="5"/>
  <c r="O88" i="5"/>
  <c r="AD88" i="5"/>
  <c r="W88" i="5"/>
  <c r="P88" i="5"/>
  <c r="R88" i="5"/>
  <c r="T88" i="5"/>
  <c r="U88" i="5"/>
  <c r="AE88" i="5"/>
  <c r="X88" i="5"/>
  <c r="Y88" i="5"/>
  <c r="AA88" i="5"/>
  <c r="AF88" i="5"/>
  <c r="T157" i="5"/>
  <c r="AD157" i="5"/>
  <c r="W157" i="5"/>
  <c r="M157" i="5"/>
  <c r="Y157" i="5"/>
  <c r="O157" i="5"/>
  <c r="AB157" i="5"/>
  <c r="P157" i="5"/>
  <c r="AC157" i="5"/>
  <c r="Q157" i="5"/>
  <c r="AE157" i="5"/>
  <c r="R157" i="5"/>
  <c r="AF157" i="5"/>
  <c r="AA157" i="5"/>
  <c r="AG157" i="5"/>
  <c r="N157" i="5"/>
  <c r="Z157" i="5"/>
  <c r="U157" i="5"/>
  <c r="S157" i="5"/>
  <c r="V157" i="5"/>
  <c r="X157" i="5"/>
  <c r="U57" i="5"/>
  <c r="AE57" i="5"/>
  <c r="T57" i="5"/>
  <c r="AF57" i="5"/>
  <c r="W57" i="5"/>
  <c r="Q57" i="5"/>
  <c r="AD57" i="5"/>
  <c r="R57" i="5"/>
  <c r="S57" i="5"/>
  <c r="V57" i="5"/>
  <c r="M57" i="5"/>
  <c r="AB57" i="5"/>
  <c r="Y57" i="5"/>
  <c r="Z57" i="5"/>
  <c r="N57" i="5"/>
  <c r="O57" i="5"/>
  <c r="P57" i="5"/>
  <c r="X57" i="5"/>
  <c r="AA57" i="5"/>
  <c r="AC57" i="5"/>
  <c r="AG57" i="5"/>
  <c r="U136" i="5"/>
  <c r="AE136" i="5"/>
  <c r="S136" i="5"/>
  <c r="AD136" i="5"/>
  <c r="V136" i="5"/>
  <c r="X136" i="5"/>
  <c r="W136" i="5"/>
  <c r="Y136" i="5"/>
  <c r="Z136" i="5"/>
  <c r="M136" i="5"/>
  <c r="AA136" i="5"/>
  <c r="N136" i="5"/>
  <c r="AB136" i="5"/>
  <c r="O136" i="5"/>
  <c r="AC136" i="5"/>
  <c r="P136" i="5"/>
  <c r="AF136" i="5"/>
  <c r="Q136" i="5"/>
  <c r="R136" i="5"/>
  <c r="T136" i="5"/>
  <c r="AG136" i="5"/>
  <c r="V36" i="5"/>
  <c r="AF36" i="5"/>
  <c r="Q36" i="5"/>
  <c r="AB36" i="5"/>
  <c r="S36" i="5"/>
  <c r="AD36" i="5"/>
  <c r="N36" i="5"/>
  <c r="AA36" i="5"/>
  <c r="Z36" i="5"/>
  <c r="O36" i="5"/>
  <c r="AG36" i="5"/>
  <c r="P36" i="5"/>
  <c r="X36" i="5"/>
  <c r="W36" i="5"/>
  <c r="Y36" i="5"/>
  <c r="M36" i="5"/>
  <c r="R36" i="5"/>
  <c r="T36" i="5"/>
  <c r="U36" i="5"/>
  <c r="AC36" i="5"/>
  <c r="AE36" i="5"/>
  <c r="V125" i="5"/>
  <c r="AF125" i="5"/>
  <c r="P125" i="5"/>
  <c r="AA125" i="5"/>
  <c r="X125" i="5"/>
  <c r="N125" i="5"/>
  <c r="AB125" i="5"/>
  <c r="Q125" i="5"/>
  <c r="AD125" i="5"/>
  <c r="U125" i="5"/>
  <c r="W125" i="5"/>
  <c r="Y125" i="5"/>
  <c r="Z125" i="5"/>
  <c r="AC125" i="5"/>
  <c r="M125" i="5"/>
  <c r="AE125" i="5"/>
  <c r="O125" i="5"/>
  <c r="AG125" i="5"/>
  <c r="R125" i="5"/>
  <c r="S125" i="5"/>
  <c r="T125" i="5"/>
  <c r="M34" i="5"/>
  <c r="W34" i="5"/>
  <c r="N34" i="5"/>
  <c r="X34" i="5"/>
  <c r="O34" i="5"/>
  <c r="Y34" i="5"/>
  <c r="P34" i="5"/>
  <c r="Z34" i="5"/>
  <c r="Q34" i="5"/>
  <c r="R34" i="5"/>
  <c r="S34" i="5"/>
  <c r="V34" i="5"/>
  <c r="T34" i="5"/>
  <c r="U34" i="5"/>
  <c r="AB34" i="5"/>
  <c r="AF34" i="5"/>
  <c r="AC34" i="5"/>
  <c r="AD34" i="5"/>
  <c r="AE34" i="5"/>
  <c r="AG34" i="5"/>
  <c r="AA34" i="5"/>
  <c r="I7" i="5"/>
  <c r="I9" i="5"/>
  <c r="I11" i="5"/>
  <c r="AA12" i="5"/>
  <c r="I12" i="5" s="1"/>
  <c r="I18" i="5"/>
  <c r="W8" i="5"/>
  <c r="I17" i="5"/>
  <c r="V8" i="5"/>
  <c r="I22" i="5"/>
  <c r="I5" i="5"/>
  <c r="I19" i="5"/>
  <c r="I10" i="5"/>
  <c r="I21" i="5"/>
  <c r="I3" i="5"/>
  <c r="A263" i="5" l="1"/>
  <c r="G263" i="5" s="1"/>
  <c r="A264" i="5"/>
  <c r="A256" i="5"/>
  <c r="I256" i="5" s="1"/>
  <c r="C256" i="5" s="1"/>
  <c r="D256" i="5" s="1"/>
  <c r="E256" i="5" s="1"/>
  <c r="A260" i="5"/>
  <c r="A261" i="5"/>
  <c r="A262" i="5"/>
  <c r="A231" i="5"/>
  <c r="I231" i="5" s="1"/>
  <c r="C231" i="5" s="1"/>
  <c r="D231" i="5" s="1"/>
  <c r="A259" i="5"/>
  <c r="A254" i="5"/>
  <c r="A255" i="5"/>
  <c r="A258" i="5"/>
  <c r="A234" i="5"/>
  <c r="I234" i="5" s="1"/>
  <c r="C234" i="5" s="1"/>
  <c r="D234" i="5" s="1"/>
  <c r="A251" i="5"/>
  <c r="A257" i="5"/>
  <c r="A252" i="5"/>
  <c r="A232" i="5"/>
  <c r="G232" i="5" s="1"/>
  <c r="A253" i="5"/>
  <c r="A202" i="5"/>
  <c r="A225" i="5"/>
  <c r="A226" i="5"/>
  <c r="A210" i="5"/>
  <c r="A222" i="5"/>
  <c r="A218" i="5"/>
  <c r="A221" i="5"/>
  <c r="A246" i="5"/>
  <c r="A195" i="5"/>
  <c r="A189" i="5"/>
  <c r="A209" i="5"/>
  <c r="A206" i="5"/>
  <c r="A243" i="5"/>
  <c r="A197" i="5"/>
  <c r="A203" i="5"/>
  <c r="A191" i="5"/>
  <c r="A185" i="5"/>
  <c r="A248" i="5"/>
  <c r="A204" i="5"/>
  <c r="A188" i="5"/>
  <c r="A198" i="5"/>
  <c r="A201" i="5"/>
  <c r="A224" i="5"/>
  <c r="A214" i="5"/>
  <c r="A186" i="5"/>
  <c r="A230" i="5"/>
  <c r="A219" i="5"/>
  <c r="A194" i="5"/>
  <c r="A237" i="5"/>
  <c r="A233" i="5"/>
  <c r="A239" i="5"/>
  <c r="A190" i="5"/>
  <c r="A212" i="5"/>
  <c r="A242" i="5"/>
  <c r="A236" i="5"/>
  <c r="A215" i="5"/>
  <c r="A241" i="5"/>
  <c r="A192" i="5"/>
  <c r="A213" i="5"/>
  <c r="A220" i="5"/>
  <c r="A200" i="5"/>
  <c r="A245" i="5"/>
  <c r="A247" i="5"/>
  <c r="A207" i="5"/>
  <c r="A244" i="5"/>
  <c r="A196" i="5"/>
  <c r="A216" i="5"/>
  <c r="A205" i="5"/>
  <c r="A223" i="5"/>
  <c r="A235" i="5"/>
  <c r="A250" i="5"/>
  <c r="A211" i="5"/>
  <c r="A227" i="5"/>
  <c r="A240" i="5"/>
  <c r="A187" i="5"/>
  <c r="A193" i="5"/>
  <c r="A208" i="5"/>
  <c r="A217" i="5"/>
  <c r="A249" i="5"/>
  <c r="A228" i="5"/>
  <c r="A199" i="5"/>
  <c r="A229" i="5"/>
  <c r="A238" i="5"/>
  <c r="A124" i="5"/>
  <c r="A69" i="5"/>
  <c r="I69" i="5" s="1"/>
  <c r="C69" i="5" s="1"/>
  <c r="D69" i="5" s="1"/>
  <c r="E69" i="5" s="1"/>
  <c r="A42" i="5"/>
  <c r="I42" i="5" s="1"/>
  <c r="C42" i="5" s="1"/>
  <c r="D42" i="5" s="1"/>
  <c r="A119" i="5"/>
  <c r="A132" i="5"/>
  <c r="I132" i="5" s="1"/>
  <c r="C132" i="5" s="1"/>
  <c r="D132" i="5" s="1"/>
  <c r="E132" i="5" s="1"/>
  <c r="A144" i="5"/>
  <c r="G144" i="5" s="1"/>
  <c r="A60" i="5"/>
  <c r="I60" i="5" s="1"/>
  <c r="C60" i="5" s="1"/>
  <c r="D60" i="5" s="1"/>
  <c r="A139" i="5"/>
  <c r="I139" i="5" s="1"/>
  <c r="C139" i="5" s="1"/>
  <c r="D139" i="5" s="1"/>
  <c r="A91" i="5"/>
  <c r="G91" i="5" s="1"/>
  <c r="A65" i="5"/>
  <c r="I65" i="5" s="1"/>
  <c r="C65" i="5" s="1"/>
  <c r="D65" i="5" s="1"/>
  <c r="A49" i="5"/>
  <c r="I49" i="5" s="1"/>
  <c r="C49" i="5" s="1"/>
  <c r="D49" i="5" s="1"/>
  <c r="E49" i="5" s="1"/>
  <c r="A181" i="5"/>
  <c r="I181" i="5" s="1"/>
  <c r="C181" i="5" s="1"/>
  <c r="D181" i="5" s="1"/>
  <c r="E181" i="5" s="1"/>
  <c r="A79" i="5"/>
  <c r="A173" i="5"/>
  <c r="A35" i="5"/>
  <c r="A104" i="5"/>
  <c r="G104" i="5" s="1"/>
  <c r="A133" i="5"/>
  <c r="I133" i="5" s="1"/>
  <c r="C133" i="5" s="1"/>
  <c r="D133" i="5" s="1"/>
  <c r="A39" i="5"/>
  <c r="A160" i="5"/>
  <c r="I160" i="5" s="1"/>
  <c r="C160" i="5" s="1"/>
  <c r="D160" i="5" s="1"/>
  <c r="A88" i="5"/>
  <c r="G88" i="5" s="1"/>
  <c r="A109" i="5"/>
  <c r="I109" i="5" s="1"/>
  <c r="C109" i="5" s="1"/>
  <c r="D109" i="5" s="1"/>
  <c r="A50" i="5"/>
  <c r="G50" i="5" s="1"/>
  <c r="A80" i="5"/>
  <c r="I80" i="5" s="1"/>
  <c r="C80" i="5" s="1"/>
  <c r="D80" i="5" s="1"/>
  <c r="A89" i="5"/>
  <c r="G89" i="5" s="1"/>
  <c r="A184" i="5"/>
  <c r="I184" i="5" s="1"/>
  <c r="C184" i="5" s="1"/>
  <c r="D184" i="5" s="1"/>
  <c r="E184" i="5" s="1"/>
  <c r="A129" i="5"/>
  <c r="I129" i="5" s="1"/>
  <c r="C129" i="5" s="1"/>
  <c r="D129" i="5" s="1"/>
  <c r="A101" i="5"/>
  <c r="I101" i="5" s="1"/>
  <c r="C101" i="5" s="1"/>
  <c r="D101" i="5" s="1"/>
  <c r="A170" i="5"/>
  <c r="I170" i="5" s="1"/>
  <c r="C170" i="5" s="1"/>
  <c r="D170" i="5" s="1"/>
  <c r="A44" i="5"/>
  <c r="I44" i="5" s="1"/>
  <c r="C44" i="5" s="1"/>
  <c r="D44" i="5" s="1"/>
  <c r="A148" i="5"/>
  <c r="G148" i="5" s="1"/>
  <c r="A41" i="5"/>
  <c r="I41" i="5" s="1"/>
  <c r="C41" i="5" s="1"/>
  <c r="D41" i="5" s="1"/>
  <c r="A163" i="5"/>
  <c r="I163" i="5" s="1"/>
  <c r="C163" i="5" s="1"/>
  <c r="D163" i="5" s="1"/>
  <c r="A74" i="5"/>
  <c r="I74" i="5" s="1"/>
  <c r="C74" i="5" s="1"/>
  <c r="D74" i="5" s="1"/>
  <c r="A58" i="5"/>
  <c r="A137" i="5"/>
  <c r="A51" i="5"/>
  <c r="G51" i="5" s="1"/>
  <c r="A45" i="5"/>
  <c r="I45" i="5" s="1"/>
  <c r="C45" i="5" s="1"/>
  <c r="D45" i="5" s="1"/>
  <c r="A56" i="5"/>
  <c r="G56" i="5" s="1"/>
  <c r="A177" i="5"/>
  <c r="G177" i="5" s="1"/>
  <c r="A75" i="5"/>
  <c r="I75" i="5" s="1"/>
  <c r="C75" i="5" s="1"/>
  <c r="D75" i="5" s="1"/>
  <c r="A138" i="5"/>
  <c r="I138" i="5" s="1"/>
  <c r="C138" i="5" s="1"/>
  <c r="D138" i="5" s="1"/>
  <c r="A59" i="5"/>
  <c r="I59" i="5" s="1"/>
  <c r="C59" i="5" s="1"/>
  <c r="D59" i="5" s="1"/>
  <c r="A169" i="5"/>
  <c r="I169" i="5" s="1"/>
  <c r="C169" i="5" s="1"/>
  <c r="D169" i="5" s="1"/>
  <c r="A73" i="5"/>
  <c r="A175" i="5"/>
  <c r="G175" i="5" s="1"/>
  <c r="A86" i="5"/>
  <c r="I86" i="5" s="1"/>
  <c r="C86" i="5" s="1"/>
  <c r="D86" i="5" s="1"/>
  <c r="A112" i="5"/>
  <c r="I112" i="5" s="1"/>
  <c r="C112" i="5" s="1"/>
  <c r="D112" i="5" s="1"/>
  <c r="A115" i="5"/>
  <c r="I115" i="5" s="1"/>
  <c r="C115" i="5" s="1"/>
  <c r="D115" i="5" s="1"/>
  <c r="A78" i="5"/>
  <c r="I78" i="5" s="1"/>
  <c r="C78" i="5" s="1"/>
  <c r="D78" i="5" s="1"/>
  <c r="A171" i="5"/>
  <c r="G171" i="5" s="1"/>
  <c r="A111" i="5"/>
  <c r="I111" i="5" s="1"/>
  <c r="C111" i="5" s="1"/>
  <c r="D111" i="5" s="1"/>
  <c r="A116" i="5"/>
  <c r="A164" i="5"/>
  <c r="G164" i="5" s="1"/>
  <c r="A151" i="5"/>
  <c r="G151" i="5" s="1"/>
  <c r="A37" i="5"/>
  <c r="G37" i="5" s="1"/>
  <c r="A61" i="5"/>
  <c r="A82" i="5"/>
  <c r="I82" i="5" s="1"/>
  <c r="C82" i="5" s="1"/>
  <c r="D82" i="5" s="1"/>
  <c r="A100" i="5"/>
  <c r="A179" i="5"/>
  <c r="G179" i="5" s="1"/>
  <c r="A130" i="5"/>
  <c r="I130" i="5" s="1"/>
  <c r="C130" i="5" s="1"/>
  <c r="D130" i="5" s="1"/>
  <c r="A71" i="5"/>
  <c r="I71" i="5" s="1"/>
  <c r="C71" i="5" s="1"/>
  <c r="D71" i="5" s="1"/>
  <c r="A84" i="5"/>
  <c r="I84" i="5" s="1"/>
  <c r="C84" i="5" s="1"/>
  <c r="D84" i="5" s="1"/>
  <c r="A122" i="5"/>
  <c r="I122" i="5" s="1"/>
  <c r="C122" i="5" s="1"/>
  <c r="D122" i="5" s="1"/>
  <c r="A145" i="5"/>
  <c r="I145" i="5" s="1"/>
  <c r="C145" i="5" s="1"/>
  <c r="D145" i="5" s="1"/>
  <c r="A152" i="5"/>
  <c r="I152" i="5" s="1"/>
  <c r="C152" i="5" s="1"/>
  <c r="D152" i="5" s="1"/>
  <c r="A94" i="5"/>
  <c r="I94" i="5" s="1"/>
  <c r="C94" i="5" s="1"/>
  <c r="D94" i="5" s="1"/>
  <c r="A117" i="5"/>
  <c r="I117" i="5" s="1"/>
  <c r="C117" i="5" s="1"/>
  <c r="D117" i="5" s="1"/>
  <c r="A168" i="5"/>
  <c r="G168" i="5" s="1"/>
  <c r="A93" i="5"/>
  <c r="I93" i="5" s="1"/>
  <c r="C93" i="5" s="1"/>
  <c r="D93" i="5" s="1"/>
  <c r="A99" i="5"/>
  <c r="G99" i="5" s="1"/>
  <c r="A123" i="5"/>
  <c r="I123" i="5" s="1"/>
  <c r="C123" i="5" s="1"/>
  <c r="D123" i="5" s="1"/>
  <c r="A62" i="5"/>
  <c r="A131" i="5"/>
  <c r="G131" i="5" s="1"/>
  <c r="A153" i="5"/>
  <c r="I153" i="5" s="1"/>
  <c r="C153" i="5" s="1"/>
  <c r="D153" i="5" s="1"/>
  <c r="A96" i="5"/>
  <c r="G96" i="5" s="1"/>
  <c r="A141" i="5"/>
  <c r="A134" i="5"/>
  <c r="I134" i="5" s="1"/>
  <c r="C134" i="5" s="1"/>
  <c r="D134" i="5" s="1"/>
  <c r="A155" i="5"/>
  <c r="I155" i="5" s="1"/>
  <c r="C155" i="5" s="1"/>
  <c r="D155" i="5" s="1"/>
  <c r="A55" i="5"/>
  <c r="G55" i="5" s="1"/>
  <c r="A121" i="5"/>
  <c r="I121" i="5" s="1"/>
  <c r="C121" i="5" s="1"/>
  <c r="D121" i="5" s="1"/>
  <c r="A38" i="5"/>
  <c r="A85" i="5"/>
  <c r="I85" i="5" s="1"/>
  <c r="C85" i="5" s="1"/>
  <c r="D85" i="5" s="1"/>
  <c r="A64" i="5"/>
  <c r="A140" i="5"/>
  <c r="G140" i="5" s="1"/>
  <c r="A46" i="5"/>
  <c r="G46" i="5" s="1"/>
  <c r="A156" i="5"/>
  <c r="I156" i="5" s="1"/>
  <c r="C156" i="5" s="1"/>
  <c r="D156" i="5" s="1"/>
  <c r="A83" i="5"/>
  <c r="I83" i="5" s="1"/>
  <c r="C83" i="5" s="1"/>
  <c r="D83" i="5" s="1"/>
  <c r="A40" i="5"/>
  <c r="G40" i="5" s="1"/>
  <c r="A76" i="5"/>
  <c r="I76" i="5" s="1"/>
  <c r="C76" i="5" s="1"/>
  <c r="D76" i="5" s="1"/>
  <c r="A102" i="5"/>
  <c r="I102" i="5" s="1"/>
  <c r="C102" i="5" s="1"/>
  <c r="D102" i="5" s="1"/>
  <c r="A105" i="5"/>
  <c r="I105" i="5" s="1"/>
  <c r="C105" i="5" s="1"/>
  <c r="D105" i="5" s="1"/>
  <c r="A70" i="5"/>
  <c r="I70" i="5" s="1"/>
  <c r="C70" i="5" s="1"/>
  <c r="D70" i="5" s="1"/>
  <c r="A136" i="5"/>
  <c r="I136" i="5" s="1"/>
  <c r="C136" i="5" s="1"/>
  <c r="D136" i="5" s="1"/>
  <c r="A98" i="5"/>
  <c r="G98" i="5" s="1"/>
  <c r="A150" i="5"/>
  <c r="A97" i="5"/>
  <c r="A120" i="5"/>
  <c r="I120" i="5" s="1"/>
  <c r="C120" i="5" s="1"/>
  <c r="D120" i="5" s="1"/>
  <c r="A126" i="5"/>
  <c r="G126" i="5" s="1"/>
  <c r="A147" i="5"/>
  <c r="I147" i="5" s="1"/>
  <c r="C147" i="5" s="1"/>
  <c r="D147" i="5" s="1"/>
  <c r="A176" i="5"/>
  <c r="I176" i="5" s="1"/>
  <c r="C176" i="5" s="1"/>
  <c r="D176" i="5" s="1"/>
  <c r="E176" i="5" s="1"/>
  <c r="A53" i="5"/>
  <c r="I53" i="5" s="1"/>
  <c r="C53" i="5" s="1"/>
  <c r="D53" i="5" s="1"/>
  <c r="A182" i="5"/>
  <c r="A106" i="5"/>
  <c r="I106" i="5" s="1"/>
  <c r="C106" i="5" s="1"/>
  <c r="D106" i="5" s="1"/>
  <c r="A81" i="5"/>
  <c r="A114" i="5"/>
  <c r="I114" i="5" s="1"/>
  <c r="C114" i="5" s="1"/>
  <c r="D114" i="5" s="1"/>
  <c r="A154" i="5"/>
  <c r="I154" i="5" s="1"/>
  <c r="C154" i="5" s="1"/>
  <c r="D154" i="5" s="1"/>
  <c r="A178" i="5"/>
  <c r="A162" i="5"/>
  <c r="A180" i="5"/>
  <c r="A110" i="5"/>
  <c r="I110" i="5" s="1"/>
  <c r="C110" i="5" s="1"/>
  <c r="D110" i="5" s="1"/>
  <c r="A174" i="5"/>
  <c r="I174" i="5" s="1"/>
  <c r="C174" i="5" s="1"/>
  <c r="D174" i="5" s="1"/>
  <c r="A118" i="5"/>
  <c r="G118" i="5" s="1"/>
  <c r="A125" i="5"/>
  <c r="A158" i="5"/>
  <c r="A166" i="5"/>
  <c r="I166" i="5" s="1"/>
  <c r="C166" i="5" s="1"/>
  <c r="D166" i="5" s="1"/>
  <c r="A127" i="5"/>
  <c r="I127" i="5" s="1"/>
  <c r="C127" i="5" s="1"/>
  <c r="D127" i="5" s="1"/>
  <c r="E127" i="5" s="1"/>
  <c r="A107" i="5"/>
  <c r="I107" i="5" s="1"/>
  <c r="C107" i="5" s="1"/>
  <c r="D107" i="5" s="1"/>
  <c r="A92" i="5"/>
  <c r="I92" i="5" s="1"/>
  <c r="C92" i="5" s="1"/>
  <c r="D92" i="5" s="1"/>
  <c r="A95" i="5"/>
  <c r="I95" i="5" s="1"/>
  <c r="C95" i="5" s="1"/>
  <c r="D95" i="5" s="1"/>
  <c r="A54" i="5"/>
  <c r="I54" i="5" s="1"/>
  <c r="C54" i="5" s="1"/>
  <c r="D54" i="5" s="1"/>
  <c r="A47" i="5"/>
  <c r="G47" i="5" s="1"/>
  <c r="A128" i="5"/>
  <c r="A167" i="5"/>
  <c r="G167" i="5" s="1"/>
  <c r="A165" i="5"/>
  <c r="I165" i="5" s="1"/>
  <c r="C165" i="5" s="1"/>
  <c r="D165" i="5" s="1"/>
  <c r="A143" i="5"/>
  <c r="G143" i="5" s="1"/>
  <c r="A135" i="5"/>
  <c r="G135" i="5" s="1"/>
  <c r="A72" i="5"/>
  <c r="G72" i="5" s="1"/>
  <c r="A43" i="5"/>
  <c r="I43" i="5" s="1"/>
  <c r="C43" i="5" s="1"/>
  <c r="D43" i="5" s="1"/>
  <c r="A161" i="5"/>
  <c r="G161" i="5" s="1"/>
  <c r="A77" i="5"/>
  <c r="I77" i="5" s="1"/>
  <c r="C77" i="5" s="1"/>
  <c r="D77" i="5" s="1"/>
  <c r="A57" i="5"/>
  <c r="G57" i="5" s="1"/>
  <c r="A67" i="5"/>
  <c r="G67" i="5" s="1"/>
  <c r="A36" i="5"/>
  <c r="I36" i="5" s="1"/>
  <c r="C36" i="5" s="1"/>
  <c r="D36" i="5" s="1"/>
  <c r="A157" i="5"/>
  <c r="A146" i="5"/>
  <c r="G146" i="5" s="1"/>
  <c r="A142" i="5"/>
  <c r="G142" i="5" s="1"/>
  <c r="A113" i="5"/>
  <c r="G113" i="5" s="1"/>
  <c r="A149" i="5"/>
  <c r="I149" i="5" s="1"/>
  <c r="C149" i="5" s="1"/>
  <c r="D149" i="5" s="1"/>
  <c r="A68" i="5"/>
  <c r="I68" i="5" s="1"/>
  <c r="C68" i="5" s="1"/>
  <c r="D68" i="5" s="1"/>
  <c r="A66" i="5"/>
  <c r="A108" i="5"/>
  <c r="G108" i="5" s="1"/>
  <c r="A52" i="5"/>
  <c r="A87" i="5"/>
  <c r="I87" i="5" s="1"/>
  <c r="C87" i="5" s="1"/>
  <c r="D87" i="5" s="1"/>
  <c r="A103" i="5"/>
  <c r="G103" i="5" s="1"/>
  <c r="A172" i="5"/>
  <c r="G172" i="5" s="1"/>
  <c r="A159" i="5"/>
  <c r="G159" i="5" s="1"/>
  <c r="A90" i="5"/>
  <c r="A63" i="5"/>
  <c r="A48" i="5"/>
  <c r="I48" i="5" s="1"/>
  <c r="C48" i="5" s="1"/>
  <c r="D48" i="5" s="1"/>
  <c r="A183" i="5"/>
  <c r="A34" i="5"/>
  <c r="I34" i="5" s="1"/>
  <c r="C34" i="5" s="1"/>
  <c r="D34" i="5" s="1"/>
  <c r="I62" i="5"/>
  <c r="C62" i="5" s="1"/>
  <c r="D62" i="5" s="1"/>
  <c r="G109" i="5"/>
  <c r="I119" i="5"/>
  <c r="C119" i="5" s="1"/>
  <c r="D119" i="5" s="1"/>
  <c r="G119" i="5"/>
  <c r="I124" i="5"/>
  <c r="C124" i="5" s="1"/>
  <c r="D124" i="5" s="1"/>
  <c r="I8" i="5"/>
  <c r="H147" i="5" l="1"/>
  <c r="H107" i="5"/>
  <c r="H101" i="5"/>
  <c r="F154" i="5"/>
  <c r="E154" i="5"/>
  <c r="F156" i="5"/>
  <c r="E156" i="5"/>
  <c r="H94" i="5"/>
  <c r="E94" i="5"/>
  <c r="H129" i="5"/>
  <c r="F95" i="5"/>
  <c r="E95" i="5"/>
  <c r="F170" i="5"/>
  <c r="E170" i="5"/>
  <c r="F45" i="5"/>
  <c r="E45" i="5" s="1"/>
  <c r="H119" i="5"/>
  <c r="F165" i="5"/>
  <c r="E165" i="5" s="1"/>
  <c r="F153" i="5"/>
  <c r="E153" i="5"/>
  <c r="F48" i="5"/>
  <c r="E48" i="5"/>
  <c r="F43" i="5"/>
  <c r="E43" i="5" s="1"/>
  <c r="F112" i="5"/>
  <c r="E112" i="5"/>
  <c r="H74" i="5"/>
  <c r="E74" i="5"/>
  <c r="F80" i="5"/>
  <c r="E80" i="5" s="1"/>
  <c r="F42" i="5"/>
  <c r="E42" i="5"/>
  <c r="H115" i="5"/>
  <c r="F83" i="5"/>
  <c r="E83" i="5"/>
  <c r="F82" i="5"/>
  <c r="E82" i="5"/>
  <c r="F60" i="5"/>
  <c r="E60" i="5"/>
  <c r="H114" i="5"/>
  <c r="H136" i="5"/>
  <c r="E136" i="5"/>
  <c r="F122" i="5"/>
  <c r="E122" i="5"/>
  <c r="F62" i="5"/>
  <c r="E62" i="5"/>
  <c r="F70" i="5"/>
  <c r="E70" i="5" s="1"/>
  <c r="F85" i="5"/>
  <c r="E85" i="5"/>
  <c r="H84" i="5"/>
  <c r="F59" i="5"/>
  <c r="E59" i="5"/>
  <c r="H163" i="5"/>
  <c r="F68" i="5"/>
  <c r="E68" i="5"/>
  <c r="H78" i="5"/>
  <c r="F92" i="5"/>
  <c r="E92" i="5"/>
  <c r="H155" i="5"/>
  <c r="F120" i="5"/>
  <c r="E120" i="5"/>
  <c r="F134" i="5"/>
  <c r="E134" i="5"/>
  <c r="H166" i="5"/>
  <c r="F36" i="5"/>
  <c r="E36" i="5"/>
  <c r="F106" i="5"/>
  <c r="E106" i="5"/>
  <c r="F53" i="5"/>
  <c r="E53" i="5" s="1"/>
  <c r="H105" i="5"/>
  <c r="H123" i="5"/>
  <c r="H111" i="5"/>
  <c r="F138" i="5"/>
  <c r="E138" i="5" s="1"/>
  <c r="H41" i="5"/>
  <c r="F109" i="5"/>
  <c r="E109" i="5" s="1"/>
  <c r="I263" i="5"/>
  <c r="C263" i="5" s="1"/>
  <c r="D263" i="5" s="1"/>
  <c r="H93" i="5"/>
  <c r="F160" i="5"/>
  <c r="E160" i="5"/>
  <c r="F149" i="5"/>
  <c r="E149" i="5"/>
  <c r="H117" i="5"/>
  <c r="E117" i="5"/>
  <c r="F124" i="5"/>
  <c r="E124" i="5"/>
  <c r="F152" i="5"/>
  <c r="E152" i="5" s="1"/>
  <c r="F77" i="5"/>
  <c r="E77" i="5"/>
  <c r="F110" i="5"/>
  <c r="E110" i="5"/>
  <c r="H121" i="5"/>
  <c r="E121" i="5"/>
  <c r="F130" i="5"/>
  <c r="E130" i="5" s="1"/>
  <c r="F65" i="5"/>
  <c r="E65" i="5" s="1"/>
  <c r="F34" i="5"/>
  <c r="E34" i="5"/>
  <c r="G256" i="5"/>
  <c r="H263" i="5"/>
  <c r="G262" i="5"/>
  <c r="I262" i="5"/>
  <c r="C262" i="5" s="1"/>
  <c r="D262" i="5" s="1"/>
  <c r="E262" i="5" s="1"/>
  <c r="G261" i="5"/>
  <c r="I261" i="5"/>
  <c r="C261" i="5" s="1"/>
  <c r="D261" i="5" s="1"/>
  <c r="E261" i="5" s="1"/>
  <c r="G260" i="5"/>
  <c r="I260" i="5"/>
  <c r="C260" i="5" s="1"/>
  <c r="D260" i="5" s="1"/>
  <c r="G111" i="5"/>
  <c r="I232" i="5"/>
  <c r="C232" i="5" s="1"/>
  <c r="D232" i="5" s="1"/>
  <c r="G231" i="5"/>
  <c r="G264" i="5"/>
  <c r="I264" i="5"/>
  <c r="C264" i="5" s="1"/>
  <c r="D264" i="5" s="1"/>
  <c r="F256" i="5"/>
  <c r="H256" i="5"/>
  <c r="I258" i="5"/>
  <c r="C258" i="5" s="1"/>
  <c r="D258" i="5" s="1"/>
  <c r="G258" i="5"/>
  <c r="G234" i="5"/>
  <c r="I251" i="5"/>
  <c r="C251" i="5" s="1"/>
  <c r="D251" i="5" s="1"/>
  <c r="G251" i="5"/>
  <c r="I255" i="5"/>
  <c r="C255" i="5" s="1"/>
  <c r="D255" i="5" s="1"/>
  <c r="G255" i="5"/>
  <c r="I253" i="5"/>
  <c r="C253" i="5" s="1"/>
  <c r="D253" i="5" s="1"/>
  <c r="G253" i="5"/>
  <c r="I254" i="5"/>
  <c r="C254" i="5" s="1"/>
  <c r="D254" i="5" s="1"/>
  <c r="E254" i="5" s="1"/>
  <c r="G254" i="5"/>
  <c r="G132" i="5"/>
  <c r="I252" i="5"/>
  <c r="C252" i="5" s="1"/>
  <c r="D252" i="5" s="1"/>
  <c r="G252" i="5"/>
  <c r="I259" i="5"/>
  <c r="C259" i="5" s="1"/>
  <c r="D259" i="5" s="1"/>
  <c r="G259" i="5"/>
  <c r="I257" i="5"/>
  <c r="C257" i="5" s="1"/>
  <c r="D257" i="5" s="1"/>
  <c r="E257" i="5" s="1"/>
  <c r="G257" i="5"/>
  <c r="H234" i="5"/>
  <c r="F234" i="5"/>
  <c r="E234" i="5" s="1"/>
  <c r="G199" i="5"/>
  <c r="I199" i="5"/>
  <c r="C199" i="5" s="1"/>
  <c r="D199" i="5" s="1"/>
  <c r="I250" i="5"/>
  <c r="C250" i="5" s="1"/>
  <c r="D250" i="5" s="1"/>
  <c r="G250" i="5"/>
  <c r="G200" i="5"/>
  <c r="I200" i="5"/>
  <c r="C200" i="5" s="1"/>
  <c r="D200" i="5" s="1"/>
  <c r="E200" i="5" s="1"/>
  <c r="G189" i="5"/>
  <c r="I189" i="5"/>
  <c r="C189" i="5" s="1"/>
  <c r="D189" i="5" s="1"/>
  <c r="E189" i="5" s="1"/>
  <c r="G228" i="5"/>
  <c r="I228" i="5"/>
  <c r="C228" i="5" s="1"/>
  <c r="D228" i="5" s="1"/>
  <c r="E228" i="5" s="1"/>
  <c r="I235" i="5"/>
  <c r="C235" i="5" s="1"/>
  <c r="D235" i="5" s="1"/>
  <c r="G235" i="5"/>
  <c r="I212" i="5"/>
  <c r="C212" i="5" s="1"/>
  <c r="D212" i="5" s="1"/>
  <c r="E212" i="5" s="1"/>
  <c r="G212" i="5"/>
  <c r="G230" i="5"/>
  <c r="I230" i="5"/>
  <c r="C230" i="5" s="1"/>
  <c r="D230" i="5" s="1"/>
  <c r="E230" i="5" s="1"/>
  <c r="G204" i="5"/>
  <c r="I204" i="5"/>
  <c r="C204" i="5" s="1"/>
  <c r="D204" i="5" s="1"/>
  <c r="G195" i="5"/>
  <c r="I195" i="5"/>
  <c r="C195" i="5" s="1"/>
  <c r="D195" i="5" s="1"/>
  <c r="G249" i="5"/>
  <c r="I249" i="5"/>
  <c r="C249" i="5" s="1"/>
  <c r="D249" i="5" s="1"/>
  <c r="I223" i="5"/>
  <c r="C223" i="5" s="1"/>
  <c r="D223" i="5" s="1"/>
  <c r="G223" i="5"/>
  <c r="I190" i="5"/>
  <c r="C190" i="5" s="1"/>
  <c r="D190" i="5" s="1"/>
  <c r="G190" i="5"/>
  <c r="I186" i="5"/>
  <c r="C186" i="5" s="1"/>
  <c r="D186" i="5" s="1"/>
  <c r="G186" i="5"/>
  <c r="G248" i="5"/>
  <c r="I248" i="5"/>
  <c r="C248" i="5" s="1"/>
  <c r="D248" i="5" s="1"/>
  <c r="I246" i="5"/>
  <c r="C246" i="5" s="1"/>
  <c r="D246" i="5" s="1"/>
  <c r="G246" i="5"/>
  <c r="I217" i="5"/>
  <c r="C217" i="5" s="1"/>
  <c r="D217" i="5" s="1"/>
  <c r="G217" i="5"/>
  <c r="G205" i="5"/>
  <c r="I205" i="5"/>
  <c r="C205" i="5" s="1"/>
  <c r="D205" i="5" s="1"/>
  <c r="E205" i="5" s="1"/>
  <c r="I214" i="5"/>
  <c r="C214" i="5" s="1"/>
  <c r="D214" i="5" s="1"/>
  <c r="G214" i="5"/>
  <c r="G185" i="5"/>
  <c r="I185" i="5"/>
  <c r="C185" i="5" s="1"/>
  <c r="D185" i="5" s="1"/>
  <c r="G221" i="5"/>
  <c r="I221" i="5"/>
  <c r="C221" i="5" s="1"/>
  <c r="D221" i="5" s="1"/>
  <c r="I208" i="5"/>
  <c r="C208" i="5" s="1"/>
  <c r="D208" i="5" s="1"/>
  <c r="G208" i="5"/>
  <c r="G216" i="5"/>
  <c r="I216" i="5"/>
  <c r="C216" i="5" s="1"/>
  <c r="D216" i="5" s="1"/>
  <c r="G220" i="5"/>
  <c r="I220" i="5"/>
  <c r="C220" i="5" s="1"/>
  <c r="D220" i="5" s="1"/>
  <c r="G224" i="5"/>
  <c r="I224" i="5"/>
  <c r="C224" i="5" s="1"/>
  <c r="D224" i="5" s="1"/>
  <c r="G191" i="5"/>
  <c r="I191" i="5"/>
  <c r="C191" i="5" s="1"/>
  <c r="D191" i="5" s="1"/>
  <c r="I218" i="5"/>
  <c r="C218" i="5" s="1"/>
  <c r="D218" i="5" s="1"/>
  <c r="G218" i="5"/>
  <c r="I219" i="5"/>
  <c r="C219" i="5" s="1"/>
  <c r="D219" i="5" s="1"/>
  <c r="G219" i="5"/>
  <c r="I193" i="5"/>
  <c r="C193" i="5" s="1"/>
  <c r="D193" i="5" s="1"/>
  <c r="G193" i="5"/>
  <c r="I196" i="5"/>
  <c r="C196" i="5" s="1"/>
  <c r="D196" i="5" s="1"/>
  <c r="G196" i="5"/>
  <c r="I213" i="5"/>
  <c r="C213" i="5" s="1"/>
  <c r="D213" i="5" s="1"/>
  <c r="G213" i="5"/>
  <c r="F231" i="5"/>
  <c r="E231" i="5" s="1"/>
  <c r="H231" i="5"/>
  <c r="I201" i="5"/>
  <c r="C201" i="5" s="1"/>
  <c r="D201" i="5" s="1"/>
  <c r="E201" i="5" s="1"/>
  <c r="G201" i="5"/>
  <c r="I203" i="5"/>
  <c r="C203" i="5" s="1"/>
  <c r="D203" i="5" s="1"/>
  <c r="E203" i="5" s="1"/>
  <c r="G203" i="5"/>
  <c r="G222" i="5"/>
  <c r="I222" i="5"/>
  <c r="C222" i="5" s="1"/>
  <c r="D222" i="5" s="1"/>
  <c r="I187" i="5"/>
  <c r="C187" i="5" s="1"/>
  <c r="D187" i="5" s="1"/>
  <c r="G187" i="5"/>
  <c r="G244" i="5"/>
  <c r="I244" i="5"/>
  <c r="C244" i="5" s="1"/>
  <c r="D244" i="5" s="1"/>
  <c r="G192" i="5"/>
  <c r="I192" i="5"/>
  <c r="C192" i="5" s="1"/>
  <c r="D192" i="5" s="1"/>
  <c r="I239" i="5"/>
  <c r="C239" i="5" s="1"/>
  <c r="D239" i="5" s="1"/>
  <c r="E239" i="5" s="1"/>
  <c r="G239" i="5"/>
  <c r="I198" i="5"/>
  <c r="C198" i="5" s="1"/>
  <c r="D198" i="5" s="1"/>
  <c r="G198" i="5"/>
  <c r="G197" i="5"/>
  <c r="I197" i="5"/>
  <c r="C197" i="5" s="1"/>
  <c r="D197" i="5" s="1"/>
  <c r="I210" i="5"/>
  <c r="C210" i="5" s="1"/>
  <c r="D210" i="5" s="1"/>
  <c r="G210" i="5"/>
  <c r="G188" i="5"/>
  <c r="I188" i="5"/>
  <c r="C188" i="5" s="1"/>
  <c r="D188" i="5" s="1"/>
  <c r="I240" i="5"/>
  <c r="C240" i="5" s="1"/>
  <c r="D240" i="5" s="1"/>
  <c r="E240" i="5" s="1"/>
  <c r="G240" i="5"/>
  <c r="G207" i="5"/>
  <c r="I207" i="5"/>
  <c r="C207" i="5" s="1"/>
  <c r="D207" i="5" s="1"/>
  <c r="E207" i="5" s="1"/>
  <c r="G241" i="5"/>
  <c r="I241" i="5"/>
  <c r="C241" i="5" s="1"/>
  <c r="D241" i="5" s="1"/>
  <c r="E241" i="5" s="1"/>
  <c r="G233" i="5"/>
  <c r="I233" i="5"/>
  <c r="C233" i="5" s="1"/>
  <c r="D233" i="5" s="1"/>
  <c r="E233" i="5" s="1"/>
  <c r="I243" i="5"/>
  <c r="C243" i="5" s="1"/>
  <c r="D243" i="5" s="1"/>
  <c r="E243" i="5" s="1"/>
  <c r="G243" i="5"/>
  <c r="I226" i="5"/>
  <c r="C226" i="5" s="1"/>
  <c r="D226" i="5" s="1"/>
  <c r="G226" i="5"/>
  <c r="I242" i="5"/>
  <c r="C242" i="5" s="1"/>
  <c r="D242" i="5" s="1"/>
  <c r="G242" i="5"/>
  <c r="G238" i="5"/>
  <c r="I238" i="5"/>
  <c r="C238" i="5" s="1"/>
  <c r="D238" i="5"/>
  <c r="I227" i="5"/>
  <c r="C227" i="5" s="1"/>
  <c r="D227" i="5" s="1"/>
  <c r="G227" i="5"/>
  <c r="I247" i="5"/>
  <c r="C247" i="5" s="1"/>
  <c r="D247" i="5" s="1"/>
  <c r="G247" i="5"/>
  <c r="I215" i="5"/>
  <c r="C215" i="5" s="1"/>
  <c r="D215" i="5" s="1"/>
  <c r="E215" i="5" s="1"/>
  <c r="G215" i="5"/>
  <c r="G237" i="5"/>
  <c r="I237" i="5"/>
  <c r="C237" i="5" s="1"/>
  <c r="D237" i="5" s="1"/>
  <c r="I206" i="5"/>
  <c r="C206" i="5" s="1"/>
  <c r="D206" i="5" s="1"/>
  <c r="G206" i="5"/>
  <c r="G225" i="5"/>
  <c r="I225" i="5"/>
  <c r="C225" i="5" s="1"/>
  <c r="D225" i="5" s="1"/>
  <c r="G229" i="5"/>
  <c r="I229" i="5"/>
  <c r="C229" i="5" s="1"/>
  <c r="D229" i="5" s="1"/>
  <c r="I211" i="5"/>
  <c r="C211" i="5" s="1"/>
  <c r="D211" i="5" s="1"/>
  <c r="G211" i="5"/>
  <c r="G245" i="5"/>
  <c r="I245" i="5"/>
  <c r="C245" i="5" s="1"/>
  <c r="D245" i="5" s="1"/>
  <c r="I236" i="5"/>
  <c r="C236" i="5" s="1"/>
  <c r="D236" i="5" s="1"/>
  <c r="G236" i="5"/>
  <c r="I194" i="5"/>
  <c r="C194" i="5" s="1"/>
  <c r="D194" i="5" s="1"/>
  <c r="E194" i="5" s="1"/>
  <c r="G194" i="5"/>
  <c r="G209" i="5"/>
  <c r="I209" i="5"/>
  <c r="C209" i="5" s="1"/>
  <c r="D209" i="5" s="1"/>
  <c r="G202" i="5"/>
  <c r="I202" i="5"/>
  <c r="C202" i="5" s="1"/>
  <c r="D202" i="5" s="1"/>
  <c r="I144" i="5"/>
  <c r="C144" i="5" s="1"/>
  <c r="D144" i="5" s="1"/>
  <c r="I47" i="5"/>
  <c r="C47" i="5" s="1"/>
  <c r="D47" i="5" s="1"/>
  <c r="G71" i="5"/>
  <c r="I57" i="5"/>
  <c r="C57" i="5" s="1"/>
  <c r="D57" i="5" s="1"/>
  <c r="G139" i="5"/>
  <c r="G34" i="5"/>
  <c r="G129" i="5"/>
  <c r="I104" i="5"/>
  <c r="C104" i="5" s="1"/>
  <c r="D104" i="5" s="1"/>
  <c r="I56" i="5"/>
  <c r="C56" i="5" s="1"/>
  <c r="D56" i="5" s="1"/>
  <c r="G83" i="5"/>
  <c r="G78" i="5"/>
  <c r="G75" i="5"/>
  <c r="I161" i="5"/>
  <c r="C161" i="5" s="1"/>
  <c r="D161" i="5" s="1"/>
  <c r="G120" i="5"/>
  <c r="G66" i="5"/>
  <c r="G73" i="5"/>
  <c r="G58" i="5"/>
  <c r="I135" i="5"/>
  <c r="C135" i="5" s="1"/>
  <c r="D135" i="5" s="1"/>
  <c r="I96" i="5"/>
  <c r="C96" i="5" s="1"/>
  <c r="D96" i="5" s="1"/>
  <c r="G42" i="5"/>
  <c r="G180" i="5"/>
  <c r="G63" i="5"/>
  <c r="I88" i="5"/>
  <c r="C88" i="5" s="1"/>
  <c r="D88" i="5" s="1"/>
  <c r="G133" i="5"/>
  <c r="G90" i="5"/>
  <c r="G178" i="5"/>
  <c r="I91" i="5"/>
  <c r="C91" i="5" s="1"/>
  <c r="D91" i="5" s="1"/>
  <c r="I171" i="5"/>
  <c r="C171" i="5" s="1"/>
  <c r="D171" i="5" s="1"/>
  <c r="I66" i="5"/>
  <c r="C66" i="5" s="1"/>
  <c r="D66" i="5" s="1"/>
  <c r="G65" i="5"/>
  <c r="G81" i="5"/>
  <c r="I55" i="5"/>
  <c r="C55" i="5" s="1"/>
  <c r="D55" i="5" s="1"/>
  <c r="I99" i="5"/>
  <c r="C99" i="5" s="1"/>
  <c r="D99" i="5" s="1"/>
  <c r="G54" i="5"/>
  <c r="I180" i="5"/>
  <c r="C180" i="5" s="1"/>
  <c r="D180" i="5" s="1"/>
  <c r="I177" i="5"/>
  <c r="C177" i="5" s="1"/>
  <c r="D177" i="5" s="1"/>
  <c r="G52" i="5"/>
  <c r="G128" i="5"/>
  <c r="G182" i="5"/>
  <c r="G116" i="5"/>
  <c r="I179" i="5"/>
  <c r="C179" i="5" s="1"/>
  <c r="D179" i="5" s="1"/>
  <c r="G102" i="5"/>
  <c r="G124" i="5"/>
  <c r="I148" i="5"/>
  <c r="C148" i="5" s="1"/>
  <c r="D148" i="5" s="1"/>
  <c r="G38" i="5"/>
  <c r="F119" i="5"/>
  <c r="E119" i="5" s="1"/>
  <c r="I50" i="5"/>
  <c r="C50" i="5" s="1"/>
  <c r="D50" i="5" s="1"/>
  <c r="G76" i="5"/>
  <c r="G68" i="5"/>
  <c r="I90" i="5"/>
  <c r="C90" i="5" s="1"/>
  <c r="D90" i="5" s="1"/>
  <c r="E90" i="5" s="1"/>
  <c r="G100" i="5"/>
  <c r="G112" i="5"/>
  <c r="I52" i="5"/>
  <c r="C52" i="5" s="1"/>
  <c r="D52" i="5" s="1"/>
  <c r="I113" i="5"/>
  <c r="C113" i="5" s="1"/>
  <c r="D113" i="5" s="1"/>
  <c r="G107" i="5"/>
  <c r="G97" i="5"/>
  <c r="G156" i="5"/>
  <c r="G93" i="5"/>
  <c r="G150" i="5"/>
  <c r="G173" i="5"/>
  <c r="G174" i="5"/>
  <c r="G79" i="5"/>
  <c r="I131" i="5"/>
  <c r="C131" i="5" s="1"/>
  <c r="D131" i="5" s="1"/>
  <c r="G183" i="5"/>
  <c r="G77" i="5"/>
  <c r="G155" i="5"/>
  <c r="I81" i="5"/>
  <c r="C81" i="5" s="1"/>
  <c r="D81" i="5" s="1"/>
  <c r="I182" i="5"/>
  <c r="C182" i="5" s="1"/>
  <c r="D182" i="5" s="1"/>
  <c r="I178" i="5"/>
  <c r="C178" i="5" s="1"/>
  <c r="D178" i="5" s="1"/>
  <c r="G64" i="5"/>
  <c r="G176" i="5"/>
  <c r="G170" i="5"/>
  <c r="G59" i="5"/>
  <c r="G117" i="5"/>
  <c r="G134" i="5"/>
  <c r="G45" i="5"/>
  <c r="G41" i="5"/>
  <c r="I108" i="5"/>
  <c r="C108" i="5" s="1"/>
  <c r="D108" i="5" s="1"/>
  <c r="G136" i="5"/>
  <c r="G85" i="5"/>
  <c r="F102" i="5"/>
  <c r="E102" i="5" s="1"/>
  <c r="H102" i="5"/>
  <c r="G153" i="5"/>
  <c r="G80" i="5"/>
  <c r="G122" i="5"/>
  <c r="I128" i="5"/>
  <c r="C128" i="5" s="1"/>
  <c r="D128" i="5" s="1"/>
  <c r="I118" i="5"/>
  <c r="C118" i="5" s="1"/>
  <c r="D118" i="5" s="1"/>
  <c r="G181" i="5"/>
  <c r="I72" i="5"/>
  <c r="C72" i="5" s="1"/>
  <c r="D72" i="5" s="1"/>
  <c r="G36" i="5"/>
  <c r="G101" i="5"/>
  <c r="G158" i="5"/>
  <c r="G82" i="5"/>
  <c r="G62" i="5"/>
  <c r="G125" i="5"/>
  <c r="I175" i="5"/>
  <c r="C175" i="5" s="1"/>
  <c r="D175" i="5" s="1"/>
  <c r="I116" i="5"/>
  <c r="C116" i="5" s="1"/>
  <c r="D116" i="5" s="1"/>
  <c r="H83" i="5"/>
  <c r="G48" i="5"/>
  <c r="I73" i="5"/>
  <c r="C73" i="5" s="1"/>
  <c r="D73" i="5" s="1"/>
  <c r="I67" i="5"/>
  <c r="C67" i="5" s="1"/>
  <c r="D67" i="5" s="1"/>
  <c r="I183" i="5"/>
  <c r="C183" i="5" s="1"/>
  <c r="D183" i="5" s="1"/>
  <c r="G137" i="5"/>
  <c r="G163" i="5"/>
  <c r="G92" i="5"/>
  <c r="G157" i="5"/>
  <c r="G106" i="5"/>
  <c r="G74" i="5"/>
  <c r="I79" i="5"/>
  <c r="C79" i="5" s="1"/>
  <c r="D79" i="5" s="1"/>
  <c r="G49" i="5"/>
  <c r="I38" i="5"/>
  <c r="C38" i="5" s="1"/>
  <c r="D38" i="5" s="1"/>
  <c r="I164" i="5"/>
  <c r="C164" i="5" s="1"/>
  <c r="D164" i="5" s="1"/>
  <c r="I35" i="5"/>
  <c r="C35" i="5" s="1"/>
  <c r="D35" i="5" s="1"/>
  <c r="G166" i="5"/>
  <c r="G39" i="5"/>
  <c r="G35" i="5"/>
  <c r="I167" i="5"/>
  <c r="C167" i="5" s="1"/>
  <c r="D167" i="5" s="1"/>
  <c r="G145" i="5"/>
  <c r="G141" i="5"/>
  <c r="G69" i="5"/>
  <c r="I151" i="5"/>
  <c r="C151" i="5" s="1"/>
  <c r="D151" i="5" s="1"/>
  <c r="G160" i="5"/>
  <c r="G123" i="5"/>
  <c r="I37" i="5"/>
  <c r="C37" i="5" s="1"/>
  <c r="D37" i="5" s="1"/>
  <c r="G130" i="5"/>
  <c r="I98" i="5"/>
  <c r="C98" i="5" s="1"/>
  <c r="D98" i="5" s="1"/>
  <c r="G87" i="5"/>
  <c r="I137" i="5"/>
  <c r="C137" i="5" s="1"/>
  <c r="D137" i="5" s="1"/>
  <c r="I173" i="5"/>
  <c r="C173" i="5" s="1"/>
  <c r="D173" i="5" s="1"/>
  <c r="I143" i="5"/>
  <c r="C143" i="5" s="1"/>
  <c r="D143" i="5" s="1"/>
  <c r="I158" i="5"/>
  <c r="C158" i="5" s="1"/>
  <c r="D158" i="5" s="1"/>
  <c r="I150" i="5"/>
  <c r="C150" i="5" s="1"/>
  <c r="D150" i="5" s="1"/>
  <c r="G44" i="5"/>
  <c r="I140" i="5"/>
  <c r="C140" i="5" s="1"/>
  <c r="D140" i="5" s="1"/>
  <c r="G152" i="5"/>
  <c r="G105" i="5"/>
  <c r="I89" i="5"/>
  <c r="C89" i="5" s="1"/>
  <c r="D89" i="5" s="1"/>
  <c r="I172" i="5"/>
  <c r="C172" i="5" s="1"/>
  <c r="D172" i="5" s="1"/>
  <c r="I125" i="5"/>
  <c r="C125" i="5" s="1"/>
  <c r="D125" i="5" s="1"/>
  <c r="I64" i="5"/>
  <c r="C64" i="5" s="1"/>
  <c r="D64" i="5" s="1"/>
  <c r="I58" i="5"/>
  <c r="C58" i="5" s="1"/>
  <c r="D58" i="5" s="1"/>
  <c r="G184" i="5"/>
  <c r="G149" i="5"/>
  <c r="G162" i="5"/>
  <c r="F111" i="5"/>
  <c r="E111" i="5" s="1"/>
  <c r="I146" i="5"/>
  <c r="C146" i="5" s="1"/>
  <c r="D146" i="5" s="1"/>
  <c r="G110" i="5"/>
  <c r="F86" i="5"/>
  <c r="E86" i="5" s="1"/>
  <c r="H86" i="5"/>
  <c r="G138" i="5"/>
  <c r="G84" i="5"/>
  <c r="G127" i="5"/>
  <c r="G53" i="5"/>
  <c r="G114" i="5"/>
  <c r="I142" i="5"/>
  <c r="C142" i="5" s="1"/>
  <c r="D142" i="5" s="1"/>
  <c r="G165" i="5"/>
  <c r="G115" i="5"/>
  <c r="I126" i="5"/>
  <c r="C126" i="5" s="1"/>
  <c r="D126" i="5" s="1"/>
  <c r="G86" i="5"/>
  <c r="G121" i="5"/>
  <c r="I141" i="5"/>
  <c r="C141" i="5" s="1"/>
  <c r="D141" i="5" s="1"/>
  <c r="G43" i="5"/>
  <c r="I61" i="5"/>
  <c r="C61" i="5" s="1"/>
  <c r="D61" i="5" s="1"/>
  <c r="I97" i="5"/>
  <c r="C97" i="5" s="1"/>
  <c r="D97" i="5" s="1"/>
  <c r="G147" i="5"/>
  <c r="G169" i="5"/>
  <c r="G61" i="5"/>
  <c r="H82" i="5"/>
  <c r="I39" i="5"/>
  <c r="C39" i="5" s="1"/>
  <c r="D39" i="5" s="1"/>
  <c r="I168" i="5"/>
  <c r="C168" i="5" s="1"/>
  <c r="D168" i="5" s="1"/>
  <c r="I46" i="5"/>
  <c r="C46" i="5" s="1"/>
  <c r="D46" i="5" s="1"/>
  <c r="I159" i="5"/>
  <c r="C159" i="5" s="1"/>
  <c r="D159" i="5" s="1"/>
  <c r="I63" i="5"/>
  <c r="C63" i="5" s="1"/>
  <c r="D63" i="5" s="1"/>
  <c r="G70" i="5"/>
  <c r="I103" i="5"/>
  <c r="C103" i="5" s="1"/>
  <c r="D103" i="5" s="1"/>
  <c r="G60" i="5"/>
  <c r="I157" i="5"/>
  <c r="C157" i="5" s="1"/>
  <c r="D157" i="5" s="1"/>
  <c r="G95" i="5"/>
  <c r="G154" i="5"/>
  <c r="I40" i="5"/>
  <c r="C40" i="5" s="1"/>
  <c r="D40" i="5" s="1"/>
  <c r="I100" i="5"/>
  <c r="C100" i="5" s="1"/>
  <c r="D100" i="5" s="1"/>
  <c r="H36" i="5"/>
  <c r="I162" i="5"/>
  <c r="C162" i="5" s="1"/>
  <c r="D162" i="5" s="1"/>
  <c r="G94" i="5"/>
  <c r="I51" i="5"/>
  <c r="C51" i="5" s="1"/>
  <c r="D51" i="5" s="1"/>
  <c r="H154" i="5"/>
  <c r="H92" i="5"/>
  <c r="H130" i="5"/>
  <c r="F96" i="5"/>
  <c r="H109" i="5"/>
  <c r="H85" i="5"/>
  <c r="H110" i="5"/>
  <c r="F129" i="5"/>
  <c r="E129" i="5" s="1"/>
  <c r="F163" i="5"/>
  <c r="E163" i="5" s="1"/>
  <c r="F123" i="5"/>
  <c r="E123" i="5" s="1"/>
  <c r="F41" i="5"/>
  <c r="E41" i="5" s="1"/>
  <c r="H156" i="5"/>
  <c r="F94" i="5"/>
  <c r="H80" i="5"/>
  <c r="F101" i="5"/>
  <c r="E101" i="5" s="1"/>
  <c r="F132" i="5"/>
  <c r="H132" i="5"/>
  <c r="H139" i="5"/>
  <c r="F139" i="5"/>
  <c r="E139" i="5" s="1"/>
  <c r="H59" i="5"/>
  <c r="F93" i="5"/>
  <c r="E93" i="5" s="1"/>
  <c r="F166" i="5"/>
  <c r="E166" i="5" s="1"/>
  <c r="F115" i="5"/>
  <c r="E115" i="5" s="1"/>
  <c r="H165" i="5"/>
  <c r="H77" i="5"/>
  <c r="H53" i="5"/>
  <c r="H42" i="5"/>
  <c r="H95" i="5"/>
  <c r="F76" i="5"/>
  <c r="E76" i="5" s="1"/>
  <c r="H76" i="5"/>
  <c r="H133" i="5"/>
  <c r="F133" i="5"/>
  <c r="E133" i="5" s="1"/>
  <c r="F69" i="5"/>
  <c r="H69" i="5"/>
  <c r="F127" i="5"/>
  <c r="H127" i="5"/>
  <c r="H75" i="5"/>
  <c r="F75" i="5"/>
  <c r="E75" i="5" s="1"/>
  <c r="F184" i="5"/>
  <c r="H184" i="5"/>
  <c r="F169" i="5"/>
  <c r="E169" i="5" s="1"/>
  <c r="H169" i="5"/>
  <c r="F174" i="5"/>
  <c r="E174" i="5" s="1"/>
  <c r="H174" i="5"/>
  <c r="H49" i="5"/>
  <c r="F49" i="5"/>
  <c r="H176" i="5"/>
  <c r="F176" i="5"/>
  <c r="F87" i="5"/>
  <c r="E87" i="5" s="1"/>
  <c r="H87" i="5"/>
  <c r="H71" i="5"/>
  <c r="F71" i="5"/>
  <c r="E71" i="5" s="1"/>
  <c r="F145" i="5"/>
  <c r="E145" i="5" s="1"/>
  <c r="H145" i="5"/>
  <c r="F44" i="5"/>
  <c r="E44" i="5" s="1"/>
  <c r="H44" i="5"/>
  <c r="F54" i="5"/>
  <c r="E54" i="5" s="1"/>
  <c r="H54" i="5"/>
  <c r="H181" i="5"/>
  <c r="F181" i="5"/>
  <c r="H60" i="5"/>
  <c r="F78" i="5"/>
  <c r="E78" i="5" s="1"/>
  <c r="H70" i="5"/>
  <c r="H34" i="5"/>
  <c r="F121" i="5"/>
  <c r="H170" i="5"/>
  <c r="F117" i="5"/>
  <c r="H120" i="5"/>
  <c r="F84" i="5"/>
  <c r="E84" i="5" s="1"/>
  <c r="H122" i="5"/>
  <c r="F74" i="5"/>
  <c r="H149" i="5"/>
  <c r="H160" i="5"/>
  <c r="F114" i="5"/>
  <c r="E114" i="5" s="1"/>
  <c r="H65" i="5"/>
  <c r="H134" i="5"/>
  <c r="F105" i="5"/>
  <c r="E105" i="5" s="1"/>
  <c r="H106" i="5"/>
  <c r="H45" i="5"/>
  <c r="H62" i="5"/>
  <c r="F155" i="5"/>
  <c r="E155" i="5" s="1"/>
  <c r="F147" i="5"/>
  <c r="E147" i="5" s="1"/>
  <c r="H138" i="5"/>
  <c r="H152" i="5"/>
  <c r="H48" i="5"/>
  <c r="F136" i="5"/>
  <c r="H43" i="5"/>
  <c r="F107" i="5"/>
  <c r="E107" i="5" s="1"/>
  <c r="H124" i="5"/>
  <c r="H68" i="5"/>
  <c r="H153" i="5"/>
  <c r="H112" i="5"/>
  <c r="F126" i="5" l="1"/>
  <c r="E126" i="5" s="1"/>
  <c r="F182" i="5"/>
  <c r="E182" i="5"/>
  <c r="H135" i="5"/>
  <c r="E186" i="5"/>
  <c r="F89" i="5"/>
  <c r="E89" i="5"/>
  <c r="H167" i="5"/>
  <c r="H116" i="5"/>
  <c r="H118" i="5"/>
  <c r="H81" i="5"/>
  <c r="E81" i="5"/>
  <c r="F50" i="5"/>
  <c r="E50" i="5"/>
  <c r="H91" i="5"/>
  <c r="E91" i="5"/>
  <c r="E263" i="5"/>
  <c r="F146" i="5"/>
  <c r="E146" i="5"/>
  <c r="H98" i="5"/>
  <c r="F175" i="5"/>
  <c r="E175" i="5" s="1"/>
  <c r="H128" i="5"/>
  <c r="E128" i="5"/>
  <c r="F177" i="5"/>
  <c r="E177" i="5"/>
  <c r="E225" i="5"/>
  <c r="E190" i="5"/>
  <c r="F263" i="5"/>
  <c r="F180" i="5"/>
  <c r="E180" i="5"/>
  <c r="F232" i="5"/>
  <c r="E232" i="5"/>
  <c r="E250" i="5"/>
  <c r="E251" i="5"/>
  <c r="E226" i="5"/>
  <c r="H140" i="5"/>
  <c r="E252" i="5"/>
  <c r="E260" i="5"/>
  <c r="F157" i="5"/>
  <c r="E157" i="5" s="1"/>
  <c r="H113" i="5"/>
  <c r="H35" i="5"/>
  <c r="E35" i="5"/>
  <c r="F161" i="5"/>
  <c r="E161" i="5"/>
  <c r="F183" i="5"/>
  <c r="E183" i="5"/>
  <c r="E237" i="5"/>
  <c r="F108" i="5"/>
  <c r="E108" i="5"/>
  <c r="E264" i="5"/>
  <c r="H103" i="5"/>
  <c r="E103" i="5"/>
  <c r="E61" i="5"/>
  <c r="H100" i="5"/>
  <c r="F144" i="5"/>
  <c r="E144" i="5"/>
  <c r="F172" i="5"/>
  <c r="E172" i="5" s="1"/>
  <c r="H104" i="5"/>
  <c r="E104" i="5"/>
  <c r="E193" i="5"/>
  <c r="H37" i="5"/>
  <c r="E37" i="5"/>
  <c r="F162" i="5"/>
  <c r="E162" i="5"/>
  <c r="H52" i="5"/>
  <c r="E52" i="5"/>
  <c r="F88" i="5"/>
  <c r="E88" i="5"/>
  <c r="E206" i="5"/>
  <c r="H150" i="5"/>
  <c r="E150" i="5"/>
  <c r="H47" i="5"/>
  <c r="E47" i="5"/>
  <c r="F46" i="5"/>
  <c r="E46" i="5" s="1"/>
  <c r="H151" i="5"/>
  <c r="E151" i="5"/>
  <c r="H179" i="5"/>
  <c r="E179" i="5"/>
  <c r="E222" i="5"/>
  <c r="F40" i="5"/>
  <c r="E40" i="5"/>
  <c r="F64" i="5"/>
  <c r="E64" i="5"/>
  <c r="H73" i="5"/>
  <c r="E242" i="5"/>
  <c r="E198" i="5"/>
  <c r="E196" i="5"/>
  <c r="H137" i="5"/>
  <c r="H171" i="5"/>
  <c r="E171" i="5"/>
  <c r="F51" i="5"/>
  <c r="E51" i="5"/>
  <c r="E142" i="5"/>
  <c r="F97" i="5"/>
  <c r="E97" i="5" s="1"/>
  <c r="H148" i="5"/>
  <c r="H57" i="5"/>
  <c r="H63" i="5"/>
  <c r="H131" i="5"/>
  <c r="H99" i="5"/>
  <c r="F159" i="5"/>
  <c r="E159" i="5"/>
  <c r="F164" i="5"/>
  <c r="E164" i="5"/>
  <c r="H55" i="5"/>
  <c r="E245" i="5"/>
  <c r="H141" i="5"/>
  <c r="E141" i="5"/>
  <c r="F158" i="5"/>
  <c r="E158" i="5"/>
  <c r="F38" i="5"/>
  <c r="E38" i="5" s="1"/>
  <c r="H67" i="5"/>
  <c r="E185" i="5"/>
  <c r="E258" i="5"/>
  <c r="F168" i="5"/>
  <c r="E168" i="5" s="1"/>
  <c r="F143" i="5"/>
  <c r="E143" i="5" s="1"/>
  <c r="F39" i="5"/>
  <c r="E39" i="5"/>
  <c r="H125" i="5"/>
  <c r="E125" i="5"/>
  <c r="H173" i="5"/>
  <c r="F79" i="5"/>
  <c r="E79" i="5"/>
  <c r="H72" i="5"/>
  <c r="F178" i="5"/>
  <c r="E178" i="5"/>
  <c r="F66" i="5"/>
  <c r="E66" i="5"/>
  <c r="H96" i="5"/>
  <c r="E96" i="5"/>
  <c r="F56" i="5"/>
  <c r="E56" i="5" s="1"/>
  <c r="E204" i="5"/>
  <c r="H232" i="5"/>
  <c r="H144" i="5"/>
  <c r="F91" i="5"/>
  <c r="F57" i="5"/>
  <c r="E57" i="5" s="1"/>
  <c r="F261" i="5"/>
  <c r="H261" i="5"/>
  <c r="F264" i="5"/>
  <c r="H264" i="5"/>
  <c r="F262" i="5"/>
  <c r="H262" i="5"/>
  <c r="F260" i="5"/>
  <c r="H260" i="5"/>
  <c r="F253" i="5"/>
  <c r="E253" i="5" s="1"/>
  <c r="H253" i="5"/>
  <c r="H252" i="5"/>
  <c r="F252" i="5"/>
  <c r="F251" i="5"/>
  <c r="H251" i="5"/>
  <c r="F258" i="5"/>
  <c r="H258" i="5"/>
  <c r="F257" i="5"/>
  <c r="H257" i="5"/>
  <c r="F259" i="5"/>
  <c r="E259" i="5" s="1"/>
  <c r="H259" i="5"/>
  <c r="H161" i="5"/>
  <c r="F254" i="5"/>
  <c r="H254" i="5"/>
  <c r="F255" i="5"/>
  <c r="E255" i="5" s="1"/>
  <c r="H255" i="5"/>
  <c r="F213" i="5"/>
  <c r="E213" i="5" s="1"/>
  <c r="H213" i="5"/>
  <c r="F236" i="5"/>
  <c r="E236" i="5" s="1"/>
  <c r="H236" i="5"/>
  <c r="F195" i="5"/>
  <c r="E195" i="5" s="1"/>
  <c r="H195" i="5"/>
  <c r="F196" i="5"/>
  <c r="H196" i="5"/>
  <c r="H248" i="5"/>
  <c r="F248" i="5"/>
  <c r="E248" i="5" s="1"/>
  <c r="F233" i="5"/>
  <c r="H233" i="5"/>
  <c r="H240" i="5"/>
  <c r="F240" i="5"/>
  <c r="F191" i="5"/>
  <c r="E191" i="5" s="1"/>
  <c r="H191" i="5"/>
  <c r="H245" i="5"/>
  <c r="F245" i="5"/>
  <c r="F239" i="5"/>
  <c r="H239" i="5"/>
  <c r="F205" i="5"/>
  <c r="H205" i="5"/>
  <c r="F202" i="5"/>
  <c r="E202" i="5" s="1"/>
  <c r="H202" i="5"/>
  <c r="F192" i="5"/>
  <c r="E192" i="5" s="1"/>
  <c r="H192" i="5"/>
  <c r="F203" i="5"/>
  <c r="H203" i="5"/>
  <c r="F193" i="5"/>
  <c r="H193" i="5"/>
  <c r="H235" i="5"/>
  <c r="F235" i="5"/>
  <c r="E235" i="5" s="1"/>
  <c r="F211" i="5"/>
  <c r="E211" i="5" s="1"/>
  <c r="H211" i="5"/>
  <c r="F241" i="5"/>
  <c r="H241" i="5"/>
  <c r="F250" i="5"/>
  <c r="H250" i="5"/>
  <c r="F209" i="5"/>
  <c r="E209" i="5" s="1"/>
  <c r="H209" i="5"/>
  <c r="H229" i="5"/>
  <c r="F229" i="5"/>
  <c r="E229" i="5" s="1"/>
  <c r="F210" i="5"/>
  <c r="E210" i="5" s="1"/>
  <c r="H210" i="5"/>
  <c r="F244" i="5"/>
  <c r="E244" i="5" s="1"/>
  <c r="H244" i="5"/>
  <c r="F201" i="5"/>
  <c r="H201" i="5"/>
  <c r="F190" i="5"/>
  <c r="H190" i="5"/>
  <c r="F199" i="5"/>
  <c r="E199" i="5" s="1"/>
  <c r="H199" i="5"/>
  <c r="H215" i="5"/>
  <c r="F215" i="5"/>
  <c r="H242" i="5"/>
  <c r="F242" i="5"/>
  <c r="F197" i="5"/>
  <c r="E197" i="5" s="1"/>
  <c r="H197" i="5"/>
  <c r="H225" i="5"/>
  <c r="F225" i="5"/>
  <c r="F185" i="5"/>
  <c r="H185" i="5"/>
  <c r="H223" i="5"/>
  <c r="F223" i="5"/>
  <c r="E223" i="5" s="1"/>
  <c r="F194" i="5"/>
  <c r="H194" i="5"/>
  <c r="F247" i="5"/>
  <c r="E247" i="5" s="1"/>
  <c r="H247" i="5"/>
  <c r="F226" i="5"/>
  <c r="H226" i="5"/>
  <c r="F187" i="5"/>
  <c r="E187" i="5" s="1"/>
  <c r="H187" i="5"/>
  <c r="F246" i="5"/>
  <c r="E246" i="5" s="1"/>
  <c r="H246" i="5"/>
  <c r="F219" i="5"/>
  <c r="E219" i="5" s="1"/>
  <c r="H219" i="5"/>
  <c r="F237" i="5"/>
  <c r="H237" i="5"/>
  <c r="H238" i="5"/>
  <c r="F238" i="5"/>
  <c r="E238" i="5" s="1"/>
  <c r="F207" i="5"/>
  <c r="H207" i="5"/>
  <c r="H222" i="5"/>
  <c r="F222" i="5"/>
  <c r="F224" i="5"/>
  <c r="E224" i="5" s="1"/>
  <c r="H224" i="5"/>
  <c r="F221" i="5"/>
  <c r="E221" i="5" s="1"/>
  <c r="H221" i="5"/>
  <c r="F249" i="5"/>
  <c r="E249" i="5" s="1"/>
  <c r="H249" i="5"/>
  <c r="F189" i="5"/>
  <c r="H189" i="5"/>
  <c r="H218" i="5"/>
  <c r="F218" i="5"/>
  <c r="E218" i="5" s="1"/>
  <c r="F220" i="5"/>
  <c r="E220" i="5" s="1"/>
  <c r="H220" i="5"/>
  <c r="H217" i="5"/>
  <c r="F217" i="5"/>
  <c r="E217" i="5" s="1"/>
  <c r="F186" i="5"/>
  <c r="H186" i="5"/>
  <c r="F212" i="5"/>
  <c r="H212" i="5"/>
  <c r="F208" i="5"/>
  <c r="E208" i="5" s="1"/>
  <c r="H208" i="5"/>
  <c r="H227" i="5"/>
  <c r="F227" i="5"/>
  <c r="E227" i="5" s="1"/>
  <c r="F243" i="5"/>
  <c r="H243" i="5"/>
  <c r="F228" i="5"/>
  <c r="H228" i="5"/>
  <c r="F206" i="5"/>
  <c r="H206" i="5"/>
  <c r="F198" i="5"/>
  <c r="H198" i="5"/>
  <c r="H216" i="5"/>
  <c r="F216" i="5"/>
  <c r="E216" i="5" s="1"/>
  <c r="F47" i="5"/>
  <c r="F188" i="5"/>
  <c r="E188" i="5" s="1"/>
  <c r="H188" i="5"/>
  <c r="F200" i="5"/>
  <c r="H200" i="5"/>
  <c r="H230" i="5"/>
  <c r="F230" i="5"/>
  <c r="F214" i="5"/>
  <c r="E214" i="5" s="1"/>
  <c r="H214" i="5"/>
  <c r="F204" i="5"/>
  <c r="H204" i="5"/>
  <c r="F104" i="5"/>
  <c r="H177" i="5"/>
  <c r="H66" i="5"/>
  <c r="F171" i="5"/>
  <c r="H56" i="5"/>
  <c r="F148" i="5"/>
  <c r="E148" i="5" s="1"/>
  <c r="F113" i="5"/>
  <c r="E113" i="5" s="1"/>
  <c r="F135" i="5"/>
  <c r="E135" i="5" s="1"/>
  <c r="H50" i="5"/>
  <c r="H108" i="5"/>
  <c r="H180" i="5"/>
  <c r="H182" i="5"/>
  <c r="H178" i="5"/>
  <c r="F179" i="5"/>
  <c r="F98" i="5"/>
  <c r="E98" i="5" s="1"/>
  <c r="F150" i="5"/>
  <c r="H88" i="5"/>
  <c r="F55" i="5"/>
  <c r="E55" i="5" s="1"/>
  <c r="F99" i="5"/>
  <c r="E99" i="5" s="1"/>
  <c r="H175" i="5"/>
  <c r="F81" i="5"/>
  <c r="F37" i="5"/>
  <c r="H183" i="5"/>
  <c r="H90" i="5"/>
  <c r="F90" i="5"/>
  <c r="F52" i="5"/>
  <c r="F131" i="5"/>
  <c r="E131" i="5" s="1"/>
  <c r="F35" i="5"/>
  <c r="H164" i="5"/>
  <c r="H158" i="5"/>
  <c r="H143" i="5"/>
  <c r="F116" i="5"/>
  <c r="E116" i="5" s="1"/>
  <c r="H38" i="5"/>
  <c r="F67" i="5"/>
  <c r="E67" i="5" s="1"/>
  <c r="H64" i="5"/>
  <c r="H168" i="5"/>
  <c r="F151" i="5"/>
  <c r="F73" i="5"/>
  <c r="E73" i="5" s="1"/>
  <c r="F137" i="5"/>
  <c r="E137" i="5" s="1"/>
  <c r="F167" i="5"/>
  <c r="E167" i="5" s="1"/>
  <c r="F72" i="5"/>
  <c r="E72" i="5" s="1"/>
  <c r="H97" i="5"/>
  <c r="F128" i="5"/>
  <c r="F118" i="5"/>
  <c r="E118" i="5" s="1"/>
  <c r="H39" i="5"/>
  <c r="H79" i="5"/>
  <c r="H146" i="5"/>
  <c r="H157" i="5"/>
  <c r="F140" i="5"/>
  <c r="E140" i="5" s="1"/>
  <c r="H126" i="5"/>
  <c r="F142" i="5"/>
  <c r="H142" i="5"/>
  <c r="F103" i="5"/>
  <c r="H172" i="5"/>
  <c r="F173" i="5"/>
  <c r="E173" i="5" s="1"/>
  <c r="H46" i="5"/>
  <c r="F141" i="5"/>
  <c r="H51" i="5"/>
  <c r="H89" i="5"/>
  <c r="F100" i="5"/>
  <c r="E100" i="5" s="1"/>
  <c r="F125" i="5"/>
  <c r="F58" i="5"/>
  <c r="E58" i="5" s="1"/>
  <c r="H58" i="5"/>
  <c r="F61" i="5"/>
  <c r="H61" i="5"/>
  <c r="H162" i="5"/>
  <c r="F63" i="5"/>
  <c r="E63" i="5" s="1"/>
  <c r="H40" i="5"/>
  <c r="H159" i="5"/>
</calcChain>
</file>

<file path=xl/sharedStrings.xml><?xml version="1.0" encoding="utf-8"?>
<sst xmlns="http://schemas.openxmlformats.org/spreadsheetml/2006/main" count="1222" uniqueCount="441">
  <si>
    <t>ctm00</t>
  </si>
  <si>
    <t>ctm01</t>
  </si>
  <si>
    <t>ctm02</t>
  </si>
  <si>
    <t>ctm03</t>
  </si>
  <si>
    <t>ctm04</t>
  </si>
  <si>
    <t>ctm05</t>
  </si>
  <si>
    <t>No</t>
  </si>
  <si>
    <t>login</t>
  </si>
  <si>
    <t>email</t>
  </si>
  <si>
    <t>Inv000</t>
  </si>
  <si>
    <t>Inv001</t>
  </si>
  <si>
    <t>Inv002</t>
  </si>
  <si>
    <t>Inv003</t>
  </si>
  <si>
    <t>Inv004</t>
  </si>
  <si>
    <t>Inv005</t>
  </si>
  <si>
    <t>Inv006</t>
  </si>
  <si>
    <t>Inv007</t>
  </si>
  <si>
    <t>Inv008</t>
  </si>
  <si>
    <t>Inv009</t>
  </si>
  <si>
    <t>Inv010</t>
  </si>
  <si>
    <t>Inv011</t>
  </si>
  <si>
    <t>Inv012</t>
  </si>
  <si>
    <t>Inv013</t>
  </si>
  <si>
    <t>Inv014</t>
  </si>
  <si>
    <t>Inv015</t>
  </si>
  <si>
    <t>Inv016</t>
  </si>
  <si>
    <t>Inv017</t>
  </si>
  <si>
    <t>Inv018</t>
  </si>
  <si>
    <t>Inv019</t>
  </si>
  <si>
    <t>Inv020</t>
  </si>
  <si>
    <t>Pat000</t>
  </si>
  <si>
    <t>Pat001</t>
  </si>
  <si>
    <t>Pat002</t>
  </si>
  <si>
    <t>Pat003</t>
  </si>
  <si>
    <t>Pat004</t>
  </si>
  <si>
    <t>Pat005</t>
  </si>
  <si>
    <t>Pat006</t>
  </si>
  <si>
    <t>Pat007</t>
  </si>
  <si>
    <t>Pat008</t>
  </si>
  <si>
    <t>Pat009</t>
  </si>
  <si>
    <t>Pat010</t>
  </si>
  <si>
    <t>Pat011</t>
  </si>
  <si>
    <t>Pat012</t>
  </si>
  <si>
    <t>Pat013</t>
  </si>
  <si>
    <t>Pat014</t>
  </si>
  <si>
    <t>Pat015</t>
  </si>
  <si>
    <t>Pat016</t>
  </si>
  <si>
    <t>Pat017</t>
  </si>
  <si>
    <t>Pat018</t>
  </si>
  <si>
    <t>Pat019</t>
  </si>
  <si>
    <t>Pat020</t>
  </si>
  <si>
    <t>Pat021</t>
  </si>
  <si>
    <t>Pat022</t>
  </si>
  <si>
    <t>Pat023</t>
  </si>
  <si>
    <t>Pat024</t>
  </si>
  <si>
    <t>Pat025</t>
  </si>
  <si>
    <t>Pat026</t>
  </si>
  <si>
    <t>Pat027</t>
  </si>
  <si>
    <t>Pat028</t>
  </si>
  <si>
    <t>Pat029</t>
  </si>
  <si>
    <t>Pat030</t>
  </si>
  <si>
    <t>Pat031</t>
  </si>
  <si>
    <t>Pat032</t>
  </si>
  <si>
    <t>Pat033</t>
  </si>
  <si>
    <t>Pat034</t>
  </si>
  <si>
    <t>Pat035</t>
  </si>
  <si>
    <t>Pat036</t>
  </si>
  <si>
    <t>Pat037</t>
  </si>
  <si>
    <t>Pat038</t>
  </si>
  <si>
    <t>Pat039</t>
  </si>
  <si>
    <t>Pat040</t>
  </si>
  <si>
    <t>Pat041</t>
  </si>
  <si>
    <t>Pat042</t>
  </si>
  <si>
    <t>Pat043</t>
  </si>
  <si>
    <t>Pat044</t>
  </si>
  <si>
    <t>Pat045</t>
  </si>
  <si>
    <t>Pat046</t>
  </si>
  <si>
    <t>Pat047</t>
  </si>
  <si>
    <t>Pat048</t>
  </si>
  <si>
    <t>Pat049</t>
  </si>
  <si>
    <t>Pat050</t>
  </si>
  <si>
    <t>Pat051</t>
  </si>
  <si>
    <t>Pat052</t>
  </si>
  <si>
    <t>Pat053</t>
  </si>
  <si>
    <t>Pat054</t>
  </si>
  <si>
    <t>Pat055</t>
  </si>
  <si>
    <t>Pat056</t>
  </si>
  <si>
    <t>Pat057</t>
  </si>
  <si>
    <t>Pat058</t>
  </si>
  <si>
    <t>Pat059</t>
  </si>
  <si>
    <t>Pat060</t>
  </si>
  <si>
    <t>Pat061</t>
  </si>
  <si>
    <t>Pat062</t>
  </si>
  <si>
    <t>Pat063</t>
  </si>
  <si>
    <t>Pat064</t>
  </si>
  <si>
    <t>Pat065</t>
  </si>
  <si>
    <t>Pat066</t>
  </si>
  <si>
    <t>Pat067</t>
  </si>
  <si>
    <t>Pat068</t>
  </si>
  <si>
    <t>Pat069</t>
  </si>
  <si>
    <t>Pat070</t>
  </si>
  <si>
    <t>Pat071</t>
  </si>
  <si>
    <t>Pat072</t>
  </si>
  <si>
    <t>Pat073</t>
  </si>
  <si>
    <t>Pat074</t>
  </si>
  <si>
    <t>Pat075</t>
  </si>
  <si>
    <t>Pat076</t>
  </si>
  <si>
    <t>Pat077</t>
  </si>
  <si>
    <t>Pat078</t>
  </si>
  <si>
    <t>Pat079</t>
  </si>
  <si>
    <t>Pat080</t>
  </si>
  <si>
    <t>Pat081</t>
  </si>
  <si>
    <t>Pat082</t>
  </si>
  <si>
    <t>Pat083</t>
  </si>
  <si>
    <t>Pat084</t>
  </si>
  <si>
    <t>Pat085</t>
  </si>
  <si>
    <t>Pat086</t>
  </si>
  <si>
    <t>Pat087</t>
  </si>
  <si>
    <t>Pat088</t>
  </si>
  <si>
    <t>Pat089</t>
  </si>
  <si>
    <t>Pat090</t>
  </si>
  <si>
    <t>Pat091</t>
  </si>
  <si>
    <t>Pat092</t>
  </si>
  <si>
    <t>Pat093</t>
  </si>
  <si>
    <t>Pat094</t>
  </si>
  <si>
    <t>Pat095</t>
  </si>
  <si>
    <t>Pat096</t>
  </si>
  <si>
    <t>Pat097</t>
  </si>
  <si>
    <t>Pat098</t>
  </si>
  <si>
    <t>Pat099</t>
  </si>
  <si>
    <t>Pat100</t>
  </si>
  <si>
    <t>role</t>
  </si>
  <si>
    <t>ctm</t>
  </si>
  <si>
    <t>patient</t>
  </si>
  <si>
    <t>investigator</t>
  </si>
  <si>
    <t>requested</t>
  </si>
  <si>
    <t>rejected</t>
  </si>
  <si>
    <t>revoked</t>
  </si>
  <si>
    <t>status</t>
  </si>
  <si>
    <t>N0</t>
  </si>
  <si>
    <t>tri000</t>
  </si>
  <si>
    <t>tri001</t>
  </si>
  <si>
    <t>tri002</t>
  </si>
  <si>
    <t>tri003</t>
  </si>
  <si>
    <t>tri004</t>
  </si>
  <si>
    <t>tri005</t>
  </si>
  <si>
    <t>tri006</t>
  </si>
  <si>
    <t>tri007</t>
  </si>
  <si>
    <t>tri008</t>
  </si>
  <si>
    <t>tri009</t>
  </si>
  <si>
    <t>tri010</t>
  </si>
  <si>
    <t>tri011</t>
  </si>
  <si>
    <t>tri012</t>
  </si>
  <si>
    <t>tri013</t>
  </si>
  <si>
    <t>tri014</t>
  </si>
  <si>
    <t>tri015</t>
  </si>
  <si>
    <t>describtion</t>
  </si>
  <si>
    <t>Aliquam erat volutpat. Donec a imperdiet erat. Aenean commodo risus tempus sapien bibendum, ut rutrum nisi laoreet. Suspendisse turpis nisi, imperdiet nec vestibulum at, commodo sit amet justo. Pellentesque non mauris quis felis volutpat sollicitudin. Nulla tincidunt mattis ultricies. Nam pretium risus neque. Quisque finibus ipsum at posuere eleifend. Maecenas at sodales mi. Aliquam at tempus neque.</t>
  </si>
  <si>
    <t>Morbi tortor lorem, euismod rutrum dignissim ac, tempus eget urna. Maecenas quam urna, pulvinar sit amet laoreet ac, interdum a nisi. Ut sit amet porta metus, at accumsan metus. Vivamus sit amet enim hendrerit, condimentum risus non, varius enim. Suspendisse risus nunc, fringilla vitae tristique eget, finibus quis ante. In molestie rutrum purus ut rutrum. In eget orci ut metus tincidunt suscipit. Fusce neque metus, blandit vitae dui vitae, imperdiet mollis erat. Morbi libero turpis, fringilla sed sem a, posuere bibendum velit. Pellentesque vel nunc nisi. Proin mattis aliquet lectus eget blandit. Quisque bibendum sapien ac ullamcorper bibendum. Ut lacinia massa eget lectus elementum, non suscipit ante bibendum. Pellentesque condimentum finibus pharetra.</t>
  </si>
  <si>
    <t>Duis sagittis iaculis lectus, non hendrerit magna pharetra id. Pellentesque scelerisque pellentesque mauris, at posuere libero iaculis non. Quisque sed sapien nec erat pretium facilisis. Nunc a velit sed ex pretium placerat in at mauris. Phasellus dapibus fringilla ante vel posuere. Fusce consequat metus id ultrices facilisis. Sed at est rhoncus, bibendum dui vel, sodales ipsum. Orci varius natoque penatibus et magnis dis parturient montes, nascetur ridiculus mus. Vivamus sit amet orci at lorem ornare imperdiet.</t>
  </si>
  <si>
    <t>Etiam lacinia viverra nisl ut dignissim. Pellentesque habitant morbi tristique senectus et netus et malesuada fames ac turpis egestas. Proin in dapibus libero. Duis venenatis sapien vel est vestibulum, egestas fermentum elit placerat. Nam arcu justo, hendrerit et condimentum a, sagittis ut est. Nullam id turpis hendrerit, imperdiet ante ac, congue quam. Nulla pretium vel tellus at pellentesque. Integer dapibus leo ut felis hendrerit tincidunt.</t>
  </si>
  <si>
    <t>Lorem ipsum dolor sit amet, consectetur adipiscing elit. Nunc finibus sed nibh ac cursus. Mauris quis purus lacinia ligula bibendum vestibulum. Lorem ipsum dolor sit amet, consectetur adipiscing elit. Ut vitae eros dui. Morbi ultricies consequat odio a tempor. Integer sed lobortis ex. Fusce in metus molestie, egestas enim ut, vehicula mauris. Ut iaculis dapibus nibh, at efficitur augue ullamcorper sed. Suspendisse sodales nulla sed risus ullamcorper, ullamcorper dignissim ex elementum. Vivamus gravida lorem quis purus fermentum posuere. In venenatis urna ac ex egestas tempus. Etiam ut nisl mattis urna blandit ultrices nec a leo.</t>
  </si>
  <si>
    <t>Duis fermentum turpis vitae ornare malesuada. Etiam arcu sem, elementum nec iaculis vitae, rutrum vel odio. Aliquam erat volutpat. Pellentesque sollicitudin accumsan pulvinar. Etiam ligula ante, molestie et scelerisque quis, tincidunt et elit. Phasellus a urna eget ante hendrerit pretium sed accumsan eros. In turpis arcu, lobortis a condimentum tempor, ullamcorper nec ante. Praesent pellentesque auctor purus eget malesuada.</t>
  </si>
  <si>
    <t>Ut vestibulum accumsan vulputate. Proin congue egestas dapibus. Cras sit amet mollis purus, eget aliquet tortor. Curabitur blandit aliquam vestibulum. Pellentesque malesuada varius sodales. Morbi volutpat leo nec quam fringilla, ac maximus lectus dictum. Mauris accumsan posuere magna vitae efficitur. Integer eu hendrerit lectus.</t>
  </si>
  <si>
    <t>Curabitur tristique egestas imperdiet. Aenean malesuada nulla a lacus condimentum viverra. Cras congue, mauris vitae iaculis finibus, risus ex vehicula risus, eu lacinia velit metus ut arcu. Praesent lacinia fringilla tellus, sit amet vestibulum augue suscipit sit amet. Cras rhoncus purus sit amet congue congue. Sed metus ipsum, viverra in lacinia nec, convallis sit amet nunc. Pellentesque bibendum posuere metus nec vehicula. Mauris ac dui ut dolor viverra laoreet id sit amet ex.</t>
  </si>
  <si>
    <t>Aliquam cursus enim non quam maximus, eu malesuada dui ultrices. Praesent sed facilisis enim. Nam quis tortor elit. Sed nec neque pulvinar, maximus magna quis, pretium orci. Aenean interdum ullamcorper tortor, scelerisque eleifend odio suscipit eu. Vivamus egestas arcu eget nibh auctor, non gravida neque convallis. Aliquam vehicula elit non rhoncus venenatis. Suspendisse in odio eget ante fermentum condimentum vitae sit amet tortor.</t>
  </si>
  <si>
    <t>Quisque eu tempor enim. Vestibulum ante ipsum primis in faucibus orci luctus et ultrices posuere cubilia curae; Suspendisse finibus sapien quis urna tempus elementum. Integer elementum laoreet purus, ut aliquet justo semper ut. Vestibulum sodales lorem tempus quam rhoncus pellentesque. Suspendisse quis condimentum nunc. Mauris lorem nunc, suscipit a ante vel, vestibulum malesuada augue. Donec pulvinar varius consectetur.</t>
  </si>
  <si>
    <t>Etiam vehicula tortor in posuere faucibus. Fusce mattis ante quis placerat tristique.</t>
  </si>
  <si>
    <t>Nullam sagittis nisi eget varius sagittis. Quisque vehicula faucibus libero nec imperdiet. </t>
  </si>
  <si>
    <t>Morbi consectetur sem nec aliquam iaculis. Maecenas hendrerit posuere risus, ac tristique dolor vestibulum ac. Donec dapibus, tortor eget sollicitudin facilisis, nibh arcu tempor nunc, ac vehicula lectus velit at mauris.</t>
  </si>
  <si>
    <t>Lorem ipsum dolor sit amet, consectetur adipiscing elit. Nullam rutrum cursus tortor. Cras tempor leo non rutrum hendrerit. Aenean sed nisi suscipit, ultricies quam vehicula, luctus odio.</t>
  </si>
  <si>
    <t>Mauris quis leo ultrices, condimentum augue sed, lobortis ligula. Vestibulum ante ipsum primis in faucibus orci luctus et ultrices posuere cubilia curae;</t>
  </si>
  <si>
    <t>closed</t>
  </si>
  <si>
    <t>tri016</t>
  </si>
  <si>
    <t>tri017</t>
  </si>
  <si>
    <t>tri018</t>
  </si>
  <si>
    <t>tri019</t>
  </si>
  <si>
    <t>tri020</t>
  </si>
  <si>
    <t>Maecenas varius, tortor sit amet venenatis dictum, leo massa maximus velit, id interdum ante libero eu nibh. Maecenas eleifend venenatis sapien ac pharetra.</t>
  </si>
  <si>
    <t>Mauris faucibus, lorem a congue congue, neque diam vehicula arcu, eu dignissim sapien eros non velit.</t>
  </si>
  <si>
    <t>Aliquam dui odio, suscipit ut convallis aliquet, ullamcorper et lorem.</t>
  </si>
  <si>
    <t>Nullam malesuada leo vel orci blandit dictum in nec ipsum.</t>
  </si>
  <si>
    <t>Nunc dignissim ante nec erat iaculis, quis tincidunt nisi vulputate.</t>
  </si>
  <si>
    <t>start</t>
  </si>
  <si>
    <t>open</t>
  </si>
  <si>
    <t>ongoing</t>
  </si>
  <si>
    <t>trialcode</t>
  </si>
  <si>
    <t>trial</t>
  </si>
  <si>
    <t>rand ctm</t>
  </si>
  <si>
    <t>inv</t>
  </si>
  <si>
    <t>FIXED</t>
  </si>
  <si>
    <t>accepted</t>
  </si>
  <si>
    <t>Neque porro quisquam est qui dolorem ipsum quia dolor sit amet, consectetur, adipisci velit…</t>
  </si>
  <si>
    <t>rand trial num</t>
  </si>
  <si>
    <t>investigato column</t>
  </si>
  <si>
    <t>inv code</t>
  </si>
  <si>
    <t>rand distribution</t>
  </si>
  <si>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"tri000"</t>
    </r>
    <r>
      <rPr>
        <sz val="12"/>
        <color rgb="FFD4D4D4"/>
        <rFont val="Menlo"/>
        <family val="2"/>
      </rPr>
      <t>,</t>
    </r>
    <r>
      <rPr>
        <sz val="12"/>
        <color rgb="FFCE9178"/>
        <rFont val="Menlo"/>
        <family val="2"/>
      </rPr>
      <t>"Inv004"</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</si>
  <si>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"tri000"</t>
    </r>
    <r>
      <rPr>
        <sz val="12"/>
        <color rgb="FFD4D4D4"/>
        <rFont val="Menlo"/>
        <family val="2"/>
      </rPr>
      <t>,</t>
    </r>
    <r>
      <rPr>
        <sz val="12"/>
        <color rgb="FFCE9178"/>
        <rFont val="Menlo"/>
        <family val="2"/>
      </rPr>
      <t>"Inv006"</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</si>
  <si>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"tri000"</t>
    </r>
    <r>
      <rPr>
        <sz val="12"/>
        <color rgb="FFD4D4D4"/>
        <rFont val="Menlo"/>
        <family val="2"/>
      </rPr>
      <t>,</t>
    </r>
    <r>
      <rPr>
        <sz val="12"/>
        <color rgb="FFCE9178"/>
        <rFont val="Menlo"/>
        <family val="2"/>
      </rPr>
      <t>"Inv016"</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</si>
  <si>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"tri002"</t>
    </r>
    <r>
      <rPr>
        <sz val="12"/>
        <color rgb="FFD4D4D4"/>
        <rFont val="Menlo"/>
        <family val="2"/>
      </rPr>
      <t>,</t>
    </r>
    <r>
      <rPr>
        <sz val="12"/>
        <color rgb="FFCE9178"/>
        <rFont val="Menlo"/>
        <family val="2"/>
      </rPr>
      <t>"Inv014"</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</si>
  <si>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"tri002"</t>
    </r>
    <r>
      <rPr>
        <sz val="12"/>
        <color rgb="FFD4D4D4"/>
        <rFont val="Menlo"/>
        <family val="2"/>
      </rPr>
      <t>,</t>
    </r>
    <r>
      <rPr>
        <sz val="12"/>
        <color rgb="FFCE9178"/>
        <rFont val="Menlo"/>
        <family val="2"/>
      </rPr>
      <t>"Inv008"</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</si>
  <si>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"tri002"</t>
    </r>
    <r>
      <rPr>
        <sz val="12"/>
        <color rgb="FFD4D4D4"/>
        <rFont val="Menlo"/>
        <family val="2"/>
      </rPr>
      <t>,</t>
    </r>
    <r>
      <rPr>
        <sz val="12"/>
        <color rgb="FFCE9178"/>
        <rFont val="Menlo"/>
        <family val="2"/>
      </rPr>
      <t>"Inv018"</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</si>
  <si>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"tri003"</t>
    </r>
    <r>
      <rPr>
        <sz val="12"/>
        <color rgb="FFD4D4D4"/>
        <rFont val="Menlo"/>
        <family val="2"/>
      </rPr>
      <t>,</t>
    </r>
    <r>
      <rPr>
        <sz val="12"/>
        <color rgb="FFCE9178"/>
        <rFont val="Menlo"/>
        <family val="2"/>
      </rPr>
      <t>"Inv001"</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</si>
  <si>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"tri004"</t>
    </r>
    <r>
      <rPr>
        <sz val="12"/>
        <color rgb="FFD4D4D4"/>
        <rFont val="Menlo"/>
        <family val="2"/>
      </rPr>
      <t>,</t>
    </r>
    <r>
      <rPr>
        <sz val="12"/>
        <color rgb="FFCE9178"/>
        <rFont val="Menlo"/>
        <family val="2"/>
      </rPr>
      <t>"Inv003"</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</si>
  <si>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"tri006"</t>
    </r>
    <r>
      <rPr>
        <sz val="12"/>
        <color rgb="FFD4D4D4"/>
        <rFont val="Menlo"/>
        <family val="2"/>
      </rPr>
      <t>,</t>
    </r>
    <r>
      <rPr>
        <sz val="12"/>
        <color rgb="FFCE9178"/>
        <rFont val="Menlo"/>
        <family val="2"/>
      </rPr>
      <t>"Inv013"</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</si>
  <si>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"tri006"</t>
    </r>
    <r>
      <rPr>
        <sz val="12"/>
        <color rgb="FFD4D4D4"/>
        <rFont val="Menlo"/>
        <family val="2"/>
      </rPr>
      <t>,</t>
    </r>
    <r>
      <rPr>
        <sz val="12"/>
        <color rgb="FFCE9178"/>
        <rFont val="Menlo"/>
        <family val="2"/>
      </rPr>
      <t>"Inv011"</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</si>
  <si>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"tri007"</t>
    </r>
    <r>
      <rPr>
        <sz val="12"/>
        <color rgb="FFD4D4D4"/>
        <rFont val="Menlo"/>
        <family val="2"/>
      </rPr>
      <t>,</t>
    </r>
    <r>
      <rPr>
        <sz val="12"/>
        <color rgb="FFCE9178"/>
        <rFont val="Menlo"/>
        <family val="2"/>
      </rPr>
      <t>"Inv006"</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</si>
  <si>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"tri007"</t>
    </r>
    <r>
      <rPr>
        <sz val="12"/>
        <color rgb="FFD4D4D4"/>
        <rFont val="Menlo"/>
        <family val="2"/>
      </rPr>
      <t>,</t>
    </r>
    <r>
      <rPr>
        <sz val="12"/>
        <color rgb="FFCE9178"/>
        <rFont val="Menlo"/>
        <family val="2"/>
      </rPr>
      <t>"Inv016"</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</si>
  <si>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"tri008"</t>
    </r>
    <r>
      <rPr>
        <sz val="12"/>
        <color rgb="FFD4D4D4"/>
        <rFont val="Menlo"/>
        <family val="2"/>
      </rPr>
      <t>,</t>
    </r>
    <r>
      <rPr>
        <sz val="12"/>
        <color rgb="FFCE9178"/>
        <rFont val="Menlo"/>
        <family val="2"/>
      </rPr>
      <t>"Inv016"</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</si>
  <si>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"tri009"</t>
    </r>
    <r>
      <rPr>
        <sz val="12"/>
        <color rgb="FFD4D4D4"/>
        <rFont val="Menlo"/>
        <family val="2"/>
      </rPr>
      <t>,</t>
    </r>
    <r>
      <rPr>
        <sz val="12"/>
        <color rgb="FFCE9178"/>
        <rFont val="Menlo"/>
        <family val="2"/>
      </rPr>
      <t>"Inv006"</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</si>
  <si>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"tri014"</t>
    </r>
    <r>
      <rPr>
        <sz val="12"/>
        <color rgb="FFD4D4D4"/>
        <rFont val="Menlo"/>
        <family val="2"/>
      </rPr>
      <t>,</t>
    </r>
    <r>
      <rPr>
        <sz val="12"/>
        <color rgb="FFCE9178"/>
        <rFont val="Menlo"/>
        <family val="2"/>
      </rPr>
      <t>"Inv002"</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</si>
  <si>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"tri014"</t>
    </r>
    <r>
      <rPr>
        <sz val="12"/>
        <color rgb="FFD4D4D4"/>
        <rFont val="Menlo"/>
        <family val="2"/>
      </rPr>
      <t>,</t>
    </r>
    <r>
      <rPr>
        <sz val="12"/>
        <color rgb="FFCE9178"/>
        <rFont val="Menlo"/>
        <family val="2"/>
      </rPr>
      <t>"Inv005"</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</si>
  <si>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"tri015"</t>
    </r>
    <r>
      <rPr>
        <sz val="12"/>
        <color rgb="FFD4D4D4"/>
        <rFont val="Menlo"/>
        <family val="2"/>
      </rPr>
      <t>,</t>
    </r>
    <r>
      <rPr>
        <sz val="12"/>
        <color rgb="FFCE9178"/>
        <rFont val="Menlo"/>
        <family val="2"/>
      </rPr>
      <t>"Inv012"</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</si>
  <si>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"tri016"</t>
    </r>
    <r>
      <rPr>
        <sz val="12"/>
        <color rgb="FFD4D4D4"/>
        <rFont val="Menlo"/>
        <family val="2"/>
      </rPr>
      <t>,</t>
    </r>
    <r>
      <rPr>
        <sz val="12"/>
        <color rgb="FFCE9178"/>
        <rFont val="Menlo"/>
        <family val="2"/>
      </rPr>
      <t>"Inv003"</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</si>
  <si>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"tri016"</t>
    </r>
    <r>
      <rPr>
        <sz val="12"/>
        <color rgb="FFD4D4D4"/>
        <rFont val="Menlo"/>
        <family val="2"/>
      </rPr>
      <t>,</t>
    </r>
    <r>
      <rPr>
        <sz val="12"/>
        <color rgb="FFCE9178"/>
        <rFont val="Menlo"/>
        <family val="2"/>
      </rPr>
      <t>"Inv016"</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</si>
  <si>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"tri018"</t>
    </r>
    <r>
      <rPr>
        <sz val="12"/>
        <color rgb="FFD4D4D4"/>
        <rFont val="Menlo"/>
        <family val="2"/>
      </rPr>
      <t>,</t>
    </r>
    <r>
      <rPr>
        <sz val="12"/>
        <color rgb="FFCE9178"/>
        <rFont val="Menlo"/>
        <family val="2"/>
      </rPr>
      <t>"Inv005"</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</si>
  <si>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"tri001"</t>
    </r>
    <r>
      <rPr>
        <sz val="12"/>
        <color rgb="FFD4D4D4"/>
        <rFont val="Menlo"/>
        <family val="2"/>
      </rPr>
      <t>,</t>
    </r>
    <r>
      <rPr>
        <sz val="12"/>
        <color rgb="FFCE9178"/>
        <rFont val="Menlo"/>
        <family val="2"/>
      </rPr>
      <t>"Inv000"</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</si>
  <si>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"tri001"</t>
    </r>
    <r>
      <rPr>
        <sz val="12"/>
        <color rgb="FFD4D4D4"/>
        <rFont val="Menlo"/>
        <family val="2"/>
      </rPr>
      <t>,</t>
    </r>
    <r>
      <rPr>
        <sz val="12"/>
        <color rgb="FFCE9178"/>
        <rFont val="Menlo"/>
        <family val="2"/>
      </rPr>
      <t>"Inv004"</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</si>
  <si>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"tri003"</t>
    </r>
    <r>
      <rPr>
        <sz val="12"/>
        <color rgb="FFD4D4D4"/>
        <rFont val="Menlo"/>
        <family val="2"/>
      </rPr>
      <t>,</t>
    </r>
    <r>
      <rPr>
        <sz val="12"/>
        <color rgb="FFCE9178"/>
        <rFont val="Menlo"/>
        <family val="2"/>
      </rPr>
      <t>"Inv012"</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</si>
  <si>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"tri004"</t>
    </r>
    <r>
      <rPr>
        <sz val="12"/>
        <color rgb="FFD4D4D4"/>
        <rFont val="Menlo"/>
        <family val="2"/>
      </rPr>
      <t>,</t>
    </r>
    <r>
      <rPr>
        <sz val="12"/>
        <color rgb="FFCE9178"/>
        <rFont val="Menlo"/>
        <family val="2"/>
      </rPr>
      <t>"Inv010"</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</si>
  <si>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"tri004"</t>
    </r>
    <r>
      <rPr>
        <sz val="12"/>
        <color rgb="FFD4D4D4"/>
        <rFont val="Menlo"/>
        <family val="2"/>
      </rPr>
      <t>,</t>
    </r>
    <r>
      <rPr>
        <sz val="12"/>
        <color rgb="FFCE9178"/>
        <rFont val="Menlo"/>
        <family val="2"/>
      </rPr>
      <t>"Inv016"</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</si>
  <si>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"tri006"</t>
    </r>
    <r>
      <rPr>
        <sz val="12"/>
        <color rgb="FFD4D4D4"/>
        <rFont val="Menlo"/>
        <family val="2"/>
      </rPr>
      <t>,</t>
    </r>
    <r>
      <rPr>
        <sz val="12"/>
        <color rgb="FFCE9178"/>
        <rFont val="Menlo"/>
        <family val="2"/>
      </rPr>
      <t>"Inv001"</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</si>
  <si>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"tri007"</t>
    </r>
    <r>
      <rPr>
        <sz val="12"/>
        <color rgb="FFD4D4D4"/>
        <rFont val="Menlo"/>
        <family val="2"/>
      </rPr>
      <t>,</t>
    </r>
    <r>
      <rPr>
        <sz val="12"/>
        <color rgb="FFCE9178"/>
        <rFont val="Menlo"/>
        <family val="2"/>
      </rPr>
      <t>"Inv002"</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</si>
  <si>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"tri007"</t>
    </r>
    <r>
      <rPr>
        <sz val="12"/>
        <color rgb="FFD4D4D4"/>
        <rFont val="Menlo"/>
        <family val="2"/>
      </rPr>
      <t>,</t>
    </r>
    <r>
      <rPr>
        <sz val="12"/>
        <color rgb="FFCE9178"/>
        <rFont val="Menlo"/>
        <family val="2"/>
      </rPr>
      <t>"Inv009"</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</si>
  <si>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"tri008"</t>
    </r>
    <r>
      <rPr>
        <sz val="12"/>
        <color rgb="FFD4D4D4"/>
        <rFont val="Menlo"/>
        <family val="2"/>
      </rPr>
      <t>,</t>
    </r>
    <r>
      <rPr>
        <sz val="12"/>
        <color rgb="FFCE9178"/>
        <rFont val="Menlo"/>
        <family val="2"/>
      </rPr>
      <t>"Inv017"</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</si>
  <si>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"tri010"</t>
    </r>
    <r>
      <rPr>
        <sz val="12"/>
        <color rgb="FFD4D4D4"/>
        <rFont val="Menlo"/>
        <family val="2"/>
      </rPr>
      <t>,</t>
    </r>
    <r>
      <rPr>
        <sz val="12"/>
        <color rgb="FFCE9178"/>
        <rFont val="Menlo"/>
        <family val="2"/>
      </rPr>
      <t>"Inv016"</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</si>
  <si>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"tri010"</t>
    </r>
    <r>
      <rPr>
        <sz val="12"/>
        <color rgb="FFD4D4D4"/>
        <rFont val="Menlo"/>
        <family val="2"/>
      </rPr>
      <t>,</t>
    </r>
    <r>
      <rPr>
        <sz val="12"/>
        <color rgb="FFCE9178"/>
        <rFont val="Menlo"/>
        <family val="2"/>
      </rPr>
      <t>"Inv011"</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</si>
  <si>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"tri010"</t>
    </r>
    <r>
      <rPr>
        <sz val="12"/>
        <color rgb="FFD4D4D4"/>
        <rFont val="Menlo"/>
        <family val="2"/>
      </rPr>
      <t>,</t>
    </r>
    <r>
      <rPr>
        <sz val="12"/>
        <color rgb="FFCE9178"/>
        <rFont val="Menlo"/>
        <family val="2"/>
      </rPr>
      <t>"Inv003"</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</si>
  <si>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"tri013"</t>
    </r>
    <r>
      <rPr>
        <sz val="12"/>
        <color rgb="FFD4D4D4"/>
        <rFont val="Menlo"/>
        <family val="2"/>
      </rPr>
      <t>,</t>
    </r>
    <r>
      <rPr>
        <sz val="12"/>
        <color rgb="FFCE9178"/>
        <rFont val="Menlo"/>
        <family val="2"/>
      </rPr>
      <t>"Inv012"</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</si>
  <si>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"tri018"</t>
    </r>
    <r>
      <rPr>
        <sz val="12"/>
        <color rgb="FFD4D4D4"/>
        <rFont val="Menlo"/>
        <family val="2"/>
      </rPr>
      <t>,</t>
    </r>
    <r>
      <rPr>
        <sz val="12"/>
        <color rgb="FFCE9178"/>
        <rFont val="Menlo"/>
        <family val="2"/>
      </rPr>
      <t>"Inv012"</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</si>
  <si>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"tri018"</t>
    </r>
    <r>
      <rPr>
        <sz val="12"/>
        <color rgb="FFD4D4D4"/>
        <rFont val="Menlo"/>
        <family val="2"/>
      </rPr>
      <t>,</t>
    </r>
    <r>
      <rPr>
        <sz val="12"/>
        <color rgb="FFCE9178"/>
        <rFont val="Menlo"/>
        <family val="2"/>
      </rPr>
      <t>"Inv016"</t>
    </r>
    <r>
      <rPr>
        <sz val="12"/>
        <color rgb="FFD4D4D4"/>
        <rFont val="Menlo"/>
        <family val="2"/>
      </rPr>
      <t>,</t>
    </r>
    <r>
      <rPr>
        <sz val="12"/>
        <color rgb="FFCE9178"/>
        <rFont val="Menlo"/>
        <family val="2"/>
      </rPr>
      <t>"investigator"</t>
    </r>
    <r>
      <rPr>
        <sz val="12"/>
        <color rgb="FFD4D4D4"/>
        <rFont val="Menlo"/>
        <family val="2"/>
      </rPr>
      <t>);</t>
    </r>
  </si>
  <si>
    <t>Pat101</t>
  </si>
  <si>
    <t>Pat102</t>
  </si>
  <si>
    <t>Pat103</t>
  </si>
  <si>
    <t>Pat104</t>
  </si>
  <si>
    <t>Pat105</t>
  </si>
  <si>
    <t>Pat106</t>
  </si>
  <si>
    <t>Pat107</t>
  </si>
  <si>
    <t>Pat108</t>
  </si>
  <si>
    <t>Pat109</t>
  </si>
  <si>
    <t>Pat110</t>
  </si>
  <si>
    <t>Pat111</t>
  </si>
  <si>
    <t>Pat112</t>
  </si>
  <si>
    <t>Pat113</t>
  </si>
  <si>
    <t>Pat114</t>
  </si>
  <si>
    <t>Pat115</t>
  </si>
  <si>
    <t>Pat116</t>
  </si>
  <si>
    <t>Pat117</t>
  </si>
  <si>
    <t>Pat118</t>
  </si>
  <si>
    <t>Pat119</t>
  </si>
  <si>
    <t>Pat120</t>
  </si>
  <si>
    <t>Pat121</t>
  </si>
  <si>
    <t>Pat122</t>
  </si>
  <si>
    <t>Pat123</t>
  </si>
  <si>
    <t>Pat124</t>
  </si>
  <si>
    <t>Pat125</t>
  </si>
  <si>
    <t>Pat126</t>
  </si>
  <si>
    <t>Pat127</t>
  </si>
  <si>
    <t>Pat128</t>
  </si>
  <si>
    <t>Pat129</t>
  </si>
  <si>
    <t>Pat130</t>
  </si>
  <si>
    <t>Pat131</t>
  </si>
  <si>
    <t>Pat132</t>
  </si>
  <si>
    <t>Pat133</t>
  </si>
  <si>
    <t>Pat134</t>
  </si>
  <si>
    <t>Pat135</t>
  </si>
  <si>
    <t>Pat136</t>
  </si>
  <si>
    <t>Pat137</t>
  </si>
  <si>
    <t>Pat138</t>
  </si>
  <si>
    <t>Pat139</t>
  </si>
  <si>
    <t>Pat140</t>
  </si>
  <si>
    <t>Pat141</t>
  </si>
  <si>
    <t>Pat142</t>
  </si>
  <si>
    <t>Pat143</t>
  </si>
  <si>
    <t>Pat144</t>
  </si>
  <si>
    <t>Pat145</t>
  </si>
  <si>
    <t>Pat146</t>
  </si>
  <si>
    <t>Pat147</t>
  </si>
  <si>
    <t>Pat148</t>
  </si>
  <si>
    <t>Pat149</t>
  </si>
  <si>
    <t>Pat150</t>
  </si>
  <si>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"tri000"</t>
    </r>
    <r>
      <rPr>
        <sz val="12"/>
        <color rgb="FFD4D4D4"/>
        <rFont val="Menlo"/>
        <family val="2"/>
      </rPr>
      <t>,</t>
    </r>
    <r>
      <rPr>
        <sz val="12"/>
        <color rgb="FFCE9178"/>
        <rFont val="Menlo"/>
        <family val="2"/>
      </rPr>
      <t>"Inv014"</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</si>
  <si>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"tri001"</t>
    </r>
    <r>
      <rPr>
        <sz val="12"/>
        <color rgb="FFD4D4D4"/>
        <rFont val="Menlo"/>
        <family val="2"/>
      </rPr>
      <t>,</t>
    </r>
    <r>
      <rPr>
        <sz val="12"/>
        <color rgb="FFCE9178"/>
        <rFont val="Menlo"/>
        <family val="2"/>
      </rPr>
      <t>"Inv020"</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</si>
  <si>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"tri001"</t>
    </r>
    <r>
      <rPr>
        <sz val="12"/>
        <color rgb="FFD4D4D4"/>
        <rFont val="Menlo"/>
        <family val="2"/>
      </rPr>
      <t>,</t>
    </r>
    <r>
      <rPr>
        <sz val="12"/>
        <color rgb="FFCE9178"/>
        <rFont val="Menlo"/>
        <family val="2"/>
      </rPr>
      <t>"Inv008"</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</si>
  <si>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"tri002"</t>
    </r>
    <r>
      <rPr>
        <sz val="12"/>
        <color rgb="FFD4D4D4"/>
        <rFont val="Menlo"/>
        <family val="2"/>
      </rPr>
      <t>,</t>
    </r>
    <r>
      <rPr>
        <sz val="12"/>
        <color rgb="FFCE9178"/>
        <rFont val="Menlo"/>
        <family val="2"/>
      </rPr>
      <t>"Inv007"</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</si>
  <si>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"tri003"</t>
    </r>
    <r>
      <rPr>
        <sz val="12"/>
        <color rgb="FFD4D4D4"/>
        <rFont val="Menlo"/>
        <family val="2"/>
      </rPr>
      <t>,</t>
    </r>
    <r>
      <rPr>
        <sz val="12"/>
        <color rgb="FFCE9178"/>
        <rFont val="Menlo"/>
        <family val="2"/>
      </rPr>
      <t>"Inv020"</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</si>
  <si>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"tri004"</t>
    </r>
    <r>
      <rPr>
        <sz val="12"/>
        <color rgb="FFD4D4D4"/>
        <rFont val="Menlo"/>
        <family val="2"/>
      </rPr>
      <t>,</t>
    </r>
    <r>
      <rPr>
        <sz val="12"/>
        <color rgb="FFCE9178"/>
        <rFont val="Menlo"/>
        <family val="2"/>
      </rPr>
      <t>"Inv017"</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</si>
  <si>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"tri006"</t>
    </r>
    <r>
      <rPr>
        <sz val="12"/>
        <color rgb="FFD4D4D4"/>
        <rFont val="Menlo"/>
        <family val="2"/>
      </rPr>
      <t>,</t>
    </r>
    <r>
      <rPr>
        <sz val="12"/>
        <color rgb="FFCE9178"/>
        <rFont val="Menlo"/>
        <family val="2"/>
      </rPr>
      <t>"Inv017"</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</si>
  <si>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"tri007"</t>
    </r>
    <r>
      <rPr>
        <sz val="12"/>
        <color rgb="FFD4D4D4"/>
        <rFont val="Menlo"/>
        <family val="2"/>
      </rPr>
      <t>,</t>
    </r>
    <r>
      <rPr>
        <sz val="12"/>
        <color rgb="FFCE9178"/>
        <rFont val="Menlo"/>
        <family val="2"/>
      </rPr>
      <t>"Inv008"</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</si>
  <si>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"tri008"</t>
    </r>
    <r>
      <rPr>
        <sz val="12"/>
        <color rgb="FFD4D4D4"/>
        <rFont val="Menlo"/>
        <family val="2"/>
      </rPr>
      <t>,</t>
    </r>
    <r>
      <rPr>
        <sz val="12"/>
        <color rgb="FFCE9178"/>
        <rFont val="Menlo"/>
        <family val="2"/>
      </rPr>
      <t>"Inv002"</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</si>
  <si>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"tri009"</t>
    </r>
    <r>
      <rPr>
        <sz val="12"/>
        <color rgb="FFD4D4D4"/>
        <rFont val="Menlo"/>
        <family val="2"/>
      </rPr>
      <t>,</t>
    </r>
    <r>
      <rPr>
        <sz val="12"/>
        <color rgb="FFCE9178"/>
        <rFont val="Menlo"/>
        <family val="2"/>
      </rPr>
      <t>"Inv001"</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</si>
  <si>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"tri012"</t>
    </r>
    <r>
      <rPr>
        <sz val="12"/>
        <color rgb="FFD4D4D4"/>
        <rFont val="Menlo"/>
        <family val="2"/>
      </rPr>
      <t>,</t>
    </r>
    <r>
      <rPr>
        <sz val="12"/>
        <color rgb="FFCE9178"/>
        <rFont val="Menlo"/>
        <family val="2"/>
      </rPr>
      <t>"Inv008"</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</si>
  <si>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"tri013"</t>
    </r>
    <r>
      <rPr>
        <sz val="12"/>
        <color rgb="FFD4D4D4"/>
        <rFont val="Menlo"/>
        <family val="2"/>
      </rPr>
      <t>,</t>
    </r>
    <r>
      <rPr>
        <sz val="12"/>
        <color rgb="FFCE9178"/>
        <rFont val="Menlo"/>
        <family val="2"/>
      </rPr>
      <t>"Inv013"</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</si>
  <si>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"tri014"</t>
    </r>
    <r>
      <rPr>
        <sz val="12"/>
        <color rgb="FFD4D4D4"/>
        <rFont val="Menlo"/>
        <family val="2"/>
      </rPr>
      <t>,</t>
    </r>
    <r>
      <rPr>
        <sz val="12"/>
        <color rgb="FFCE9178"/>
        <rFont val="Menlo"/>
        <family val="2"/>
      </rPr>
      <t>"Inv020"</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</si>
  <si>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"tri015"</t>
    </r>
    <r>
      <rPr>
        <sz val="12"/>
        <color rgb="FFD4D4D4"/>
        <rFont val="Menlo"/>
        <family val="2"/>
      </rPr>
      <t>,</t>
    </r>
    <r>
      <rPr>
        <sz val="12"/>
        <color rgb="FFCE9178"/>
        <rFont val="Menlo"/>
        <family val="2"/>
      </rPr>
      <t>"Inv009"</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</si>
  <si>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"tri015"</t>
    </r>
    <r>
      <rPr>
        <sz val="12"/>
        <color rgb="FFD4D4D4"/>
        <rFont val="Menlo"/>
        <family val="2"/>
      </rPr>
      <t>,</t>
    </r>
    <r>
      <rPr>
        <sz val="12"/>
        <color rgb="FFCE9178"/>
        <rFont val="Menlo"/>
        <family val="2"/>
      </rPr>
      <t>"Inv000"</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</si>
  <si>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"tri015"</t>
    </r>
    <r>
      <rPr>
        <sz val="12"/>
        <color rgb="FFD4D4D4"/>
        <rFont val="Menlo"/>
        <family val="2"/>
      </rPr>
      <t>,</t>
    </r>
    <r>
      <rPr>
        <sz val="12"/>
        <color rgb="FFCE9178"/>
        <rFont val="Menlo"/>
        <family val="2"/>
      </rPr>
      <t>"Inv005"</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</si>
  <si>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"tri016"</t>
    </r>
    <r>
      <rPr>
        <sz val="12"/>
        <color rgb="FFD4D4D4"/>
        <rFont val="Menlo"/>
        <family val="2"/>
      </rPr>
      <t>,</t>
    </r>
    <r>
      <rPr>
        <sz val="12"/>
        <color rgb="FFCE9178"/>
        <rFont val="Menlo"/>
        <family val="2"/>
      </rPr>
      <t>"Inv008"</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</si>
  <si>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"tri018"</t>
    </r>
    <r>
      <rPr>
        <sz val="12"/>
        <color rgb="FFD4D4D4"/>
        <rFont val="Menlo"/>
        <family val="2"/>
      </rPr>
      <t>,</t>
    </r>
    <r>
      <rPr>
        <sz val="12"/>
        <color rgb="FFCE9178"/>
        <rFont val="Menlo"/>
        <family val="2"/>
      </rPr>
      <t>"Inv003"</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</si>
  <si>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"tri019"</t>
    </r>
    <r>
      <rPr>
        <sz val="12"/>
        <color rgb="FFD4D4D4"/>
        <rFont val="Menlo"/>
        <family val="2"/>
      </rPr>
      <t>,</t>
    </r>
    <r>
      <rPr>
        <sz val="12"/>
        <color rgb="FFCE9178"/>
        <rFont val="Menlo"/>
        <family val="2"/>
      </rPr>
      <t>"Inv013"</t>
    </r>
    <r>
      <rPr>
        <sz val="12"/>
        <color rgb="FFD4D4D4"/>
        <rFont val="Menlo"/>
        <family val="2"/>
      </rPr>
      <t>,</t>
    </r>
    <r>
      <rPr>
        <sz val="12"/>
        <color rgb="FFCE9178"/>
        <rFont val="Menlo"/>
        <family val="2"/>
      </rPr>
      <t>"investigator"</t>
    </r>
    <r>
      <rPr>
        <sz val="12"/>
        <color rgb="FFD4D4D4"/>
        <rFont val="Menlo"/>
        <family val="2"/>
      </rPr>
      <t>);</t>
    </r>
  </si>
  <si>
    <t>INSERT INTO Subscriptions (trialcode, login, role) values ("tri000","ctm03","ctm");</t>
  </si>
  <si>
    <t>INSERT INTO Subscriptions (trialcode, login, role) values ("tri001","ctm03","ctm");</t>
  </si>
  <si>
    <t>INSERT INTO Subscriptions (trialcode, login, role) values ("tri002","ctm02","ctm");</t>
  </si>
  <si>
    <t>INSERT INTO Subscriptions (trialcode, login, role) values ("tri003","ctm00","ctm");</t>
  </si>
  <si>
    <t>INSERT INTO Subscriptions (trialcode, login, role) values ("tri004","ctm03","ctm");</t>
  </si>
  <si>
    <t>INSERT INTO Subscriptions (trialcode, login, role) values ("tri005","ctm00","ctm");</t>
  </si>
  <si>
    <t>INSERT INTO Subscriptions (trialcode, login, role) values ("tri006","ctm03","ctm");</t>
  </si>
  <si>
    <t>INSERT INTO Subscriptions (trialcode, login, role) values ("tri007","ctm02","ctm");</t>
  </si>
  <si>
    <t>INSERT INTO Subscriptions (trialcode, login, role) values ("tri008","ctm00","ctm");</t>
  </si>
  <si>
    <t>INSERT INTO Subscriptions (trialcode, login, role) values ("tri009","ctm00","ctm");</t>
  </si>
  <si>
    <t>INSERT INTO Subscriptions (trialcode, login, role) values ("tri010","ctm01","ctm");</t>
  </si>
  <si>
    <t>INSERT INTO Subscriptions (trialcode, login, role) values ("tri011","ctm03","ctm");</t>
  </si>
  <si>
    <t>INSERT INTO Subscriptions (trialcode, login, role) values ("tri012","ctm04","ctm");</t>
  </si>
  <si>
    <t>INSERT INTO Subscriptions (trialcode, login, role) values ("tri013","ctm02","ctm");</t>
  </si>
  <si>
    <t>INSERT INTO Subscriptions (trialcode, login, role) values ("tri014","ctm05","ctm");</t>
  </si>
  <si>
    <t>INSERT INTO Subscriptions (trialcode, login, role) values ("tri015","ctm03","ctm");</t>
  </si>
  <si>
    <t>INSERT INTO Subscriptions (trialcode, login, role) values ("tri016","ctm00","ctm");</t>
  </si>
  <si>
    <t>INSERT INTO Subscriptions (trialcode, login, role) values ("tri017","ctm04","ctm");</t>
  </si>
  <si>
    <t>INSERT INTO Subscriptions (trialcode, login, role) values ("tri018","ctm01","ctm");</t>
  </si>
  <si>
    <t>INSERT INTO Subscriptions (trialcode, login, role) values ("tri019","ctm00","ctm");</t>
  </si>
  <si>
    <t>INSERT INTO Subscriptions (trialcode, login, role) values ("tri020","ctm04","ctm");</t>
  </si>
  <si>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"tri002"</t>
    </r>
    <r>
      <rPr>
        <sz val="12"/>
        <color rgb="FFD4D4D4"/>
        <rFont val="Menlo"/>
        <family val="2"/>
      </rPr>
      <t>,</t>
    </r>
    <r>
      <rPr>
        <sz val="12"/>
        <color rgb="FFCE9178"/>
        <rFont val="Menlo"/>
        <family val="2"/>
      </rPr>
      <t>"Inv009"</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</si>
  <si>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"tri002"</t>
    </r>
    <r>
      <rPr>
        <sz val="12"/>
        <color rgb="FFD4D4D4"/>
        <rFont val="Menlo"/>
        <family val="2"/>
      </rPr>
      <t>,</t>
    </r>
    <r>
      <rPr>
        <sz val="12"/>
        <color rgb="FFCE9178"/>
        <rFont val="Menlo"/>
        <family val="2"/>
      </rPr>
      <t>"Inv002"</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</si>
  <si>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"tri003"</t>
    </r>
    <r>
      <rPr>
        <sz val="12"/>
        <color rgb="FFD4D4D4"/>
        <rFont val="Menlo"/>
        <family val="2"/>
      </rPr>
      <t>,</t>
    </r>
    <r>
      <rPr>
        <sz val="12"/>
        <color rgb="FFCE9178"/>
        <rFont val="Menlo"/>
        <family val="2"/>
      </rPr>
      <t>"Inv015"</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</si>
  <si>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"tri005"</t>
    </r>
    <r>
      <rPr>
        <sz val="12"/>
        <color rgb="FFD4D4D4"/>
        <rFont val="Menlo"/>
        <family val="2"/>
      </rPr>
      <t>,</t>
    </r>
    <r>
      <rPr>
        <sz val="12"/>
        <color rgb="FFCE9178"/>
        <rFont val="Menlo"/>
        <family val="2"/>
      </rPr>
      <t>"Inv002"</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</si>
  <si>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"tri006"</t>
    </r>
    <r>
      <rPr>
        <sz val="12"/>
        <color rgb="FFD4D4D4"/>
        <rFont val="Menlo"/>
        <family val="2"/>
      </rPr>
      <t>,</t>
    </r>
    <r>
      <rPr>
        <sz val="12"/>
        <color rgb="FFCE9178"/>
        <rFont val="Menlo"/>
        <family val="2"/>
      </rPr>
      <t>"Inv000"</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</si>
  <si>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"tri008"</t>
    </r>
    <r>
      <rPr>
        <sz val="12"/>
        <color rgb="FFD4D4D4"/>
        <rFont val="Menlo"/>
        <family val="2"/>
      </rPr>
      <t>,</t>
    </r>
    <r>
      <rPr>
        <sz val="12"/>
        <color rgb="FFCE9178"/>
        <rFont val="Menlo"/>
        <family val="2"/>
      </rPr>
      <t>"Inv009"</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</si>
  <si>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"tri008"</t>
    </r>
    <r>
      <rPr>
        <sz val="12"/>
        <color rgb="FFD4D4D4"/>
        <rFont val="Menlo"/>
        <family val="2"/>
      </rPr>
      <t>,</t>
    </r>
    <r>
      <rPr>
        <sz val="12"/>
        <color rgb="FFCE9178"/>
        <rFont val="Menlo"/>
        <family val="2"/>
      </rPr>
      <t>"Inv005"</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</si>
  <si>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"tri009"</t>
    </r>
    <r>
      <rPr>
        <sz val="12"/>
        <color rgb="FFD4D4D4"/>
        <rFont val="Menlo"/>
        <family val="2"/>
      </rPr>
      <t>,</t>
    </r>
    <r>
      <rPr>
        <sz val="12"/>
        <color rgb="FFCE9178"/>
        <rFont val="Menlo"/>
        <family val="2"/>
      </rPr>
      <t>"Inv009"</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</si>
  <si>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"tri018"</t>
    </r>
    <r>
      <rPr>
        <sz val="12"/>
        <color rgb="FFD4D4D4"/>
        <rFont val="Menlo"/>
        <family val="2"/>
      </rPr>
      <t>,</t>
    </r>
    <r>
      <rPr>
        <sz val="12"/>
        <color rgb="FFCE9178"/>
        <rFont val="Menlo"/>
        <family val="2"/>
      </rPr>
      <t>"Inv001"</t>
    </r>
    <r>
      <rPr>
        <sz val="12"/>
        <color rgb="FFD4D4D4"/>
        <rFont val="Menlo"/>
        <family val="2"/>
      </rPr>
      <t>,</t>
    </r>
    <r>
      <rPr>
        <sz val="12"/>
        <color rgb="FFCE9178"/>
        <rFont val="Menlo"/>
        <family val="2"/>
      </rPr>
      <t>"investigator"</t>
    </r>
    <r>
      <rPr>
        <sz val="12"/>
        <color rgb="FFD4D4D4"/>
        <rFont val="Menlo"/>
        <family val="2"/>
      </rPr>
      <t>);</t>
    </r>
  </si>
  <si>
    <t>Pat151</t>
  </si>
  <si>
    <t>Pat152</t>
  </si>
  <si>
    <t>Pat153</t>
  </si>
  <si>
    <t>Pat154</t>
  </si>
  <si>
    <t>Pat155</t>
  </si>
  <si>
    <t>Pat156</t>
  </si>
  <si>
    <t>Pat157</t>
  </si>
  <si>
    <t>Pat158</t>
  </si>
  <si>
    <t>Pat159</t>
  </si>
  <si>
    <t>Pat160</t>
  </si>
  <si>
    <t>Pat161</t>
  </si>
  <si>
    <t>Pat162</t>
  </si>
  <si>
    <t>Pat163</t>
  </si>
  <si>
    <t>Pat164</t>
  </si>
  <si>
    <t>Pat165</t>
  </si>
  <si>
    <t>Pat166</t>
  </si>
  <si>
    <t>Pat167</t>
  </si>
  <si>
    <t>Pat168</t>
  </si>
  <si>
    <t>Pat169</t>
  </si>
  <si>
    <t>Pat170</t>
  </si>
  <si>
    <t>Pat171</t>
  </si>
  <si>
    <t>Pat172</t>
  </si>
  <si>
    <t>Pat173</t>
  </si>
  <si>
    <t>Pat174</t>
  </si>
  <si>
    <t>Pat175</t>
  </si>
  <si>
    <t>Pat176</t>
  </si>
  <si>
    <t>Pat177</t>
  </si>
  <si>
    <t>Pat178</t>
  </si>
  <si>
    <t>Pat179</t>
  </si>
  <si>
    <t>Pat180</t>
  </si>
  <si>
    <t>Pat181</t>
  </si>
  <si>
    <t>Pat182</t>
  </si>
  <si>
    <t>Pat183</t>
  </si>
  <si>
    <t>Pat184</t>
  </si>
  <si>
    <t>Pat185</t>
  </si>
  <si>
    <t>Pat186</t>
  </si>
  <si>
    <t>Pat187</t>
  </si>
  <si>
    <t>Pat188</t>
  </si>
  <si>
    <t>Pat189</t>
  </si>
  <si>
    <t>Pat190</t>
  </si>
  <si>
    <t>Pat191</t>
  </si>
  <si>
    <t>Pat192</t>
  </si>
  <si>
    <t>Pat193</t>
  </si>
  <si>
    <t>Pat194</t>
  </si>
  <si>
    <t>Pat195</t>
  </si>
  <si>
    <t>Pat196</t>
  </si>
  <si>
    <t>Pat197</t>
  </si>
  <si>
    <t>Pat198</t>
  </si>
  <si>
    <t>Pat199</t>
  </si>
  <si>
    <t>Pat200</t>
  </si>
  <si>
    <t>Pat201</t>
  </si>
  <si>
    <t>Pat202</t>
  </si>
  <si>
    <t>Pat203</t>
  </si>
  <si>
    <t>Pat204</t>
  </si>
  <si>
    <t>Pat205</t>
  </si>
  <si>
    <t>Pat206</t>
  </si>
  <si>
    <t>Pat207</t>
  </si>
  <si>
    <t>Pat208</t>
  </si>
  <si>
    <t>Pat209</t>
  </si>
  <si>
    <t>Pat210</t>
  </si>
  <si>
    <t>Pat211</t>
  </si>
  <si>
    <t>Pat212</t>
  </si>
  <si>
    <t>Pat213</t>
  </si>
  <si>
    <t>Pat214</t>
  </si>
  <si>
    <t>Pat215</t>
  </si>
  <si>
    <t>Pat216</t>
  </si>
  <si>
    <t>Pat217</t>
  </si>
  <si>
    <t>Pat218</t>
  </si>
  <si>
    <t>Pat219</t>
  </si>
  <si>
    <t>Pat220</t>
  </si>
  <si>
    <t>Pat221</t>
  </si>
  <si>
    <t>Pat222</t>
  </si>
  <si>
    <t>Pat223</t>
  </si>
  <si>
    <t>Pat224</t>
  </si>
  <si>
    <t>Pat225</t>
  </si>
  <si>
    <t>Pat226</t>
  </si>
  <si>
    <t>Pat227</t>
  </si>
  <si>
    <t>Pat228</t>
  </si>
  <si>
    <t>Pat229</t>
  </si>
  <si>
    <t>Pat230</t>
  </si>
  <si>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"tri001"</t>
    </r>
    <r>
      <rPr>
        <sz val="12"/>
        <color rgb="FFD4D4D4"/>
        <rFont val="Menlo"/>
        <family val="2"/>
      </rPr>
      <t>,</t>
    </r>
    <r>
      <rPr>
        <sz val="12"/>
        <color rgb="FFCE9178"/>
        <rFont val="Menlo"/>
        <family val="2"/>
      </rPr>
      <t>"Inv016"</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</si>
  <si>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"tri001"</t>
    </r>
    <r>
      <rPr>
        <sz val="12"/>
        <color rgb="FFD4D4D4"/>
        <rFont val="Menlo"/>
        <family val="2"/>
      </rPr>
      <t>,</t>
    </r>
    <r>
      <rPr>
        <sz val="12"/>
        <color rgb="FFCE9178"/>
        <rFont val="Menlo"/>
        <family val="2"/>
      </rPr>
      <t>"Inv007"</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</si>
  <si>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"tri001"</t>
    </r>
    <r>
      <rPr>
        <sz val="12"/>
        <color rgb="FFD4D4D4"/>
        <rFont val="Menlo"/>
        <family val="2"/>
      </rPr>
      <t>,</t>
    </r>
    <r>
      <rPr>
        <sz val="12"/>
        <color rgb="FFCE9178"/>
        <rFont val="Menlo"/>
        <family val="2"/>
      </rPr>
      <t>"Inv005"</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</si>
  <si>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"tri001"</t>
    </r>
    <r>
      <rPr>
        <sz val="12"/>
        <color rgb="FFD4D4D4"/>
        <rFont val="Menlo"/>
        <family val="2"/>
      </rPr>
      <t>,</t>
    </r>
    <r>
      <rPr>
        <sz val="12"/>
        <color rgb="FFCE9178"/>
        <rFont val="Menlo"/>
        <family val="2"/>
      </rPr>
      <t>"Inv015"</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</si>
  <si>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"tri002"</t>
    </r>
    <r>
      <rPr>
        <sz val="12"/>
        <color rgb="FFD4D4D4"/>
        <rFont val="Menlo"/>
        <family val="2"/>
      </rPr>
      <t>,</t>
    </r>
    <r>
      <rPr>
        <sz val="12"/>
        <color rgb="FFCE9178"/>
        <rFont val="Menlo"/>
        <family val="2"/>
      </rPr>
      <t>"Inv003"</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</si>
  <si>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"tri002"</t>
    </r>
    <r>
      <rPr>
        <sz val="12"/>
        <color rgb="FFD4D4D4"/>
        <rFont val="Menlo"/>
        <family val="2"/>
      </rPr>
      <t>,</t>
    </r>
    <r>
      <rPr>
        <sz val="12"/>
        <color rgb="FFCE9178"/>
        <rFont val="Menlo"/>
        <family val="2"/>
      </rPr>
      <t>"Inv006"</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</si>
  <si>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"tri002"</t>
    </r>
    <r>
      <rPr>
        <sz val="12"/>
        <color rgb="FFD4D4D4"/>
        <rFont val="Menlo"/>
        <family val="2"/>
      </rPr>
      <t>,</t>
    </r>
    <r>
      <rPr>
        <sz val="12"/>
        <color rgb="FFCE9178"/>
        <rFont val="Menlo"/>
        <family val="2"/>
      </rPr>
      <t>"Inv010"</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</si>
  <si>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"tri003"</t>
    </r>
    <r>
      <rPr>
        <sz val="12"/>
        <color rgb="FFD4D4D4"/>
        <rFont val="Menlo"/>
        <family val="2"/>
      </rPr>
      <t>,</t>
    </r>
    <r>
      <rPr>
        <sz val="12"/>
        <color rgb="FFCE9178"/>
        <rFont val="Menlo"/>
        <family val="2"/>
      </rPr>
      <t>"Inv017"</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</si>
  <si>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"tri003"</t>
    </r>
    <r>
      <rPr>
        <sz val="12"/>
        <color rgb="FFD4D4D4"/>
        <rFont val="Menlo"/>
        <family val="2"/>
      </rPr>
      <t>,</t>
    </r>
    <r>
      <rPr>
        <sz val="12"/>
        <color rgb="FFCE9178"/>
        <rFont val="Menlo"/>
        <family val="2"/>
      </rPr>
      <t>"Inv011"</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</si>
  <si>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"tri004"</t>
    </r>
    <r>
      <rPr>
        <sz val="12"/>
        <color rgb="FFD4D4D4"/>
        <rFont val="Menlo"/>
        <family val="2"/>
      </rPr>
      <t>,</t>
    </r>
    <r>
      <rPr>
        <sz val="12"/>
        <color rgb="FFCE9178"/>
        <rFont val="Menlo"/>
        <family val="2"/>
      </rPr>
      <t>"Inv018"</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</si>
  <si>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"tri006"</t>
    </r>
    <r>
      <rPr>
        <sz val="12"/>
        <color rgb="FFD4D4D4"/>
        <rFont val="Menlo"/>
        <family val="2"/>
      </rPr>
      <t>,</t>
    </r>
    <r>
      <rPr>
        <sz val="12"/>
        <color rgb="FFCE9178"/>
        <rFont val="Menlo"/>
        <family val="2"/>
      </rPr>
      <t>"Inv015"</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</si>
  <si>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"tri008"</t>
    </r>
    <r>
      <rPr>
        <sz val="12"/>
        <color rgb="FFD4D4D4"/>
        <rFont val="Menlo"/>
        <family val="2"/>
      </rPr>
      <t>,</t>
    </r>
    <r>
      <rPr>
        <sz val="12"/>
        <color rgb="FFCE9178"/>
        <rFont val="Menlo"/>
        <family val="2"/>
      </rPr>
      <t>"Inv013"</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</si>
  <si>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"tri008"</t>
    </r>
    <r>
      <rPr>
        <sz val="12"/>
        <color rgb="FFD4D4D4"/>
        <rFont val="Menlo"/>
        <family val="2"/>
      </rPr>
      <t>,</t>
    </r>
    <r>
      <rPr>
        <sz val="12"/>
        <color rgb="FFCE9178"/>
        <rFont val="Menlo"/>
        <family val="2"/>
      </rPr>
      <t>"Inv004"</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</si>
  <si>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"tri008"</t>
    </r>
    <r>
      <rPr>
        <sz val="12"/>
        <color rgb="FFD4D4D4"/>
        <rFont val="Menlo"/>
        <family val="2"/>
      </rPr>
      <t>,</t>
    </r>
    <r>
      <rPr>
        <sz val="12"/>
        <color rgb="FFCE9178"/>
        <rFont val="Menlo"/>
        <family val="2"/>
      </rPr>
      <t>"Inv003"</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</si>
  <si>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"tri008"</t>
    </r>
    <r>
      <rPr>
        <sz val="12"/>
        <color rgb="FFD4D4D4"/>
        <rFont val="Menlo"/>
        <family val="2"/>
      </rPr>
      <t>,</t>
    </r>
    <r>
      <rPr>
        <sz val="12"/>
        <color rgb="FFCE9178"/>
        <rFont val="Menlo"/>
        <family val="2"/>
      </rPr>
      <t>"Inv010"</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</si>
  <si>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"tri009"</t>
    </r>
    <r>
      <rPr>
        <sz val="12"/>
        <color rgb="FFD4D4D4"/>
        <rFont val="Menlo"/>
        <family val="2"/>
      </rPr>
      <t>,</t>
    </r>
    <r>
      <rPr>
        <sz val="12"/>
        <color rgb="FFCE9178"/>
        <rFont val="Menlo"/>
        <family val="2"/>
      </rPr>
      <t>"Inv005"</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</si>
  <si>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"tri009"</t>
    </r>
    <r>
      <rPr>
        <sz val="12"/>
        <color rgb="FFD4D4D4"/>
        <rFont val="Menlo"/>
        <family val="2"/>
      </rPr>
      <t>,</t>
    </r>
    <r>
      <rPr>
        <sz val="12"/>
        <color rgb="FFCE9178"/>
        <rFont val="Menlo"/>
        <family val="2"/>
      </rPr>
      <t>"Inv017"</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</si>
  <si>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"tri009"</t>
    </r>
    <r>
      <rPr>
        <sz val="12"/>
        <color rgb="FFD4D4D4"/>
        <rFont val="Menlo"/>
        <family val="2"/>
      </rPr>
      <t>,</t>
    </r>
    <r>
      <rPr>
        <sz val="12"/>
        <color rgb="FFCE9178"/>
        <rFont val="Menlo"/>
        <family val="2"/>
      </rPr>
      <t>"Inv015"</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</si>
  <si>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"tri010"</t>
    </r>
    <r>
      <rPr>
        <sz val="12"/>
        <color rgb="FFD4D4D4"/>
        <rFont val="Menlo"/>
        <family val="2"/>
      </rPr>
      <t>,</t>
    </r>
    <r>
      <rPr>
        <sz val="12"/>
        <color rgb="FFCE9178"/>
        <rFont val="Menlo"/>
        <family val="2"/>
      </rPr>
      <t>"Inv012"</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</si>
  <si>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"tri010"</t>
    </r>
    <r>
      <rPr>
        <sz val="12"/>
        <color rgb="FFD4D4D4"/>
        <rFont val="Menlo"/>
        <family val="2"/>
      </rPr>
      <t>,</t>
    </r>
    <r>
      <rPr>
        <sz val="12"/>
        <color rgb="FFCE9178"/>
        <rFont val="Menlo"/>
        <family val="2"/>
      </rPr>
      <t>"Inv019"</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</si>
  <si>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"tri010"</t>
    </r>
    <r>
      <rPr>
        <sz val="12"/>
        <color rgb="FFD4D4D4"/>
        <rFont val="Menlo"/>
        <family val="2"/>
      </rPr>
      <t>,</t>
    </r>
    <r>
      <rPr>
        <sz val="12"/>
        <color rgb="FFCE9178"/>
        <rFont val="Menlo"/>
        <family val="2"/>
      </rPr>
      <t>"Inv018"</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</si>
  <si>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"tri011"</t>
    </r>
    <r>
      <rPr>
        <sz val="12"/>
        <color rgb="FFD4D4D4"/>
        <rFont val="Menlo"/>
        <family val="2"/>
      </rPr>
      <t>,</t>
    </r>
    <r>
      <rPr>
        <sz val="12"/>
        <color rgb="FFCE9178"/>
        <rFont val="Menlo"/>
        <family val="2"/>
      </rPr>
      <t>"Inv013"</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</si>
  <si>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"tri015"</t>
    </r>
    <r>
      <rPr>
        <sz val="12"/>
        <color rgb="FFD4D4D4"/>
        <rFont val="Menlo"/>
        <family val="2"/>
      </rPr>
      <t>,</t>
    </r>
    <r>
      <rPr>
        <sz val="12"/>
        <color rgb="FFCE9178"/>
        <rFont val="Menlo"/>
        <family val="2"/>
      </rPr>
      <t>"Inv016"</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</si>
  <si>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"tri015"</t>
    </r>
    <r>
      <rPr>
        <sz val="12"/>
        <color rgb="FFD4D4D4"/>
        <rFont val="Menlo"/>
        <family val="2"/>
      </rPr>
      <t>,</t>
    </r>
    <r>
      <rPr>
        <sz val="12"/>
        <color rgb="FFCE9178"/>
        <rFont val="Menlo"/>
        <family val="2"/>
      </rPr>
      <t>"Inv014"</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</si>
  <si>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"tri015"</t>
    </r>
    <r>
      <rPr>
        <sz val="12"/>
        <color rgb="FFD4D4D4"/>
        <rFont val="Menlo"/>
        <family val="2"/>
      </rPr>
      <t>,</t>
    </r>
    <r>
      <rPr>
        <sz val="12"/>
        <color rgb="FFCE9178"/>
        <rFont val="Menlo"/>
        <family val="2"/>
      </rPr>
      <t>"Inv003"</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</si>
  <si>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"tri016"</t>
    </r>
    <r>
      <rPr>
        <sz val="12"/>
        <color rgb="FFD4D4D4"/>
        <rFont val="Menlo"/>
        <family val="2"/>
      </rPr>
      <t>,</t>
    </r>
    <r>
      <rPr>
        <sz val="12"/>
        <color rgb="FFCE9178"/>
        <rFont val="Menlo"/>
        <family val="2"/>
      </rPr>
      <t>"Inv009"</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</si>
  <si>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"tri017"</t>
    </r>
    <r>
      <rPr>
        <sz val="12"/>
        <color rgb="FFD4D4D4"/>
        <rFont val="Menlo"/>
        <family val="2"/>
      </rPr>
      <t>,</t>
    </r>
    <r>
      <rPr>
        <sz val="12"/>
        <color rgb="FFCE9178"/>
        <rFont val="Menlo"/>
        <family val="2"/>
      </rPr>
      <t>"Inv006"</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</si>
  <si>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"tri018"</t>
    </r>
    <r>
      <rPr>
        <sz val="12"/>
        <color rgb="FFD4D4D4"/>
        <rFont val="Menlo"/>
        <family val="2"/>
      </rPr>
      <t>,</t>
    </r>
    <r>
      <rPr>
        <sz val="12"/>
        <color rgb="FFCE9178"/>
        <rFont val="Menlo"/>
        <family val="2"/>
      </rPr>
      <t>"Inv008"</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</si>
  <si>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"tri020"</t>
    </r>
    <r>
      <rPr>
        <sz val="12"/>
        <color rgb="FFD4D4D4"/>
        <rFont val="Menlo"/>
        <family val="2"/>
      </rPr>
      <t>,</t>
    </r>
    <r>
      <rPr>
        <sz val="12"/>
        <color rgb="FFCE9178"/>
        <rFont val="Menlo"/>
        <family val="2"/>
      </rPr>
      <t>"Inv020"</t>
    </r>
    <r>
      <rPr>
        <sz val="12"/>
        <color rgb="FFD4D4D4"/>
        <rFont val="Menlo"/>
        <family val="2"/>
      </rPr>
      <t>,</t>
    </r>
    <r>
      <rPr>
        <sz val="12"/>
        <color rgb="FFCE9178"/>
        <rFont val="Menlo"/>
        <family val="2"/>
      </rPr>
      <t>"investigator"</t>
    </r>
    <r>
      <rPr>
        <sz val="12"/>
        <color rgb="FFD4D4D4"/>
        <rFont val="Menlo"/>
        <family val="2"/>
      </rPr>
      <t>);</t>
    </r>
  </si>
  <si>
    <r>
      <t>INSERT</t>
    </r>
    <r>
      <rPr>
        <sz val="12"/>
        <color rgb="FFD4D4D4"/>
        <rFont val="Menlo"/>
        <family val="2"/>
      </rPr>
      <t xml:space="preserve"> </t>
    </r>
    <r>
      <rPr>
        <sz val="12"/>
        <color rgb="FF569CD6"/>
        <rFont val="Menlo"/>
        <family val="2"/>
      </rPr>
      <t>INTO</t>
    </r>
    <r>
      <rPr>
        <sz val="12"/>
        <color rgb="FFD4D4D4"/>
        <rFont val="Menlo"/>
        <family val="2"/>
      </rPr>
      <t xml:space="preserve"> Subscriptions (trialcode,</t>
    </r>
    <r>
      <rPr>
        <sz val="12"/>
        <color rgb="FF569CD6"/>
        <rFont val="Menlo"/>
        <family val="2"/>
      </rPr>
      <t>login</t>
    </r>
    <r>
      <rPr>
        <sz val="12"/>
        <color rgb="FFD4D4D4"/>
        <rFont val="Menlo"/>
        <family val="2"/>
      </rPr>
      <t>,</t>
    </r>
    <r>
      <rPr>
        <sz val="12"/>
        <color rgb="FF569CD6"/>
        <rFont val="Menlo"/>
        <family val="2"/>
      </rPr>
      <t>role</t>
    </r>
    <r>
      <rPr>
        <sz val="12"/>
        <color rgb="FFD4D4D4"/>
        <rFont val="Menlo"/>
        <family val="2"/>
      </rPr>
      <t xml:space="preserve">) </t>
    </r>
    <r>
      <rPr>
        <sz val="12"/>
        <color rgb="FF569CD6"/>
        <rFont val="Menlo"/>
        <family val="2"/>
      </rPr>
      <t>values</t>
    </r>
    <r>
      <rPr>
        <sz val="12"/>
        <color rgb="FFD4D4D4"/>
        <rFont val="Menlo"/>
        <family val="2"/>
      </rPr>
      <t xml:space="preserve"> (</t>
    </r>
    <r>
      <rPr>
        <sz val="12"/>
        <color rgb="FFCE9178"/>
        <rFont val="Menlo"/>
        <family val="2"/>
      </rPr>
      <t>"tri020"</t>
    </r>
    <r>
      <rPr>
        <sz val="12"/>
        <color rgb="FFD4D4D4"/>
        <rFont val="Menlo"/>
        <family val="2"/>
      </rPr>
      <t>,</t>
    </r>
    <r>
      <rPr>
        <sz val="12"/>
        <color rgb="FFCE9178"/>
        <rFont val="Menlo"/>
        <family val="2"/>
      </rPr>
      <t>"Inv010"</t>
    </r>
    <r>
      <rPr>
        <sz val="12"/>
        <color rgb="FFD4D4D4"/>
        <rFont val="Menlo"/>
        <family val="2"/>
      </rPr>
      <t>,</t>
    </r>
    <r>
      <rPr>
        <sz val="12"/>
        <color rgb="FFCE9178"/>
        <rFont val="Menlo"/>
        <family val="2"/>
      </rPr>
      <t>"investigator"</t>
    </r>
    <r>
      <rPr>
        <sz val="12"/>
        <color rgb="FFD4D4D4"/>
        <rFont val="Menlo"/>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</si>
</sst>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u/>
      <sz val="12"/>
      <color theme="10"/>
      <name val="Calibri"/>
      <family val="2"/>
      <scheme val="minor"/>
    </font>
    <font>
      <sz val="8"/>
      <name val="Calibri"/>
      <family val="2"/>
      <scheme val="minor"/>
    </font>
    <font>
      <sz val="14"/>
      <color rgb="FF000000"/>
      <name val="Arial"/>
      <family val="2"/>
    </font>
    <font>
      <i/>
      <sz val="14"/>
      <color rgb="FF000000"/>
      <name val="Arial"/>
      <family val="2"/>
    </font>
    <font>
      <sz val="12"/>
      <color rgb="FFD4D4D4"/>
      <name val="Menlo"/>
      <family val="2"/>
    </font>
    <font>
      <sz val="12"/>
      <color rgb="FF569CD6"/>
      <name val="Menlo"/>
      <family val="2"/>
    </font>
    <font>
      <sz val="12"/>
      <color rgb="FFCE9178"/>
      <name val="Menlo"/>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14" fontId="0" fillId="0" borderId="0" xfId="0" applyNumberFormat="1"/>
    <xf numFmtId="14" fontId="1" fillId="0" borderId="0" xfId="1" applyNumberFormat="1"/>
    <xf numFmtId="0" fontId="3" fillId="0" borderId="0" xfId="0" applyFont="1"/>
    <xf numFmtId="0" fontId="4" fillId="0" borderId="0" xfId="0" applyFont="1"/>
    <xf numFmtId="0" fontId="6" fillId="0" borderId="0" xfId="0" applyFont="1"/>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ctm00@" TargetMode="External"/><Relationship Id="rId21" Type="http://schemas.openxmlformats.org/officeDocument/2006/relationships/hyperlink" Target="mailto:ctm00@" TargetMode="External"/><Relationship Id="rId42" Type="http://schemas.openxmlformats.org/officeDocument/2006/relationships/hyperlink" Target="mailto:ctm00@" TargetMode="External"/><Relationship Id="rId63" Type="http://schemas.openxmlformats.org/officeDocument/2006/relationships/hyperlink" Target="mailto:ctm00@" TargetMode="External"/><Relationship Id="rId84" Type="http://schemas.openxmlformats.org/officeDocument/2006/relationships/hyperlink" Target="mailto:ctm00@" TargetMode="External"/><Relationship Id="rId16" Type="http://schemas.openxmlformats.org/officeDocument/2006/relationships/hyperlink" Target="mailto:ctm00@" TargetMode="External"/><Relationship Id="rId107" Type="http://schemas.openxmlformats.org/officeDocument/2006/relationships/hyperlink" Target="mailto:ctm00@" TargetMode="External"/><Relationship Id="rId11" Type="http://schemas.openxmlformats.org/officeDocument/2006/relationships/hyperlink" Target="mailto:ctm00@" TargetMode="External"/><Relationship Id="rId32" Type="http://schemas.openxmlformats.org/officeDocument/2006/relationships/hyperlink" Target="mailto:ctm00@" TargetMode="External"/><Relationship Id="rId37" Type="http://schemas.openxmlformats.org/officeDocument/2006/relationships/hyperlink" Target="mailto:ctm00@" TargetMode="External"/><Relationship Id="rId53" Type="http://schemas.openxmlformats.org/officeDocument/2006/relationships/hyperlink" Target="mailto:ctm00@" TargetMode="External"/><Relationship Id="rId58" Type="http://schemas.openxmlformats.org/officeDocument/2006/relationships/hyperlink" Target="mailto:ctm00@" TargetMode="External"/><Relationship Id="rId74" Type="http://schemas.openxmlformats.org/officeDocument/2006/relationships/hyperlink" Target="mailto:ctm00@" TargetMode="External"/><Relationship Id="rId79" Type="http://schemas.openxmlformats.org/officeDocument/2006/relationships/hyperlink" Target="mailto:ctm00@" TargetMode="External"/><Relationship Id="rId102" Type="http://schemas.openxmlformats.org/officeDocument/2006/relationships/hyperlink" Target="mailto:ctm00@" TargetMode="External"/><Relationship Id="rId123" Type="http://schemas.openxmlformats.org/officeDocument/2006/relationships/hyperlink" Target="mailto:ctm00@" TargetMode="External"/><Relationship Id="rId128" Type="http://schemas.openxmlformats.org/officeDocument/2006/relationships/hyperlink" Target="mailto:ctm00@" TargetMode="External"/><Relationship Id="rId5" Type="http://schemas.openxmlformats.org/officeDocument/2006/relationships/hyperlink" Target="mailto:ctm00@" TargetMode="External"/><Relationship Id="rId90" Type="http://schemas.openxmlformats.org/officeDocument/2006/relationships/hyperlink" Target="mailto:ctm00@" TargetMode="External"/><Relationship Id="rId95" Type="http://schemas.openxmlformats.org/officeDocument/2006/relationships/hyperlink" Target="mailto:ctm00@" TargetMode="External"/><Relationship Id="rId22" Type="http://schemas.openxmlformats.org/officeDocument/2006/relationships/hyperlink" Target="mailto:ctm00@" TargetMode="External"/><Relationship Id="rId27" Type="http://schemas.openxmlformats.org/officeDocument/2006/relationships/hyperlink" Target="mailto:ctm00@" TargetMode="External"/><Relationship Id="rId43" Type="http://schemas.openxmlformats.org/officeDocument/2006/relationships/hyperlink" Target="mailto:ctm00@" TargetMode="External"/><Relationship Id="rId48" Type="http://schemas.openxmlformats.org/officeDocument/2006/relationships/hyperlink" Target="mailto:ctm00@" TargetMode="External"/><Relationship Id="rId64" Type="http://schemas.openxmlformats.org/officeDocument/2006/relationships/hyperlink" Target="mailto:ctm00@" TargetMode="External"/><Relationship Id="rId69" Type="http://schemas.openxmlformats.org/officeDocument/2006/relationships/hyperlink" Target="mailto:ctm00@" TargetMode="External"/><Relationship Id="rId113" Type="http://schemas.openxmlformats.org/officeDocument/2006/relationships/hyperlink" Target="mailto:ctm00@" TargetMode="External"/><Relationship Id="rId118" Type="http://schemas.openxmlformats.org/officeDocument/2006/relationships/hyperlink" Target="mailto:ctm00@" TargetMode="External"/><Relationship Id="rId134" Type="http://schemas.openxmlformats.org/officeDocument/2006/relationships/hyperlink" Target="mailto:ctm00@" TargetMode="External"/><Relationship Id="rId80" Type="http://schemas.openxmlformats.org/officeDocument/2006/relationships/hyperlink" Target="mailto:ctm00@" TargetMode="External"/><Relationship Id="rId85" Type="http://schemas.openxmlformats.org/officeDocument/2006/relationships/hyperlink" Target="mailto:ctm00@" TargetMode="External"/><Relationship Id="rId12" Type="http://schemas.openxmlformats.org/officeDocument/2006/relationships/hyperlink" Target="mailto:ctm00@" TargetMode="External"/><Relationship Id="rId17" Type="http://schemas.openxmlformats.org/officeDocument/2006/relationships/hyperlink" Target="mailto:ctm00@" TargetMode="External"/><Relationship Id="rId33" Type="http://schemas.openxmlformats.org/officeDocument/2006/relationships/hyperlink" Target="mailto:ctm00@" TargetMode="External"/><Relationship Id="rId38" Type="http://schemas.openxmlformats.org/officeDocument/2006/relationships/hyperlink" Target="mailto:ctm00@" TargetMode="External"/><Relationship Id="rId59" Type="http://schemas.openxmlformats.org/officeDocument/2006/relationships/hyperlink" Target="mailto:ctm00@" TargetMode="External"/><Relationship Id="rId103" Type="http://schemas.openxmlformats.org/officeDocument/2006/relationships/hyperlink" Target="mailto:ctm00@" TargetMode="External"/><Relationship Id="rId108" Type="http://schemas.openxmlformats.org/officeDocument/2006/relationships/hyperlink" Target="mailto:ctm00@" TargetMode="External"/><Relationship Id="rId124" Type="http://schemas.openxmlformats.org/officeDocument/2006/relationships/hyperlink" Target="mailto:ctm00@" TargetMode="External"/><Relationship Id="rId129" Type="http://schemas.openxmlformats.org/officeDocument/2006/relationships/hyperlink" Target="mailto:ctm00@" TargetMode="External"/><Relationship Id="rId54" Type="http://schemas.openxmlformats.org/officeDocument/2006/relationships/hyperlink" Target="mailto:ctm00@" TargetMode="External"/><Relationship Id="rId70" Type="http://schemas.openxmlformats.org/officeDocument/2006/relationships/hyperlink" Target="mailto:ctm00@" TargetMode="External"/><Relationship Id="rId75" Type="http://schemas.openxmlformats.org/officeDocument/2006/relationships/hyperlink" Target="mailto:ctm00@" TargetMode="External"/><Relationship Id="rId91" Type="http://schemas.openxmlformats.org/officeDocument/2006/relationships/hyperlink" Target="mailto:ctm00@" TargetMode="External"/><Relationship Id="rId96" Type="http://schemas.openxmlformats.org/officeDocument/2006/relationships/hyperlink" Target="mailto:ctm00@" TargetMode="External"/><Relationship Id="rId1" Type="http://schemas.openxmlformats.org/officeDocument/2006/relationships/hyperlink" Target="mailto:ctm00@" TargetMode="External"/><Relationship Id="rId6" Type="http://schemas.openxmlformats.org/officeDocument/2006/relationships/hyperlink" Target="mailto:ctm00@" TargetMode="External"/><Relationship Id="rId23" Type="http://schemas.openxmlformats.org/officeDocument/2006/relationships/hyperlink" Target="mailto:ctm00@" TargetMode="External"/><Relationship Id="rId28" Type="http://schemas.openxmlformats.org/officeDocument/2006/relationships/hyperlink" Target="mailto:ctm00@" TargetMode="External"/><Relationship Id="rId49" Type="http://schemas.openxmlformats.org/officeDocument/2006/relationships/hyperlink" Target="mailto:ctm00@" TargetMode="External"/><Relationship Id="rId114" Type="http://schemas.openxmlformats.org/officeDocument/2006/relationships/hyperlink" Target="mailto:ctm00@" TargetMode="External"/><Relationship Id="rId119" Type="http://schemas.openxmlformats.org/officeDocument/2006/relationships/hyperlink" Target="mailto:ctm00@" TargetMode="External"/><Relationship Id="rId44" Type="http://schemas.openxmlformats.org/officeDocument/2006/relationships/hyperlink" Target="mailto:ctm00@" TargetMode="External"/><Relationship Id="rId60" Type="http://schemas.openxmlformats.org/officeDocument/2006/relationships/hyperlink" Target="mailto:ctm00@" TargetMode="External"/><Relationship Id="rId65" Type="http://schemas.openxmlformats.org/officeDocument/2006/relationships/hyperlink" Target="mailto:ctm00@" TargetMode="External"/><Relationship Id="rId81" Type="http://schemas.openxmlformats.org/officeDocument/2006/relationships/hyperlink" Target="mailto:ctm00@" TargetMode="External"/><Relationship Id="rId86" Type="http://schemas.openxmlformats.org/officeDocument/2006/relationships/hyperlink" Target="mailto:ctm00@" TargetMode="External"/><Relationship Id="rId130" Type="http://schemas.openxmlformats.org/officeDocument/2006/relationships/hyperlink" Target="mailto:ctm00@" TargetMode="External"/><Relationship Id="rId13" Type="http://schemas.openxmlformats.org/officeDocument/2006/relationships/hyperlink" Target="mailto:ctm00@" TargetMode="External"/><Relationship Id="rId18" Type="http://schemas.openxmlformats.org/officeDocument/2006/relationships/hyperlink" Target="mailto:ctm00@" TargetMode="External"/><Relationship Id="rId39" Type="http://schemas.openxmlformats.org/officeDocument/2006/relationships/hyperlink" Target="mailto:ctm00@" TargetMode="External"/><Relationship Id="rId109" Type="http://schemas.openxmlformats.org/officeDocument/2006/relationships/hyperlink" Target="mailto:ctm00@" TargetMode="External"/><Relationship Id="rId34" Type="http://schemas.openxmlformats.org/officeDocument/2006/relationships/hyperlink" Target="mailto:ctm00@" TargetMode="External"/><Relationship Id="rId50" Type="http://schemas.openxmlformats.org/officeDocument/2006/relationships/hyperlink" Target="mailto:ctm00@" TargetMode="External"/><Relationship Id="rId55" Type="http://schemas.openxmlformats.org/officeDocument/2006/relationships/hyperlink" Target="mailto:ctm00@" TargetMode="External"/><Relationship Id="rId76" Type="http://schemas.openxmlformats.org/officeDocument/2006/relationships/hyperlink" Target="mailto:ctm00@" TargetMode="External"/><Relationship Id="rId97" Type="http://schemas.openxmlformats.org/officeDocument/2006/relationships/hyperlink" Target="mailto:ctm00@" TargetMode="External"/><Relationship Id="rId104" Type="http://schemas.openxmlformats.org/officeDocument/2006/relationships/hyperlink" Target="mailto:ctm00@" TargetMode="External"/><Relationship Id="rId120" Type="http://schemas.openxmlformats.org/officeDocument/2006/relationships/hyperlink" Target="mailto:ctm00@" TargetMode="External"/><Relationship Id="rId125" Type="http://schemas.openxmlformats.org/officeDocument/2006/relationships/hyperlink" Target="mailto:ctm00@" TargetMode="External"/><Relationship Id="rId7" Type="http://schemas.openxmlformats.org/officeDocument/2006/relationships/hyperlink" Target="mailto:ctm00@" TargetMode="External"/><Relationship Id="rId71" Type="http://schemas.openxmlformats.org/officeDocument/2006/relationships/hyperlink" Target="mailto:ctm00@" TargetMode="External"/><Relationship Id="rId92" Type="http://schemas.openxmlformats.org/officeDocument/2006/relationships/hyperlink" Target="mailto:ctm00@" TargetMode="External"/><Relationship Id="rId2" Type="http://schemas.openxmlformats.org/officeDocument/2006/relationships/hyperlink" Target="mailto:ctm00@" TargetMode="External"/><Relationship Id="rId29" Type="http://schemas.openxmlformats.org/officeDocument/2006/relationships/hyperlink" Target="mailto:ctm00@" TargetMode="External"/><Relationship Id="rId24" Type="http://schemas.openxmlformats.org/officeDocument/2006/relationships/hyperlink" Target="mailto:ctm00@" TargetMode="External"/><Relationship Id="rId40" Type="http://schemas.openxmlformats.org/officeDocument/2006/relationships/hyperlink" Target="mailto:ctm00@" TargetMode="External"/><Relationship Id="rId45" Type="http://schemas.openxmlformats.org/officeDocument/2006/relationships/hyperlink" Target="mailto:ctm00@" TargetMode="External"/><Relationship Id="rId66" Type="http://schemas.openxmlformats.org/officeDocument/2006/relationships/hyperlink" Target="mailto:ctm00@" TargetMode="External"/><Relationship Id="rId87" Type="http://schemas.openxmlformats.org/officeDocument/2006/relationships/hyperlink" Target="mailto:ctm00@" TargetMode="External"/><Relationship Id="rId110" Type="http://schemas.openxmlformats.org/officeDocument/2006/relationships/hyperlink" Target="mailto:ctm00@" TargetMode="External"/><Relationship Id="rId115" Type="http://schemas.openxmlformats.org/officeDocument/2006/relationships/hyperlink" Target="mailto:ctm00@" TargetMode="External"/><Relationship Id="rId131" Type="http://schemas.openxmlformats.org/officeDocument/2006/relationships/hyperlink" Target="mailto:ctm00@" TargetMode="External"/><Relationship Id="rId61" Type="http://schemas.openxmlformats.org/officeDocument/2006/relationships/hyperlink" Target="mailto:ctm00@" TargetMode="External"/><Relationship Id="rId82" Type="http://schemas.openxmlformats.org/officeDocument/2006/relationships/hyperlink" Target="mailto:ctm00@" TargetMode="External"/><Relationship Id="rId19" Type="http://schemas.openxmlformats.org/officeDocument/2006/relationships/hyperlink" Target="mailto:ctm00@" TargetMode="External"/><Relationship Id="rId14" Type="http://schemas.openxmlformats.org/officeDocument/2006/relationships/hyperlink" Target="mailto:ctm00@" TargetMode="External"/><Relationship Id="rId30" Type="http://schemas.openxmlformats.org/officeDocument/2006/relationships/hyperlink" Target="mailto:ctm00@" TargetMode="External"/><Relationship Id="rId35" Type="http://schemas.openxmlformats.org/officeDocument/2006/relationships/hyperlink" Target="mailto:ctm00@" TargetMode="External"/><Relationship Id="rId56" Type="http://schemas.openxmlformats.org/officeDocument/2006/relationships/hyperlink" Target="mailto:ctm00@" TargetMode="External"/><Relationship Id="rId77" Type="http://schemas.openxmlformats.org/officeDocument/2006/relationships/hyperlink" Target="mailto:ctm00@" TargetMode="External"/><Relationship Id="rId100" Type="http://schemas.openxmlformats.org/officeDocument/2006/relationships/hyperlink" Target="mailto:ctm00@" TargetMode="External"/><Relationship Id="rId105" Type="http://schemas.openxmlformats.org/officeDocument/2006/relationships/hyperlink" Target="mailto:ctm00@" TargetMode="External"/><Relationship Id="rId126" Type="http://schemas.openxmlformats.org/officeDocument/2006/relationships/hyperlink" Target="mailto:ctm00@" TargetMode="External"/><Relationship Id="rId8" Type="http://schemas.openxmlformats.org/officeDocument/2006/relationships/hyperlink" Target="mailto:ctm00@" TargetMode="External"/><Relationship Id="rId51" Type="http://schemas.openxmlformats.org/officeDocument/2006/relationships/hyperlink" Target="mailto:ctm00@" TargetMode="External"/><Relationship Id="rId72" Type="http://schemas.openxmlformats.org/officeDocument/2006/relationships/hyperlink" Target="mailto:ctm00@" TargetMode="External"/><Relationship Id="rId93" Type="http://schemas.openxmlformats.org/officeDocument/2006/relationships/hyperlink" Target="mailto:ctm00@" TargetMode="External"/><Relationship Id="rId98" Type="http://schemas.openxmlformats.org/officeDocument/2006/relationships/hyperlink" Target="mailto:ctm00@" TargetMode="External"/><Relationship Id="rId121" Type="http://schemas.openxmlformats.org/officeDocument/2006/relationships/hyperlink" Target="mailto:ctm00@" TargetMode="External"/><Relationship Id="rId3" Type="http://schemas.openxmlformats.org/officeDocument/2006/relationships/hyperlink" Target="mailto:ctm00@" TargetMode="External"/><Relationship Id="rId25" Type="http://schemas.openxmlformats.org/officeDocument/2006/relationships/hyperlink" Target="mailto:ctm00@" TargetMode="External"/><Relationship Id="rId46" Type="http://schemas.openxmlformats.org/officeDocument/2006/relationships/hyperlink" Target="mailto:ctm00@" TargetMode="External"/><Relationship Id="rId67" Type="http://schemas.openxmlformats.org/officeDocument/2006/relationships/hyperlink" Target="mailto:ctm00@" TargetMode="External"/><Relationship Id="rId116" Type="http://schemas.openxmlformats.org/officeDocument/2006/relationships/hyperlink" Target="mailto:ctm00@" TargetMode="External"/><Relationship Id="rId20" Type="http://schemas.openxmlformats.org/officeDocument/2006/relationships/hyperlink" Target="mailto:ctm00@" TargetMode="External"/><Relationship Id="rId41" Type="http://schemas.openxmlformats.org/officeDocument/2006/relationships/hyperlink" Target="mailto:ctm00@" TargetMode="External"/><Relationship Id="rId62" Type="http://schemas.openxmlformats.org/officeDocument/2006/relationships/hyperlink" Target="mailto:ctm00@" TargetMode="External"/><Relationship Id="rId83" Type="http://schemas.openxmlformats.org/officeDocument/2006/relationships/hyperlink" Target="mailto:ctm00@" TargetMode="External"/><Relationship Id="rId88" Type="http://schemas.openxmlformats.org/officeDocument/2006/relationships/hyperlink" Target="mailto:ctm00@" TargetMode="External"/><Relationship Id="rId111" Type="http://schemas.openxmlformats.org/officeDocument/2006/relationships/hyperlink" Target="mailto:ctm00@" TargetMode="External"/><Relationship Id="rId132" Type="http://schemas.openxmlformats.org/officeDocument/2006/relationships/hyperlink" Target="mailto:ctm00@" TargetMode="External"/><Relationship Id="rId15" Type="http://schemas.openxmlformats.org/officeDocument/2006/relationships/hyperlink" Target="mailto:ctm00@" TargetMode="External"/><Relationship Id="rId36" Type="http://schemas.openxmlformats.org/officeDocument/2006/relationships/hyperlink" Target="mailto:ctm00@" TargetMode="External"/><Relationship Id="rId57" Type="http://schemas.openxmlformats.org/officeDocument/2006/relationships/hyperlink" Target="mailto:ctm00@" TargetMode="External"/><Relationship Id="rId106" Type="http://schemas.openxmlformats.org/officeDocument/2006/relationships/hyperlink" Target="mailto:ctm00@" TargetMode="External"/><Relationship Id="rId127" Type="http://schemas.openxmlformats.org/officeDocument/2006/relationships/hyperlink" Target="mailto:ctm00@" TargetMode="External"/><Relationship Id="rId10" Type="http://schemas.openxmlformats.org/officeDocument/2006/relationships/hyperlink" Target="mailto:ctm00@" TargetMode="External"/><Relationship Id="rId31" Type="http://schemas.openxmlformats.org/officeDocument/2006/relationships/hyperlink" Target="mailto:ctm00@" TargetMode="External"/><Relationship Id="rId52" Type="http://schemas.openxmlformats.org/officeDocument/2006/relationships/hyperlink" Target="mailto:ctm00@" TargetMode="External"/><Relationship Id="rId73" Type="http://schemas.openxmlformats.org/officeDocument/2006/relationships/hyperlink" Target="mailto:ctm00@" TargetMode="External"/><Relationship Id="rId78" Type="http://schemas.openxmlformats.org/officeDocument/2006/relationships/hyperlink" Target="mailto:ctm00@" TargetMode="External"/><Relationship Id="rId94" Type="http://schemas.openxmlformats.org/officeDocument/2006/relationships/hyperlink" Target="mailto:ctm00@" TargetMode="External"/><Relationship Id="rId99" Type="http://schemas.openxmlformats.org/officeDocument/2006/relationships/hyperlink" Target="mailto:ctm00@" TargetMode="External"/><Relationship Id="rId101" Type="http://schemas.openxmlformats.org/officeDocument/2006/relationships/hyperlink" Target="mailto:ctm00@" TargetMode="External"/><Relationship Id="rId122" Type="http://schemas.openxmlformats.org/officeDocument/2006/relationships/hyperlink" Target="mailto:ctm00@" TargetMode="External"/><Relationship Id="rId4" Type="http://schemas.openxmlformats.org/officeDocument/2006/relationships/hyperlink" Target="mailto:ctm00@" TargetMode="External"/><Relationship Id="rId9" Type="http://schemas.openxmlformats.org/officeDocument/2006/relationships/hyperlink" Target="mailto:ctm00@" TargetMode="External"/><Relationship Id="rId26" Type="http://schemas.openxmlformats.org/officeDocument/2006/relationships/hyperlink" Target="mailto:ctm00@" TargetMode="External"/><Relationship Id="rId47" Type="http://schemas.openxmlformats.org/officeDocument/2006/relationships/hyperlink" Target="mailto:ctm00@" TargetMode="External"/><Relationship Id="rId68" Type="http://schemas.openxmlformats.org/officeDocument/2006/relationships/hyperlink" Target="mailto:ctm00@" TargetMode="External"/><Relationship Id="rId89" Type="http://schemas.openxmlformats.org/officeDocument/2006/relationships/hyperlink" Target="mailto:ctm00@" TargetMode="External"/><Relationship Id="rId112" Type="http://schemas.openxmlformats.org/officeDocument/2006/relationships/hyperlink" Target="mailto:ctm00@" TargetMode="External"/><Relationship Id="rId133" Type="http://schemas.openxmlformats.org/officeDocument/2006/relationships/hyperlink" Target="mailto:ctm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361DD-3F87-BF4C-8CF3-A0B6C8342F09}">
  <dimension ref="A1:G259"/>
  <sheetViews>
    <sheetView workbookViewId="0">
      <selection activeCell="C2" sqref="C2"/>
    </sheetView>
  </sheetViews>
  <sheetFormatPr baseColWidth="10" defaultRowHeight="16" x14ac:dyDescent="0.2"/>
  <cols>
    <col min="2" max="2" width="18.33203125" customWidth="1"/>
    <col min="3" max="3" width="23.83203125" customWidth="1"/>
    <col min="4" max="4" width="70.1640625" customWidth="1"/>
    <col min="5" max="5" width="14.6640625" customWidth="1"/>
    <col min="7" max="7" width="71.5" customWidth="1"/>
    <col min="11" max="11" width="86.6640625" customWidth="1"/>
  </cols>
  <sheetData>
    <row r="1" spans="1:7" x14ac:dyDescent="0.2">
      <c r="A1" t="s">
        <v>6</v>
      </c>
      <c r="B1" t="s">
        <v>7</v>
      </c>
      <c r="C1" s="1" t="s">
        <v>8</v>
      </c>
      <c r="D1" t="str">
        <f>"INSERT INTO Accounts (login, email) values ("&amp;CHAR(34)&amp;B1&amp;CHAR(34)&amp;","&amp;CHAR(34)&amp;C1&amp;CHAR(34)&amp;");"</f>
        <v>INSERT INTO Accounts (login, email) values ("login","email");</v>
      </c>
      <c r="E1" t="s">
        <v>131</v>
      </c>
      <c r="F1" t="s">
        <v>138</v>
      </c>
      <c r="G1" t="str">
        <f>"INSERT INTO Roles (role,login,status) values("&amp;CHAR(34)&amp;E1&amp;CHAR(34)&amp;","&amp;CHAR(34)&amp;B1&amp;CHAR(34)&amp;","&amp;CHAR(34)&amp;F1&amp;CHAR(34)&amp;");"</f>
        <v>INSERT INTO Roles (role,login,status) values("role","login","status");</v>
      </c>
    </row>
    <row r="2" spans="1:7" x14ac:dyDescent="0.2">
      <c r="A2">
        <v>2</v>
      </c>
      <c r="B2" t="s">
        <v>0</v>
      </c>
      <c r="C2" s="2" t="str">
        <f>B2&amp;"@accelerator.net"</f>
        <v>ctm00@accelerator.net</v>
      </c>
      <c r="D2" t="str">
        <f t="shared" ref="D2:D65" si="0">"INSERT INTO Accounts (login, email) values ("&amp;CHAR(34)&amp;B2&amp;CHAR(34)&amp;","&amp;CHAR(34)&amp;C2&amp;CHAR(34)&amp;");"</f>
        <v>INSERT INTO Accounts (login, email) values ("ctm00","ctm00@accelerator.net");</v>
      </c>
      <c r="E2" t="s">
        <v>132</v>
      </c>
      <c r="F2" t="s">
        <v>191</v>
      </c>
      <c r="G2" t="str">
        <f t="shared" ref="G2:G65" si="1">"INSERT INTO Roles (role,login,status) values("&amp;CHAR(34)&amp;E2&amp;CHAR(34)&amp;","&amp;CHAR(34)&amp;B2&amp;CHAR(34)&amp;","&amp;CHAR(34)&amp;F2&amp;CHAR(34)&amp;");"</f>
        <v>INSERT INTO Roles (role,login,status) values("ctm","ctm00","accepted");</v>
      </c>
    </row>
    <row r="3" spans="1:7" x14ac:dyDescent="0.2">
      <c r="A3">
        <v>3</v>
      </c>
      <c r="B3" t="s">
        <v>1</v>
      </c>
      <c r="C3" s="2" t="str">
        <f t="shared" ref="C3:C66" si="2">B3&amp;"@accelerator.net"</f>
        <v>ctm01@accelerator.net</v>
      </c>
      <c r="D3" t="str">
        <f t="shared" si="0"/>
        <v>INSERT INTO Accounts (login, email) values ("ctm01","ctm01@accelerator.net");</v>
      </c>
      <c r="E3" t="s">
        <v>132</v>
      </c>
      <c r="F3" t="s">
        <v>191</v>
      </c>
      <c r="G3" t="str">
        <f t="shared" si="1"/>
        <v>INSERT INTO Roles (role,login,status) values("ctm","ctm01","accepted");</v>
      </c>
    </row>
    <row r="4" spans="1:7" x14ac:dyDescent="0.2">
      <c r="A4">
        <v>4</v>
      </c>
      <c r="B4" t="s">
        <v>2</v>
      </c>
      <c r="C4" s="2" t="str">
        <f t="shared" si="2"/>
        <v>ctm02@accelerator.net</v>
      </c>
      <c r="D4" t="str">
        <f t="shared" si="0"/>
        <v>INSERT INTO Accounts (login, email) values ("ctm02","ctm02@accelerator.net");</v>
      </c>
      <c r="E4" t="s">
        <v>132</v>
      </c>
      <c r="F4" t="s">
        <v>191</v>
      </c>
      <c r="G4" t="str">
        <f t="shared" si="1"/>
        <v>INSERT INTO Roles (role,login,status) values("ctm","ctm02","accepted");</v>
      </c>
    </row>
    <row r="5" spans="1:7" x14ac:dyDescent="0.2">
      <c r="A5">
        <v>5</v>
      </c>
      <c r="B5" t="s">
        <v>3</v>
      </c>
      <c r="C5" s="2" t="str">
        <f t="shared" si="2"/>
        <v>ctm03@accelerator.net</v>
      </c>
      <c r="D5" t="str">
        <f t="shared" si="0"/>
        <v>INSERT INTO Accounts (login, email) values ("ctm03","ctm03@accelerator.net");</v>
      </c>
      <c r="E5" t="s">
        <v>132</v>
      </c>
      <c r="F5" t="s">
        <v>191</v>
      </c>
      <c r="G5" t="str">
        <f t="shared" si="1"/>
        <v>INSERT INTO Roles (role,login,status) values("ctm","ctm03","accepted");</v>
      </c>
    </row>
    <row r="6" spans="1:7" x14ac:dyDescent="0.2">
      <c r="A6">
        <v>6</v>
      </c>
      <c r="B6" t="s">
        <v>4</v>
      </c>
      <c r="C6" s="2" t="str">
        <f t="shared" si="2"/>
        <v>ctm04@accelerator.net</v>
      </c>
      <c r="D6" t="str">
        <f t="shared" si="0"/>
        <v>INSERT INTO Accounts (login, email) values ("ctm04","ctm04@accelerator.net");</v>
      </c>
      <c r="E6" t="s">
        <v>132</v>
      </c>
      <c r="F6" t="s">
        <v>191</v>
      </c>
      <c r="G6" t="str">
        <f t="shared" si="1"/>
        <v>INSERT INTO Roles (role,login,status) values("ctm","ctm04","accepted");</v>
      </c>
    </row>
    <row r="7" spans="1:7" x14ac:dyDescent="0.2">
      <c r="A7">
        <v>7</v>
      </c>
      <c r="B7" t="s">
        <v>5</v>
      </c>
      <c r="C7" s="2" t="str">
        <f t="shared" si="2"/>
        <v>ctm05@accelerator.net</v>
      </c>
      <c r="D7" t="str">
        <f t="shared" si="0"/>
        <v>INSERT INTO Accounts (login, email) values ("ctm05","ctm05@accelerator.net");</v>
      </c>
      <c r="E7" t="s">
        <v>132</v>
      </c>
      <c r="F7" t="s">
        <v>191</v>
      </c>
      <c r="G7" t="str">
        <f t="shared" si="1"/>
        <v>INSERT INTO Roles (role,login,status) values("ctm","ctm05","accepted");</v>
      </c>
    </row>
    <row r="8" spans="1:7" x14ac:dyDescent="0.2">
      <c r="A8">
        <v>8</v>
      </c>
      <c r="B8" t="s">
        <v>9</v>
      </c>
      <c r="C8" s="2" t="str">
        <f t="shared" si="2"/>
        <v>Inv000@accelerator.net</v>
      </c>
      <c r="D8" t="str">
        <f t="shared" si="0"/>
        <v>INSERT INTO Accounts (login, email) values ("Inv000","Inv000@accelerator.net");</v>
      </c>
      <c r="E8" t="s">
        <v>134</v>
      </c>
      <c r="F8" t="s">
        <v>191</v>
      </c>
      <c r="G8" t="str">
        <f t="shared" si="1"/>
        <v>INSERT INTO Roles (role,login,status) values("investigator","Inv000","accepted");</v>
      </c>
    </row>
    <row r="9" spans="1:7" x14ac:dyDescent="0.2">
      <c r="A9">
        <v>9</v>
      </c>
      <c r="B9" t="s">
        <v>10</v>
      </c>
      <c r="C9" s="2" t="str">
        <f t="shared" si="2"/>
        <v>Inv001@accelerator.net</v>
      </c>
      <c r="D9" t="str">
        <f t="shared" si="0"/>
        <v>INSERT INTO Accounts (login, email) values ("Inv001","Inv001@accelerator.net");</v>
      </c>
      <c r="E9" t="s">
        <v>134</v>
      </c>
      <c r="F9" t="s">
        <v>191</v>
      </c>
      <c r="G9" t="str">
        <f t="shared" si="1"/>
        <v>INSERT INTO Roles (role,login,status) values("investigator","Inv001","accepted");</v>
      </c>
    </row>
    <row r="10" spans="1:7" x14ac:dyDescent="0.2">
      <c r="A10">
        <v>10</v>
      </c>
      <c r="B10" t="s">
        <v>11</v>
      </c>
      <c r="C10" s="2" t="str">
        <f t="shared" si="2"/>
        <v>Inv002@accelerator.net</v>
      </c>
      <c r="D10" t="str">
        <f t="shared" si="0"/>
        <v>INSERT INTO Accounts (login, email) values ("Inv002","Inv002@accelerator.net");</v>
      </c>
      <c r="E10" t="s">
        <v>134</v>
      </c>
      <c r="F10" t="s">
        <v>191</v>
      </c>
      <c r="G10" t="str">
        <f t="shared" si="1"/>
        <v>INSERT INTO Roles (role,login,status) values("investigator","Inv002","accepted");</v>
      </c>
    </row>
    <row r="11" spans="1:7" x14ac:dyDescent="0.2">
      <c r="A11">
        <v>11</v>
      </c>
      <c r="B11" t="s">
        <v>12</v>
      </c>
      <c r="C11" s="2" t="str">
        <f t="shared" si="2"/>
        <v>Inv003@accelerator.net</v>
      </c>
      <c r="D11" t="str">
        <f t="shared" si="0"/>
        <v>INSERT INTO Accounts (login, email) values ("Inv003","Inv003@accelerator.net");</v>
      </c>
      <c r="E11" t="s">
        <v>134</v>
      </c>
      <c r="F11" t="s">
        <v>191</v>
      </c>
      <c r="G11" t="str">
        <f t="shared" si="1"/>
        <v>INSERT INTO Roles (role,login,status) values("investigator","Inv003","accepted");</v>
      </c>
    </row>
    <row r="12" spans="1:7" x14ac:dyDescent="0.2">
      <c r="A12">
        <v>12</v>
      </c>
      <c r="B12" t="s">
        <v>13</v>
      </c>
      <c r="C12" s="2" t="str">
        <f t="shared" si="2"/>
        <v>Inv004@accelerator.net</v>
      </c>
      <c r="D12" t="str">
        <f t="shared" si="0"/>
        <v>INSERT INTO Accounts (login, email) values ("Inv004","Inv004@accelerator.net");</v>
      </c>
      <c r="E12" t="s">
        <v>134</v>
      </c>
      <c r="F12" t="s">
        <v>191</v>
      </c>
      <c r="G12" t="str">
        <f t="shared" si="1"/>
        <v>INSERT INTO Roles (role,login,status) values("investigator","Inv004","accepted");</v>
      </c>
    </row>
    <row r="13" spans="1:7" x14ac:dyDescent="0.2">
      <c r="A13">
        <v>13</v>
      </c>
      <c r="B13" t="s">
        <v>14</v>
      </c>
      <c r="C13" s="2" t="str">
        <f t="shared" si="2"/>
        <v>Inv005@accelerator.net</v>
      </c>
      <c r="D13" t="str">
        <f t="shared" si="0"/>
        <v>INSERT INTO Accounts (login, email) values ("Inv005","Inv005@accelerator.net");</v>
      </c>
      <c r="E13" t="s">
        <v>134</v>
      </c>
      <c r="F13" t="s">
        <v>191</v>
      </c>
      <c r="G13" t="str">
        <f t="shared" si="1"/>
        <v>INSERT INTO Roles (role,login,status) values("investigator","Inv005","accepted");</v>
      </c>
    </row>
    <row r="14" spans="1:7" x14ac:dyDescent="0.2">
      <c r="A14">
        <v>14</v>
      </c>
      <c r="B14" t="s">
        <v>15</v>
      </c>
      <c r="C14" s="2" t="str">
        <f t="shared" si="2"/>
        <v>Inv006@accelerator.net</v>
      </c>
      <c r="D14" t="str">
        <f t="shared" si="0"/>
        <v>INSERT INTO Accounts (login, email) values ("Inv006","Inv006@accelerator.net");</v>
      </c>
      <c r="E14" t="s">
        <v>134</v>
      </c>
      <c r="F14" t="s">
        <v>191</v>
      </c>
      <c r="G14" t="str">
        <f t="shared" si="1"/>
        <v>INSERT INTO Roles (role,login,status) values("investigator","Inv006","accepted");</v>
      </c>
    </row>
    <row r="15" spans="1:7" x14ac:dyDescent="0.2">
      <c r="A15">
        <v>15</v>
      </c>
      <c r="B15" t="s">
        <v>16</v>
      </c>
      <c r="C15" s="2" t="str">
        <f t="shared" si="2"/>
        <v>Inv007@accelerator.net</v>
      </c>
      <c r="D15" t="str">
        <f t="shared" si="0"/>
        <v>INSERT INTO Accounts (login, email) values ("Inv007","Inv007@accelerator.net");</v>
      </c>
      <c r="E15" t="s">
        <v>134</v>
      </c>
      <c r="F15" t="s">
        <v>191</v>
      </c>
      <c r="G15" t="str">
        <f t="shared" si="1"/>
        <v>INSERT INTO Roles (role,login,status) values("investigator","Inv007","accepted");</v>
      </c>
    </row>
    <row r="16" spans="1:7" x14ac:dyDescent="0.2">
      <c r="A16">
        <v>16</v>
      </c>
      <c r="B16" t="s">
        <v>17</v>
      </c>
      <c r="C16" s="2" t="str">
        <f t="shared" si="2"/>
        <v>Inv008@accelerator.net</v>
      </c>
      <c r="D16" t="str">
        <f t="shared" si="0"/>
        <v>INSERT INTO Accounts (login, email) values ("Inv008","Inv008@accelerator.net");</v>
      </c>
      <c r="E16" t="s">
        <v>134</v>
      </c>
      <c r="F16" t="s">
        <v>191</v>
      </c>
      <c r="G16" t="str">
        <f t="shared" si="1"/>
        <v>INSERT INTO Roles (role,login,status) values("investigator","Inv008","accepted");</v>
      </c>
    </row>
    <row r="17" spans="1:7" x14ac:dyDescent="0.2">
      <c r="A17">
        <v>17</v>
      </c>
      <c r="B17" t="s">
        <v>18</v>
      </c>
      <c r="C17" s="2" t="str">
        <f t="shared" si="2"/>
        <v>Inv009@accelerator.net</v>
      </c>
      <c r="D17" t="str">
        <f t="shared" si="0"/>
        <v>INSERT INTO Accounts (login, email) values ("Inv009","Inv009@accelerator.net");</v>
      </c>
      <c r="E17" t="s">
        <v>134</v>
      </c>
      <c r="F17" t="s">
        <v>191</v>
      </c>
      <c r="G17" t="str">
        <f t="shared" si="1"/>
        <v>INSERT INTO Roles (role,login,status) values("investigator","Inv009","accepted");</v>
      </c>
    </row>
    <row r="18" spans="1:7" x14ac:dyDescent="0.2">
      <c r="A18">
        <v>18</v>
      </c>
      <c r="B18" t="s">
        <v>19</v>
      </c>
      <c r="C18" s="2" t="str">
        <f t="shared" si="2"/>
        <v>Inv010@accelerator.net</v>
      </c>
      <c r="D18" t="str">
        <f t="shared" si="0"/>
        <v>INSERT INTO Accounts (login, email) values ("Inv010","Inv010@accelerator.net");</v>
      </c>
      <c r="E18" t="s">
        <v>134</v>
      </c>
      <c r="F18" t="s">
        <v>191</v>
      </c>
      <c r="G18" t="str">
        <f t="shared" si="1"/>
        <v>INSERT INTO Roles (role,login,status) values("investigator","Inv010","accepted");</v>
      </c>
    </row>
    <row r="19" spans="1:7" x14ac:dyDescent="0.2">
      <c r="A19">
        <v>19</v>
      </c>
      <c r="B19" t="s">
        <v>20</v>
      </c>
      <c r="C19" s="2" t="str">
        <f t="shared" si="2"/>
        <v>Inv011@accelerator.net</v>
      </c>
      <c r="D19" t="str">
        <f t="shared" si="0"/>
        <v>INSERT INTO Accounts (login, email) values ("Inv011","Inv011@accelerator.net");</v>
      </c>
      <c r="E19" t="s">
        <v>134</v>
      </c>
      <c r="F19" t="s">
        <v>191</v>
      </c>
      <c r="G19" t="str">
        <f t="shared" si="1"/>
        <v>INSERT INTO Roles (role,login,status) values("investigator","Inv011","accepted");</v>
      </c>
    </row>
    <row r="20" spans="1:7" x14ac:dyDescent="0.2">
      <c r="A20">
        <v>20</v>
      </c>
      <c r="B20" t="s">
        <v>21</v>
      </c>
      <c r="C20" s="2" t="str">
        <f t="shared" si="2"/>
        <v>Inv012@accelerator.net</v>
      </c>
      <c r="D20" t="str">
        <f t="shared" si="0"/>
        <v>INSERT INTO Accounts (login, email) values ("Inv012","Inv012@accelerator.net");</v>
      </c>
      <c r="E20" t="s">
        <v>134</v>
      </c>
      <c r="F20" t="s">
        <v>191</v>
      </c>
      <c r="G20" t="str">
        <f t="shared" si="1"/>
        <v>INSERT INTO Roles (role,login,status) values("investigator","Inv012","accepted");</v>
      </c>
    </row>
    <row r="21" spans="1:7" x14ac:dyDescent="0.2">
      <c r="A21">
        <v>21</v>
      </c>
      <c r="B21" t="s">
        <v>22</v>
      </c>
      <c r="C21" s="2" t="str">
        <f t="shared" si="2"/>
        <v>Inv013@accelerator.net</v>
      </c>
      <c r="D21" t="str">
        <f t="shared" si="0"/>
        <v>INSERT INTO Accounts (login, email) values ("Inv013","Inv013@accelerator.net");</v>
      </c>
      <c r="E21" t="s">
        <v>134</v>
      </c>
      <c r="F21" t="s">
        <v>191</v>
      </c>
      <c r="G21" t="str">
        <f t="shared" si="1"/>
        <v>INSERT INTO Roles (role,login,status) values("investigator","Inv013","accepted");</v>
      </c>
    </row>
    <row r="22" spans="1:7" x14ac:dyDescent="0.2">
      <c r="A22">
        <v>22</v>
      </c>
      <c r="B22" t="s">
        <v>23</v>
      </c>
      <c r="C22" s="2" t="str">
        <f t="shared" si="2"/>
        <v>Inv014@accelerator.net</v>
      </c>
      <c r="D22" t="str">
        <f t="shared" si="0"/>
        <v>INSERT INTO Accounts (login, email) values ("Inv014","Inv014@accelerator.net");</v>
      </c>
      <c r="E22" t="s">
        <v>134</v>
      </c>
      <c r="F22" t="s">
        <v>191</v>
      </c>
      <c r="G22" t="str">
        <f t="shared" si="1"/>
        <v>INSERT INTO Roles (role,login,status) values("investigator","Inv014","accepted");</v>
      </c>
    </row>
    <row r="23" spans="1:7" x14ac:dyDescent="0.2">
      <c r="A23">
        <v>23</v>
      </c>
      <c r="B23" t="s">
        <v>24</v>
      </c>
      <c r="C23" s="2" t="str">
        <f t="shared" si="2"/>
        <v>Inv015@accelerator.net</v>
      </c>
      <c r="D23" t="str">
        <f t="shared" si="0"/>
        <v>INSERT INTO Accounts (login, email) values ("Inv015","Inv015@accelerator.net");</v>
      </c>
      <c r="E23" t="s">
        <v>134</v>
      </c>
      <c r="F23" t="s">
        <v>135</v>
      </c>
      <c r="G23" t="str">
        <f t="shared" si="1"/>
        <v>INSERT INTO Roles (role,login,status) values("investigator","Inv015","requested");</v>
      </c>
    </row>
    <row r="24" spans="1:7" x14ac:dyDescent="0.2">
      <c r="A24">
        <v>24</v>
      </c>
      <c r="B24" t="s">
        <v>25</v>
      </c>
      <c r="C24" s="2" t="str">
        <f t="shared" si="2"/>
        <v>Inv016@accelerator.net</v>
      </c>
      <c r="D24" t="str">
        <f t="shared" si="0"/>
        <v>INSERT INTO Accounts (login, email) values ("Inv016","Inv016@accelerator.net");</v>
      </c>
      <c r="E24" t="s">
        <v>134</v>
      </c>
      <c r="F24" t="s">
        <v>135</v>
      </c>
      <c r="G24" t="str">
        <f t="shared" si="1"/>
        <v>INSERT INTO Roles (role,login,status) values("investigator","Inv016","requested");</v>
      </c>
    </row>
    <row r="25" spans="1:7" x14ac:dyDescent="0.2">
      <c r="A25">
        <v>25</v>
      </c>
      <c r="B25" t="s">
        <v>26</v>
      </c>
      <c r="C25" s="2" t="str">
        <f t="shared" si="2"/>
        <v>Inv017@accelerator.net</v>
      </c>
      <c r="D25" t="str">
        <f t="shared" si="0"/>
        <v>INSERT INTO Accounts (login, email) values ("Inv017","Inv017@accelerator.net");</v>
      </c>
      <c r="E25" t="s">
        <v>134</v>
      </c>
      <c r="F25" t="s">
        <v>135</v>
      </c>
      <c r="G25" t="str">
        <f t="shared" si="1"/>
        <v>INSERT INTO Roles (role,login,status) values("investigator","Inv017","requested");</v>
      </c>
    </row>
    <row r="26" spans="1:7" x14ac:dyDescent="0.2">
      <c r="A26">
        <v>26</v>
      </c>
      <c r="B26" t="s">
        <v>27</v>
      </c>
      <c r="C26" s="2" t="str">
        <f t="shared" si="2"/>
        <v>Inv018@accelerator.net</v>
      </c>
      <c r="D26" t="str">
        <f t="shared" si="0"/>
        <v>INSERT INTO Accounts (login, email) values ("Inv018","Inv018@accelerator.net");</v>
      </c>
      <c r="E26" t="s">
        <v>134</v>
      </c>
      <c r="F26" t="s">
        <v>136</v>
      </c>
      <c r="G26" t="str">
        <f t="shared" si="1"/>
        <v>INSERT INTO Roles (role,login,status) values("investigator","Inv018","rejected");</v>
      </c>
    </row>
    <row r="27" spans="1:7" x14ac:dyDescent="0.2">
      <c r="A27">
        <v>27</v>
      </c>
      <c r="B27" t="s">
        <v>28</v>
      </c>
      <c r="C27" s="2" t="str">
        <f t="shared" si="2"/>
        <v>Inv019@accelerator.net</v>
      </c>
      <c r="D27" t="str">
        <f t="shared" si="0"/>
        <v>INSERT INTO Accounts (login, email) values ("Inv019","Inv019@accelerator.net");</v>
      </c>
      <c r="E27" t="s">
        <v>134</v>
      </c>
      <c r="F27" t="s">
        <v>136</v>
      </c>
      <c r="G27" t="str">
        <f t="shared" si="1"/>
        <v>INSERT INTO Roles (role,login,status) values("investigator","Inv019","rejected");</v>
      </c>
    </row>
    <row r="28" spans="1:7" x14ac:dyDescent="0.2">
      <c r="A28">
        <v>28</v>
      </c>
      <c r="B28" t="s">
        <v>29</v>
      </c>
      <c r="C28" s="2" t="str">
        <f t="shared" si="2"/>
        <v>Inv020@accelerator.net</v>
      </c>
      <c r="D28" t="str">
        <f t="shared" si="0"/>
        <v>INSERT INTO Accounts (login, email) values ("Inv020","Inv020@accelerator.net");</v>
      </c>
      <c r="E28" t="s">
        <v>134</v>
      </c>
      <c r="F28" t="s">
        <v>137</v>
      </c>
      <c r="G28" t="str">
        <f t="shared" si="1"/>
        <v>INSERT INTO Roles (role,login,status) values("investigator","Inv020","revoked");</v>
      </c>
    </row>
    <row r="29" spans="1:7" x14ac:dyDescent="0.2">
      <c r="A29">
        <v>29</v>
      </c>
      <c r="B29" t="s">
        <v>30</v>
      </c>
      <c r="C29" s="2" t="str">
        <f t="shared" si="2"/>
        <v>Pat000@accelerator.net</v>
      </c>
      <c r="D29" t="str">
        <f t="shared" si="0"/>
        <v>INSERT INTO Accounts (login, email) values ("Pat000","Pat000@accelerator.net");</v>
      </c>
      <c r="E29" t="s">
        <v>133</v>
      </c>
      <c r="F29" t="s">
        <v>191</v>
      </c>
      <c r="G29" t="str">
        <f t="shared" si="1"/>
        <v>INSERT INTO Roles (role,login,status) values("patient","Pat000","accepted");</v>
      </c>
    </row>
    <row r="30" spans="1:7" x14ac:dyDescent="0.2">
      <c r="A30">
        <v>30</v>
      </c>
      <c r="B30" t="s">
        <v>31</v>
      </c>
      <c r="C30" s="2" t="str">
        <f t="shared" si="2"/>
        <v>Pat001@accelerator.net</v>
      </c>
      <c r="D30" t="str">
        <f t="shared" si="0"/>
        <v>INSERT INTO Accounts (login, email) values ("Pat001","Pat001@accelerator.net");</v>
      </c>
      <c r="E30" t="s">
        <v>133</v>
      </c>
      <c r="F30" t="s">
        <v>191</v>
      </c>
      <c r="G30" t="str">
        <f t="shared" si="1"/>
        <v>INSERT INTO Roles (role,login,status) values("patient","Pat001","accepted");</v>
      </c>
    </row>
    <row r="31" spans="1:7" x14ac:dyDescent="0.2">
      <c r="A31">
        <v>31</v>
      </c>
      <c r="B31" t="s">
        <v>32</v>
      </c>
      <c r="C31" s="2" t="str">
        <f t="shared" si="2"/>
        <v>Pat002@accelerator.net</v>
      </c>
      <c r="D31" t="str">
        <f t="shared" si="0"/>
        <v>INSERT INTO Accounts (login, email) values ("Pat002","Pat002@accelerator.net");</v>
      </c>
      <c r="E31" t="s">
        <v>133</v>
      </c>
      <c r="F31" t="s">
        <v>191</v>
      </c>
      <c r="G31" t="str">
        <f t="shared" si="1"/>
        <v>INSERT INTO Roles (role,login,status) values("patient","Pat002","accepted");</v>
      </c>
    </row>
    <row r="32" spans="1:7" x14ac:dyDescent="0.2">
      <c r="A32">
        <v>32</v>
      </c>
      <c r="B32" t="s">
        <v>33</v>
      </c>
      <c r="C32" s="2" t="str">
        <f t="shared" si="2"/>
        <v>Pat003@accelerator.net</v>
      </c>
      <c r="D32" t="str">
        <f t="shared" si="0"/>
        <v>INSERT INTO Accounts (login, email) values ("Pat003","Pat003@accelerator.net");</v>
      </c>
      <c r="E32" t="s">
        <v>133</v>
      </c>
      <c r="F32" t="s">
        <v>191</v>
      </c>
      <c r="G32" t="str">
        <f t="shared" si="1"/>
        <v>INSERT INTO Roles (role,login,status) values("patient","Pat003","accepted");</v>
      </c>
    </row>
    <row r="33" spans="1:7" x14ac:dyDescent="0.2">
      <c r="A33">
        <v>33</v>
      </c>
      <c r="B33" t="s">
        <v>34</v>
      </c>
      <c r="C33" s="2" t="str">
        <f t="shared" si="2"/>
        <v>Pat004@accelerator.net</v>
      </c>
      <c r="D33" t="str">
        <f t="shared" si="0"/>
        <v>INSERT INTO Accounts (login, email) values ("Pat004","Pat004@accelerator.net");</v>
      </c>
      <c r="E33" t="s">
        <v>133</v>
      </c>
      <c r="F33" t="s">
        <v>191</v>
      </c>
      <c r="G33" t="str">
        <f t="shared" si="1"/>
        <v>INSERT INTO Roles (role,login,status) values("patient","Pat004","accepted");</v>
      </c>
    </row>
    <row r="34" spans="1:7" x14ac:dyDescent="0.2">
      <c r="A34">
        <v>34</v>
      </c>
      <c r="B34" t="s">
        <v>35</v>
      </c>
      <c r="C34" s="2" t="str">
        <f t="shared" si="2"/>
        <v>Pat005@accelerator.net</v>
      </c>
      <c r="D34" t="str">
        <f t="shared" si="0"/>
        <v>INSERT INTO Accounts (login, email) values ("Pat005","Pat005@accelerator.net");</v>
      </c>
      <c r="E34" t="s">
        <v>133</v>
      </c>
      <c r="F34" t="s">
        <v>191</v>
      </c>
      <c r="G34" t="str">
        <f t="shared" si="1"/>
        <v>INSERT INTO Roles (role,login,status) values("patient","Pat005","accepted");</v>
      </c>
    </row>
    <row r="35" spans="1:7" x14ac:dyDescent="0.2">
      <c r="A35">
        <v>35</v>
      </c>
      <c r="B35" t="s">
        <v>36</v>
      </c>
      <c r="C35" s="2" t="str">
        <f t="shared" si="2"/>
        <v>Pat006@accelerator.net</v>
      </c>
      <c r="D35" t="str">
        <f t="shared" si="0"/>
        <v>INSERT INTO Accounts (login, email) values ("Pat006","Pat006@accelerator.net");</v>
      </c>
      <c r="E35" t="s">
        <v>133</v>
      </c>
      <c r="F35" t="s">
        <v>191</v>
      </c>
      <c r="G35" t="str">
        <f t="shared" si="1"/>
        <v>INSERT INTO Roles (role,login,status) values("patient","Pat006","accepted");</v>
      </c>
    </row>
    <row r="36" spans="1:7" x14ac:dyDescent="0.2">
      <c r="A36">
        <v>36</v>
      </c>
      <c r="B36" t="s">
        <v>37</v>
      </c>
      <c r="C36" s="2" t="str">
        <f t="shared" si="2"/>
        <v>Pat007@accelerator.net</v>
      </c>
      <c r="D36" t="str">
        <f t="shared" si="0"/>
        <v>INSERT INTO Accounts (login, email) values ("Pat007","Pat007@accelerator.net");</v>
      </c>
      <c r="E36" t="s">
        <v>133</v>
      </c>
      <c r="F36" t="s">
        <v>191</v>
      </c>
      <c r="G36" t="str">
        <f t="shared" si="1"/>
        <v>INSERT INTO Roles (role,login,status) values("patient","Pat007","accepted");</v>
      </c>
    </row>
    <row r="37" spans="1:7" x14ac:dyDescent="0.2">
      <c r="A37">
        <v>37</v>
      </c>
      <c r="B37" t="s">
        <v>38</v>
      </c>
      <c r="C37" s="2" t="str">
        <f t="shared" si="2"/>
        <v>Pat008@accelerator.net</v>
      </c>
      <c r="D37" t="str">
        <f t="shared" si="0"/>
        <v>INSERT INTO Accounts (login, email) values ("Pat008","Pat008@accelerator.net");</v>
      </c>
      <c r="E37" t="s">
        <v>133</v>
      </c>
      <c r="F37" t="s">
        <v>191</v>
      </c>
      <c r="G37" t="str">
        <f t="shared" si="1"/>
        <v>INSERT INTO Roles (role,login,status) values("patient","Pat008","accepted");</v>
      </c>
    </row>
    <row r="38" spans="1:7" x14ac:dyDescent="0.2">
      <c r="A38">
        <v>38</v>
      </c>
      <c r="B38" t="s">
        <v>39</v>
      </c>
      <c r="C38" s="2" t="str">
        <f t="shared" si="2"/>
        <v>Pat009@accelerator.net</v>
      </c>
      <c r="D38" t="str">
        <f t="shared" si="0"/>
        <v>INSERT INTO Accounts (login, email) values ("Pat009","Pat009@accelerator.net");</v>
      </c>
      <c r="E38" t="s">
        <v>133</v>
      </c>
      <c r="F38" t="s">
        <v>191</v>
      </c>
      <c r="G38" t="str">
        <f t="shared" si="1"/>
        <v>INSERT INTO Roles (role,login,status) values("patient","Pat009","accepted");</v>
      </c>
    </row>
    <row r="39" spans="1:7" x14ac:dyDescent="0.2">
      <c r="A39">
        <v>39</v>
      </c>
      <c r="B39" t="s">
        <v>40</v>
      </c>
      <c r="C39" s="2" t="str">
        <f t="shared" si="2"/>
        <v>Pat010@accelerator.net</v>
      </c>
      <c r="D39" t="str">
        <f t="shared" si="0"/>
        <v>INSERT INTO Accounts (login, email) values ("Pat010","Pat010@accelerator.net");</v>
      </c>
      <c r="E39" t="s">
        <v>133</v>
      </c>
      <c r="F39" t="s">
        <v>191</v>
      </c>
      <c r="G39" t="str">
        <f t="shared" si="1"/>
        <v>INSERT INTO Roles (role,login,status) values("patient","Pat010","accepted");</v>
      </c>
    </row>
    <row r="40" spans="1:7" x14ac:dyDescent="0.2">
      <c r="A40">
        <v>40</v>
      </c>
      <c r="B40" t="s">
        <v>41</v>
      </c>
      <c r="C40" s="2" t="str">
        <f t="shared" si="2"/>
        <v>Pat011@accelerator.net</v>
      </c>
      <c r="D40" t="str">
        <f t="shared" si="0"/>
        <v>INSERT INTO Accounts (login, email) values ("Pat011","Pat011@accelerator.net");</v>
      </c>
      <c r="E40" t="s">
        <v>133</v>
      </c>
      <c r="F40" t="s">
        <v>191</v>
      </c>
      <c r="G40" t="str">
        <f t="shared" si="1"/>
        <v>INSERT INTO Roles (role,login,status) values("patient","Pat011","accepted");</v>
      </c>
    </row>
    <row r="41" spans="1:7" x14ac:dyDescent="0.2">
      <c r="A41">
        <v>41</v>
      </c>
      <c r="B41" t="s">
        <v>42</v>
      </c>
      <c r="C41" s="2" t="str">
        <f t="shared" si="2"/>
        <v>Pat012@accelerator.net</v>
      </c>
      <c r="D41" t="str">
        <f t="shared" si="0"/>
        <v>INSERT INTO Accounts (login, email) values ("Pat012","Pat012@accelerator.net");</v>
      </c>
      <c r="E41" t="s">
        <v>133</v>
      </c>
      <c r="F41" t="s">
        <v>191</v>
      </c>
      <c r="G41" t="str">
        <f t="shared" si="1"/>
        <v>INSERT INTO Roles (role,login,status) values("patient","Pat012","accepted");</v>
      </c>
    </row>
    <row r="42" spans="1:7" x14ac:dyDescent="0.2">
      <c r="A42">
        <v>42</v>
      </c>
      <c r="B42" t="s">
        <v>43</v>
      </c>
      <c r="C42" s="2" t="str">
        <f t="shared" si="2"/>
        <v>Pat013@accelerator.net</v>
      </c>
      <c r="D42" t="str">
        <f t="shared" si="0"/>
        <v>INSERT INTO Accounts (login, email) values ("Pat013","Pat013@accelerator.net");</v>
      </c>
      <c r="E42" t="s">
        <v>133</v>
      </c>
      <c r="F42" t="s">
        <v>191</v>
      </c>
      <c r="G42" t="str">
        <f t="shared" si="1"/>
        <v>INSERT INTO Roles (role,login,status) values("patient","Pat013","accepted");</v>
      </c>
    </row>
    <row r="43" spans="1:7" x14ac:dyDescent="0.2">
      <c r="A43">
        <v>43</v>
      </c>
      <c r="B43" t="s">
        <v>44</v>
      </c>
      <c r="C43" s="2" t="str">
        <f t="shared" si="2"/>
        <v>Pat014@accelerator.net</v>
      </c>
      <c r="D43" t="str">
        <f t="shared" si="0"/>
        <v>INSERT INTO Accounts (login, email) values ("Pat014","Pat014@accelerator.net");</v>
      </c>
      <c r="E43" t="s">
        <v>133</v>
      </c>
      <c r="F43" t="s">
        <v>191</v>
      </c>
      <c r="G43" t="str">
        <f t="shared" si="1"/>
        <v>INSERT INTO Roles (role,login,status) values("patient","Pat014","accepted");</v>
      </c>
    </row>
    <row r="44" spans="1:7" x14ac:dyDescent="0.2">
      <c r="A44">
        <v>44</v>
      </c>
      <c r="B44" t="s">
        <v>45</v>
      </c>
      <c r="C44" s="2" t="str">
        <f t="shared" si="2"/>
        <v>Pat015@accelerator.net</v>
      </c>
      <c r="D44" t="str">
        <f t="shared" si="0"/>
        <v>INSERT INTO Accounts (login, email) values ("Pat015","Pat015@accelerator.net");</v>
      </c>
      <c r="E44" t="s">
        <v>133</v>
      </c>
      <c r="F44" t="s">
        <v>191</v>
      </c>
      <c r="G44" t="str">
        <f t="shared" si="1"/>
        <v>INSERT INTO Roles (role,login,status) values("patient","Pat015","accepted");</v>
      </c>
    </row>
    <row r="45" spans="1:7" x14ac:dyDescent="0.2">
      <c r="A45">
        <v>45</v>
      </c>
      <c r="B45" t="s">
        <v>46</v>
      </c>
      <c r="C45" s="2" t="str">
        <f t="shared" si="2"/>
        <v>Pat016@accelerator.net</v>
      </c>
      <c r="D45" t="str">
        <f t="shared" si="0"/>
        <v>INSERT INTO Accounts (login, email) values ("Pat016","Pat016@accelerator.net");</v>
      </c>
      <c r="E45" t="s">
        <v>133</v>
      </c>
      <c r="F45" t="s">
        <v>191</v>
      </c>
      <c r="G45" t="str">
        <f t="shared" si="1"/>
        <v>INSERT INTO Roles (role,login,status) values("patient","Pat016","accepted");</v>
      </c>
    </row>
    <row r="46" spans="1:7" x14ac:dyDescent="0.2">
      <c r="A46">
        <v>46</v>
      </c>
      <c r="B46" t="s">
        <v>47</v>
      </c>
      <c r="C46" s="2" t="str">
        <f t="shared" si="2"/>
        <v>Pat017@accelerator.net</v>
      </c>
      <c r="D46" t="str">
        <f t="shared" si="0"/>
        <v>INSERT INTO Accounts (login, email) values ("Pat017","Pat017@accelerator.net");</v>
      </c>
      <c r="E46" t="s">
        <v>133</v>
      </c>
      <c r="F46" t="s">
        <v>191</v>
      </c>
      <c r="G46" t="str">
        <f t="shared" si="1"/>
        <v>INSERT INTO Roles (role,login,status) values("patient","Pat017","accepted");</v>
      </c>
    </row>
    <row r="47" spans="1:7" x14ac:dyDescent="0.2">
      <c r="A47">
        <v>47</v>
      </c>
      <c r="B47" t="s">
        <v>48</v>
      </c>
      <c r="C47" s="2" t="str">
        <f t="shared" si="2"/>
        <v>Pat018@accelerator.net</v>
      </c>
      <c r="D47" t="str">
        <f t="shared" si="0"/>
        <v>INSERT INTO Accounts (login, email) values ("Pat018","Pat018@accelerator.net");</v>
      </c>
      <c r="E47" t="s">
        <v>133</v>
      </c>
      <c r="F47" t="s">
        <v>191</v>
      </c>
      <c r="G47" t="str">
        <f t="shared" si="1"/>
        <v>INSERT INTO Roles (role,login,status) values("patient","Pat018","accepted");</v>
      </c>
    </row>
    <row r="48" spans="1:7" x14ac:dyDescent="0.2">
      <c r="A48">
        <v>48</v>
      </c>
      <c r="B48" t="s">
        <v>49</v>
      </c>
      <c r="C48" s="2" t="str">
        <f t="shared" si="2"/>
        <v>Pat019@accelerator.net</v>
      </c>
      <c r="D48" t="str">
        <f t="shared" si="0"/>
        <v>INSERT INTO Accounts (login, email) values ("Pat019","Pat019@accelerator.net");</v>
      </c>
      <c r="E48" t="s">
        <v>133</v>
      </c>
      <c r="F48" t="s">
        <v>191</v>
      </c>
      <c r="G48" t="str">
        <f t="shared" si="1"/>
        <v>INSERT INTO Roles (role,login,status) values("patient","Pat019","accepted");</v>
      </c>
    </row>
    <row r="49" spans="1:7" x14ac:dyDescent="0.2">
      <c r="A49">
        <v>49</v>
      </c>
      <c r="B49" t="s">
        <v>50</v>
      </c>
      <c r="C49" s="2" t="str">
        <f t="shared" si="2"/>
        <v>Pat020@accelerator.net</v>
      </c>
      <c r="D49" t="str">
        <f t="shared" si="0"/>
        <v>INSERT INTO Accounts (login, email) values ("Pat020","Pat020@accelerator.net");</v>
      </c>
      <c r="E49" t="s">
        <v>133</v>
      </c>
      <c r="F49" t="s">
        <v>191</v>
      </c>
      <c r="G49" t="str">
        <f t="shared" si="1"/>
        <v>INSERT INTO Roles (role,login,status) values("patient","Pat020","accepted");</v>
      </c>
    </row>
    <row r="50" spans="1:7" x14ac:dyDescent="0.2">
      <c r="A50">
        <v>50</v>
      </c>
      <c r="B50" t="s">
        <v>51</v>
      </c>
      <c r="C50" s="2" t="str">
        <f t="shared" si="2"/>
        <v>Pat021@accelerator.net</v>
      </c>
      <c r="D50" t="str">
        <f t="shared" si="0"/>
        <v>INSERT INTO Accounts (login, email) values ("Pat021","Pat021@accelerator.net");</v>
      </c>
      <c r="E50" t="s">
        <v>133</v>
      </c>
      <c r="F50" t="s">
        <v>191</v>
      </c>
      <c r="G50" t="str">
        <f t="shared" si="1"/>
        <v>INSERT INTO Roles (role,login,status) values("patient","Pat021","accepted");</v>
      </c>
    </row>
    <row r="51" spans="1:7" x14ac:dyDescent="0.2">
      <c r="A51">
        <v>51</v>
      </c>
      <c r="B51" t="s">
        <v>52</v>
      </c>
      <c r="C51" s="2" t="str">
        <f t="shared" si="2"/>
        <v>Pat022@accelerator.net</v>
      </c>
      <c r="D51" t="str">
        <f t="shared" si="0"/>
        <v>INSERT INTO Accounts (login, email) values ("Pat022","Pat022@accelerator.net");</v>
      </c>
      <c r="E51" t="s">
        <v>133</v>
      </c>
      <c r="F51" t="s">
        <v>191</v>
      </c>
      <c r="G51" t="str">
        <f t="shared" si="1"/>
        <v>INSERT INTO Roles (role,login,status) values("patient","Pat022","accepted");</v>
      </c>
    </row>
    <row r="52" spans="1:7" x14ac:dyDescent="0.2">
      <c r="A52">
        <v>52</v>
      </c>
      <c r="B52" t="s">
        <v>53</v>
      </c>
      <c r="C52" s="2" t="str">
        <f t="shared" si="2"/>
        <v>Pat023@accelerator.net</v>
      </c>
      <c r="D52" t="str">
        <f t="shared" si="0"/>
        <v>INSERT INTO Accounts (login, email) values ("Pat023","Pat023@accelerator.net");</v>
      </c>
      <c r="E52" t="s">
        <v>133</v>
      </c>
      <c r="F52" t="s">
        <v>191</v>
      </c>
      <c r="G52" t="str">
        <f t="shared" si="1"/>
        <v>INSERT INTO Roles (role,login,status) values("patient","Pat023","accepted");</v>
      </c>
    </row>
    <row r="53" spans="1:7" x14ac:dyDescent="0.2">
      <c r="A53">
        <v>53</v>
      </c>
      <c r="B53" t="s">
        <v>54</v>
      </c>
      <c r="C53" s="2" t="str">
        <f t="shared" si="2"/>
        <v>Pat024@accelerator.net</v>
      </c>
      <c r="D53" t="str">
        <f t="shared" si="0"/>
        <v>INSERT INTO Accounts (login, email) values ("Pat024","Pat024@accelerator.net");</v>
      </c>
      <c r="E53" t="s">
        <v>133</v>
      </c>
      <c r="F53" t="s">
        <v>191</v>
      </c>
      <c r="G53" t="str">
        <f t="shared" si="1"/>
        <v>INSERT INTO Roles (role,login,status) values("patient","Pat024","accepted");</v>
      </c>
    </row>
    <row r="54" spans="1:7" x14ac:dyDescent="0.2">
      <c r="A54">
        <v>54</v>
      </c>
      <c r="B54" t="s">
        <v>55</v>
      </c>
      <c r="C54" s="2" t="str">
        <f t="shared" si="2"/>
        <v>Pat025@accelerator.net</v>
      </c>
      <c r="D54" t="str">
        <f t="shared" si="0"/>
        <v>INSERT INTO Accounts (login, email) values ("Pat025","Pat025@accelerator.net");</v>
      </c>
      <c r="E54" t="s">
        <v>133</v>
      </c>
      <c r="F54" t="s">
        <v>191</v>
      </c>
      <c r="G54" t="str">
        <f t="shared" si="1"/>
        <v>INSERT INTO Roles (role,login,status) values("patient","Pat025","accepted");</v>
      </c>
    </row>
    <row r="55" spans="1:7" x14ac:dyDescent="0.2">
      <c r="A55">
        <v>55</v>
      </c>
      <c r="B55" t="s">
        <v>56</v>
      </c>
      <c r="C55" s="2" t="str">
        <f t="shared" si="2"/>
        <v>Pat026@accelerator.net</v>
      </c>
      <c r="D55" t="str">
        <f t="shared" si="0"/>
        <v>INSERT INTO Accounts (login, email) values ("Pat026","Pat026@accelerator.net");</v>
      </c>
      <c r="E55" t="s">
        <v>133</v>
      </c>
      <c r="F55" t="s">
        <v>191</v>
      </c>
      <c r="G55" t="str">
        <f t="shared" si="1"/>
        <v>INSERT INTO Roles (role,login,status) values("patient","Pat026","accepted");</v>
      </c>
    </row>
    <row r="56" spans="1:7" x14ac:dyDescent="0.2">
      <c r="A56">
        <v>56</v>
      </c>
      <c r="B56" t="s">
        <v>57</v>
      </c>
      <c r="C56" s="2" t="str">
        <f t="shared" si="2"/>
        <v>Pat027@accelerator.net</v>
      </c>
      <c r="D56" t="str">
        <f t="shared" si="0"/>
        <v>INSERT INTO Accounts (login, email) values ("Pat027","Pat027@accelerator.net");</v>
      </c>
      <c r="E56" t="s">
        <v>133</v>
      </c>
      <c r="F56" t="s">
        <v>191</v>
      </c>
      <c r="G56" t="str">
        <f t="shared" si="1"/>
        <v>INSERT INTO Roles (role,login,status) values("patient","Pat027","accepted");</v>
      </c>
    </row>
    <row r="57" spans="1:7" x14ac:dyDescent="0.2">
      <c r="A57">
        <v>57</v>
      </c>
      <c r="B57" t="s">
        <v>58</v>
      </c>
      <c r="C57" s="2" t="str">
        <f t="shared" si="2"/>
        <v>Pat028@accelerator.net</v>
      </c>
      <c r="D57" t="str">
        <f t="shared" si="0"/>
        <v>INSERT INTO Accounts (login, email) values ("Pat028","Pat028@accelerator.net");</v>
      </c>
      <c r="E57" t="s">
        <v>133</v>
      </c>
      <c r="F57" t="s">
        <v>191</v>
      </c>
      <c r="G57" t="str">
        <f t="shared" si="1"/>
        <v>INSERT INTO Roles (role,login,status) values("patient","Pat028","accepted");</v>
      </c>
    </row>
    <row r="58" spans="1:7" x14ac:dyDescent="0.2">
      <c r="A58">
        <v>58</v>
      </c>
      <c r="B58" t="s">
        <v>59</v>
      </c>
      <c r="C58" s="2" t="str">
        <f t="shared" si="2"/>
        <v>Pat029@accelerator.net</v>
      </c>
      <c r="D58" t="str">
        <f t="shared" si="0"/>
        <v>INSERT INTO Accounts (login, email) values ("Pat029","Pat029@accelerator.net");</v>
      </c>
      <c r="E58" t="s">
        <v>133</v>
      </c>
      <c r="F58" t="s">
        <v>191</v>
      </c>
      <c r="G58" t="str">
        <f t="shared" si="1"/>
        <v>INSERT INTO Roles (role,login,status) values("patient","Pat029","accepted");</v>
      </c>
    </row>
    <row r="59" spans="1:7" x14ac:dyDescent="0.2">
      <c r="A59">
        <v>59</v>
      </c>
      <c r="B59" t="s">
        <v>60</v>
      </c>
      <c r="C59" s="2" t="str">
        <f t="shared" si="2"/>
        <v>Pat030@accelerator.net</v>
      </c>
      <c r="D59" t="str">
        <f t="shared" si="0"/>
        <v>INSERT INTO Accounts (login, email) values ("Pat030","Pat030@accelerator.net");</v>
      </c>
      <c r="E59" t="s">
        <v>133</v>
      </c>
      <c r="F59" t="s">
        <v>191</v>
      </c>
      <c r="G59" t="str">
        <f t="shared" si="1"/>
        <v>INSERT INTO Roles (role,login,status) values("patient","Pat030","accepted");</v>
      </c>
    </row>
    <row r="60" spans="1:7" x14ac:dyDescent="0.2">
      <c r="A60">
        <v>60</v>
      </c>
      <c r="B60" t="s">
        <v>61</v>
      </c>
      <c r="C60" s="2" t="str">
        <f t="shared" si="2"/>
        <v>Pat031@accelerator.net</v>
      </c>
      <c r="D60" t="str">
        <f t="shared" si="0"/>
        <v>INSERT INTO Accounts (login, email) values ("Pat031","Pat031@accelerator.net");</v>
      </c>
      <c r="E60" t="s">
        <v>133</v>
      </c>
      <c r="F60" t="s">
        <v>191</v>
      </c>
      <c r="G60" t="str">
        <f t="shared" si="1"/>
        <v>INSERT INTO Roles (role,login,status) values("patient","Pat031","accepted");</v>
      </c>
    </row>
    <row r="61" spans="1:7" x14ac:dyDescent="0.2">
      <c r="A61">
        <v>61</v>
      </c>
      <c r="B61" t="s">
        <v>62</v>
      </c>
      <c r="C61" s="2" t="str">
        <f t="shared" si="2"/>
        <v>Pat032@accelerator.net</v>
      </c>
      <c r="D61" t="str">
        <f t="shared" si="0"/>
        <v>INSERT INTO Accounts (login, email) values ("Pat032","Pat032@accelerator.net");</v>
      </c>
      <c r="E61" t="s">
        <v>133</v>
      </c>
      <c r="F61" t="s">
        <v>191</v>
      </c>
      <c r="G61" t="str">
        <f t="shared" si="1"/>
        <v>INSERT INTO Roles (role,login,status) values("patient","Pat032","accepted");</v>
      </c>
    </row>
    <row r="62" spans="1:7" x14ac:dyDescent="0.2">
      <c r="A62">
        <v>62</v>
      </c>
      <c r="B62" t="s">
        <v>63</v>
      </c>
      <c r="C62" s="2" t="str">
        <f t="shared" si="2"/>
        <v>Pat033@accelerator.net</v>
      </c>
      <c r="D62" t="str">
        <f t="shared" si="0"/>
        <v>INSERT INTO Accounts (login, email) values ("Pat033","Pat033@accelerator.net");</v>
      </c>
      <c r="E62" t="s">
        <v>133</v>
      </c>
      <c r="F62" t="s">
        <v>191</v>
      </c>
      <c r="G62" t="str">
        <f t="shared" si="1"/>
        <v>INSERT INTO Roles (role,login,status) values("patient","Pat033","accepted");</v>
      </c>
    </row>
    <row r="63" spans="1:7" x14ac:dyDescent="0.2">
      <c r="A63">
        <v>63</v>
      </c>
      <c r="B63" t="s">
        <v>64</v>
      </c>
      <c r="C63" s="2" t="str">
        <f t="shared" si="2"/>
        <v>Pat034@accelerator.net</v>
      </c>
      <c r="D63" t="str">
        <f t="shared" si="0"/>
        <v>INSERT INTO Accounts (login, email) values ("Pat034","Pat034@accelerator.net");</v>
      </c>
      <c r="E63" t="s">
        <v>133</v>
      </c>
      <c r="F63" t="s">
        <v>191</v>
      </c>
      <c r="G63" t="str">
        <f t="shared" si="1"/>
        <v>INSERT INTO Roles (role,login,status) values("patient","Pat034","accepted");</v>
      </c>
    </row>
    <row r="64" spans="1:7" x14ac:dyDescent="0.2">
      <c r="A64">
        <v>64</v>
      </c>
      <c r="B64" t="s">
        <v>65</v>
      </c>
      <c r="C64" s="2" t="str">
        <f t="shared" si="2"/>
        <v>Pat035@accelerator.net</v>
      </c>
      <c r="D64" t="str">
        <f t="shared" si="0"/>
        <v>INSERT INTO Accounts (login, email) values ("Pat035","Pat035@accelerator.net");</v>
      </c>
      <c r="E64" t="s">
        <v>133</v>
      </c>
      <c r="F64" t="s">
        <v>191</v>
      </c>
      <c r="G64" t="str">
        <f t="shared" si="1"/>
        <v>INSERT INTO Roles (role,login,status) values("patient","Pat035","accepted");</v>
      </c>
    </row>
    <row r="65" spans="1:7" x14ac:dyDescent="0.2">
      <c r="A65">
        <v>65</v>
      </c>
      <c r="B65" t="s">
        <v>66</v>
      </c>
      <c r="C65" s="2" t="str">
        <f t="shared" si="2"/>
        <v>Pat036@accelerator.net</v>
      </c>
      <c r="D65" t="str">
        <f t="shared" si="0"/>
        <v>INSERT INTO Accounts (login, email) values ("Pat036","Pat036@accelerator.net");</v>
      </c>
      <c r="E65" t="s">
        <v>133</v>
      </c>
      <c r="F65" t="s">
        <v>191</v>
      </c>
      <c r="G65" t="str">
        <f t="shared" si="1"/>
        <v>INSERT INTO Roles (role,login,status) values("patient","Pat036","accepted");</v>
      </c>
    </row>
    <row r="66" spans="1:7" x14ac:dyDescent="0.2">
      <c r="A66">
        <v>66</v>
      </c>
      <c r="B66" t="s">
        <v>67</v>
      </c>
      <c r="C66" s="2" t="str">
        <f t="shared" si="2"/>
        <v>Pat037@accelerator.net</v>
      </c>
      <c r="D66" t="str">
        <f t="shared" ref="D66:D129" si="3">"INSERT INTO Accounts (login, email) values ("&amp;CHAR(34)&amp;B66&amp;CHAR(34)&amp;","&amp;CHAR(34)&amp;C66&amp;CHAR(34)&amp;");"</f>
        <v>INSERT INTO Accounts (login, email) values ("Pat037","Pat037@accelerator.net");</v>
      </c>
      <c r="E66" t="s">
        <v>133</v>
      </c>
      <c r="F66" t="s">
        <v>191</v>
      </c>
      <c r="G66" t="str">
        <f t="shared" ref="G66:G129" si="4">"INSERT INTO Roles (role,login,status) values("&amp;CHAR(34)&amp;E66&amp;CHAR(34)&amp;","&amp;CHAR(34)&amp;B66&amp;CHAR(34)&amp;","&amp;CHAR(34)&amp;F66&amp;CHAR(34)&amp;");"</f>
        <v>INSERT INTO Roles (role,login,status) values("patient","Pat037","accepted");</v>
      </c>
    </row>
    <row r="67" spans="1:7" x14ac:dyDescent="0.2">
      <c r="A67">
        <v>67</v>
      </c>
      <c r="B67" t="s">
        <v>68</v>
      </c>
      <c r="C67" s="2" t="str">
        <f t="shared" ref="C67:C130" si="5">B67&amp;"@accelerator.net"</f>
        <v>Pat038@accelerator.net</v>
      </c>
      <c r="D67" t="str">
        <f t="shared" si="3"/>
        <v>INSERT INTO Accounts (login, email) values ("Pat038","Pat038@accelerator.net");</v>
      </c>
      <c r="E67" t="s">
        <v>133</v>
      </c>
      <c r="F67" t="s">
        <v>191</v>
      </c>
      <c r="G67" t="str">
        <f t="shared" si="4"/>
        <v>INSERT INTO Roles (role,login,status) values("patient","Pat038","accepted");</v>
      </c>
    </row>
    <row r="68" spans="1:7" x14ac:dyDescent="0.2">
      <c r="A68">
        <v>68</v>
      </c>
      <c r="B68" t="s">
        <v>69</v>
      </c>
      <c r="C68" s="2" t="str">
        <f t="shared" si="5"/>
        <v>Pat039@accelerator.net</v>
      </c>
      <c r="D68" t="str">
        <f t="shared" si="3"/>
        <v>INSERT INTO Accounts (login, email) values ("Pat039","Pat039@accelerator.net");</v>
      </c>
      <c r="E68" t="s">
        <v>133</v>
      </c>
      <c r="F68" t="s">
        <v>191</v>
      </c>
      <c r="G68" t="str">
        <f t="shared" si="4"/>
        <v>INSERT INTO Roles (role,login,status) values("patient","Pat039","accepted");</v>
      </c>
    </row>
    <row r="69" spans="1:7" x14ac:dyDescent="0.2">
      <c r="A69">
        <v>69</v>
      </c>
      <c r="B69" t="s">
        <v>70</v>
      </c>
      <c r="C69" s="2" t="str">
        <f t="shared" si="5"/>
        <v>Pat040@accelerator.net</v>
      </c>
      <c r="D69" t="str">
        <f t="shared" si="3"/>
        <v>INSERT INTO Accounts (login, email) values ("Pat040","Pat040@accelerator.net");</v>
      </c>
      <c r="E69" t="s">
        <v>133</v>
      </c>
      <c r="F69" t="s">
        <v>191</v>
      </c>
      <c r="G69" t="str">
        <f t="shared" si="4"/>
        <v>INSERT INTO Roles (role,login,status) values("patient","Pat040","accepted");</v>
      </c>
    </row>
    <row r="70" spans="1:7" x14ac:dyDescent="0.2">
      <c r="A70">
        <v>70</v>
      </c>
      <c r="B70" t="s">
        <v>71</v>
      </c>
      <c r="C70" s="2" t="str">
        <f t="shared" si="5"/>
        <v>Pat041@accelerator.net</v>
      </c>
      <c r="D70" t="str">
        <f t="shared" si="3"/>
        <v>INSERT INTO Accounts (login, email) values ("Pat041","Pat041@accelerator.net");</v>
      </c>
      <c r="E70" t="s">
        <v>133</v>
      </c>
      <c r="F70" t="s">
        <v>191</v>
      </c>
      <c r="G70" t="str">
        <f t="shared" si="4"/>
        <v>INSERT INTO Roles (role,login,status) values("patient","Pat041","accepted");</v>
      </c>
    </row>
    <row r="71" spans="1:7" x14ac:dyDescent="0.2">
      <c r="A71">
        <v>71</v>
      </c>
      <c r="B71" t="s">
        <v>72</v>
      </c>
      <c r="C71" s="2" t="str">
        <f t="shared" si="5"/>
        <v>Pat042@accelerator.net</v>
      </c>
      <c r="D71" t="str">
        <f t="shared" si="3"/>
        <v>INSERT INTO Accounts (login, email) values ("Pat042","Pat042@accelerator.net");</v>
      </c>
      <c r="E71" t="s">
        <v>133</v>
      </c>
      <c r="F71" t="s">
        <v>191</v>
      </c>
      <c r="G71" t="str">
        <f t="shared" si="4"/>
        <v>INSERT INTO Roles (role,login,status) values("patient","Pat042","accepted");</v>
      </c>
    </row>
    <row r="72" spans="1:7" x14ac:dyDescent="0.2">
      <c r="A72">
        <v>72</v>
      </c>
      <c r="B72" t="s">
        <v>73</v>
      </c>
      <c r="C72" s="2" t="str">
        <f t="shared" si="5"/>
        <v>Pat043@accelerator.net</v>
      </c>
      <c r="D72" t="str">
        <f t="shared" si="3"/>
        <v>INSERT INTO Accounts (login, email) values ("Pat043","Pat043@accelerator.net");</v>
      </c>
      <c r="E72" t="s">
        <v>133</v>
      </c>
      <c r="F72" t="s">
        <v>191</v>
      </c>
      <c r="G72" t="str">
        <f t="shared" si="4"/>
        <v>INSERT INTO Roles (role,login,status) values("patient","Pat043","accepted");</v>
      </c>
    </row>
    <row r="73" spans="1:7" x14ac:dyDescent="0.2">
      <c r="A73">
        <v>73</v>
      </c>
      <c r="B73" t="s">
        <v>74</v>
      </c>
      <c r="C73" s="2" t="str">
        <f t="shared" si="5"/>
        <v>Pat044@accelerator.net</v>
      </c>
      <c r="D73" t="str">
        <f t="shared" si="3"/>
        <v>INSERT INTO Accounts (login, email) values ("Pat044","Pat044@accelerator.net");</v>
      </c>
      <c r="E73" t="s">
        <v>133</v>
      </c>
      <c r="F73" t="s">
        <v>191</v>
      </c>
      <c r="G73" t="str">
        <f t="shared" si="4"/>
        <v>INSERT INTO Roles (role,login,status) values("patient","Pat044","accepted");</v>
      </c>
    </row>
    <row r="74" spans="1:7" x14ac:dyDescent="0.2">
      <c r="A74">
        <v>74</v>
      </c>
      <c r="B74" t="s">
        <v>75</v>
      </c>
      <c r="C74" s="2" t="str">
        <f t="shared" si="5"/>
        <v>Pat045@accelerator.net</v>
      </c>
      <c r="D74" t="str">
        <f t="shared" si="3"/>
        <v>INSERT INTO Accounts (login, email) values ("Pat045","Pat045@accelerator.net");</v>
      </c>
      <c r="E74" t="s">
        <v>133</v>
      </c>
      <c r="F74" t="s">
        <v>191</v>
      </c>
      <c r="G74" t="str">
        <f t="shared" si="4"/>
        <v>INSERT INTO Roles (role,login,status) values("patient","Pat045","accepted");</v>
      </c>
    </row>
    <row r="75" spans="1:7" x14ac:dyDescent="0.2">
      <c r="A75">
        <v>75</v>
      </c>
      <c r="B75" t="s">
        <v>76</v>
      </c>
      <c r="C75" s="2" t="str">
        <f t="shared" si="5"/>
        <v>Pat046@accelerator.net</v>
      </c>
      <c r="D75" t="str">
        <f t="shared" si="3"/>
        <v>INSERT INTO Accounts (login, email) values ("Pat046","Pat046@accelerator.net");</v>
      </c>
      <c r="E75" t="s">
        <v>133</v>
      </c>
      <c r="F75" t="s">
        <v>191</v>
      </c>
      <c r="G75" t="str">
        <f t="shared" si="4"/>
        <v>INSERT INTO Roles (role,login,status) values("patient","Pat046","accepted");</v>
      </c>
    </row>
    <row r="76" spans="1:7" x14ac:dyDescent="0.2">
      <c r="A76">
        <v>76</v>
      </c>
      <c r="B76" t="s">
        <v>77</v>
      </c>
      <c r="C76" s="2" t="str">
        <f t="shared" si="5"/>
        <v>Pat047@accelerator.net</v>
      </c>
      <c r="D76" t="str">
        <f t="shared" si="3"/>
        <v>INSERT INTO Accounts (login, email) values ("Pat047","Pat047@accelerator.net");</v>
      </c>
      <c r="E76" t="s">
        <v>133</v>
      </c>
      <c r="F76" t="s">
        <v>191</v>
      </c>
      <c r="G76" t="str">
        <f t="shared" si="4"/>
        <v>INSERT INTO Roles (role,login,status) values("patient","Pat047","accepted");</v>
      </c>
    </row>
    <row r="77" spans="1:7" x14ac:dyDescent="0.2">
      <c r="A77">
        <v>77</v>
      </c>
      <c r="B77" t="s">
        <v>78</v>
      </c>
      <c r="C77" s="2" t="str">
        <f t="shared" si="5"/>
        <v>Pat048@accelerator.net</v>
      </c>
      <c r="D77" t="str">
        <f t="shared" si="3"/>
        <v>INSERT INTO Accounts (login, email) values ("Pat048","Pat048@accelerator.net");</v>
      </c>
      <c r="E77" t="s">
        <v>133</v>
      </c>
      <c r="F77" t="s">
        <v>191</v>
      </c>
      <c r="G77" t="str">
        <f t="shared" si="4"/>
        <v>INSERT INTO Roles (role,login,status) values("patient","Pat048","accepted");</v>
      </c>
    </row>
    <row r="78" spans="1:7" x14ac:dyDescent="0.2">
      <c r="A78">
        <v>78</v>
      </c>
      <c r="B78" t="s">
        <v>79</v>
      </c>
      <c r="C78" s="2" t="str">
        <f t="shared" si="5"/>
        <v>Pat049@accelerator.net</v>
      </c>
      <c r="D78" t="str">
        <f t="shared" si="3"/>
        <v>INSERT INTO Accounts (login, email) values ("Pat049","Pat049@accelerator.net");</v>
      </c>
      <c r="E78" t="s">
        <v>133</v>
      </c>
      <c r="F78" t="s">
        <v>191</v>
      </c>
      <c r="G78" t="str">
        <f t="shared" si="4"/>
        <v>INSERT INTO Roles (role,login,status) values("patient","Pat049","accepted");</v>
      </c>
    </row>
    <row r="79" spans="1:7" x14ac:dyDescent="0.2">
      <c r="A79">
        <v>79</v>
      </c>
      <c r="B79" t="s">
        <v>80</v>
      </c>
      <c r="C79" s="2" t="str">
        <f t="shared" si="5"/>
        <v>Pat050@accelerator.net</v>
      </c>
      <c r="D79" t="str">
        <f t="shared" si="3"/>
        <v>INSERT INTO Accounts (login, email) values ("Pat050","Pat050@accelerator.net");</v>
      </c>
      <c r="E79" t="s">
        <v>133</v>
      </c>
      <c r="F79" t="s">
        <v>191</v>
      </c>
      <c r="G79" t="str">
        <f t="shared" si="4"/>
        <v>INSERT INTO Roles (role,login,status) values("patient","Pat050","accepted");</v>
      </c>
    </row>
    <row r="80" spans="1:7" x14ac:dyDescent="0.2">
      <c r="A80">
        <v>80</v>
      </c>
      <c r="B80" t="s">
        <v>81</v>
      </c>
      <c r="C80" s="2" t="str">
        <f t="shared" si="5"/>
        <v>Pat051@accelerator.net</v>
      </c>
      <c r="D80" t="str">
        <f t="shared" si="3"/>
        <v>INSERT INTO Accounts (login, email) values ("Pat051","Pat051@accelerator.net");</v>
      </c>
      <c r="E80" t="s">
        <v>133</v>
      </c>
      <c r="F80" t="s">
        <v>191</v>
      </c>
      <c r="G80" t="str">
        <f t="shared" si="4"/>
        <v>INSERT INTO Roles (role,login,status) values("patient","Pat051","accepted");</v>
      </c>
    </row>
    <row r="81" spans="1:7" x14ac:dyDescent="0.2">
      <c r="A81">
        <v>81</v>
      </c>
      <c r="B81" t="s">
        <v>82</v>
      </c>
      <c r="C81" s="2" t="str">
        <f t="shared" si="5"/>
        <v>Pat052@accelerator.net</v>
      </c>
      <c r="D81" t="str">
        <f t="shared" si="3"/>
        <v>INSERT INTO Accounts (login, email) values ("Pat052","Pat052@accelerator.net");</v>
      </c>
      <c r="E81" t="s">
        <v>133</v>
      </c>
      <c r="F81" t="s">
        <v>191</v>
      </c>
      <c r="G81" t="str">
        <f t="shared" si="4"/>
        <v>INSERT INTO Roles (role,login,status) values("patient","Pat052","accepted");</v>
      </c>
    </row>
    <row r="82" spans="1:7" x14ac:dyDescent="0.2">
      <c r="A82">
        <v>82</v>
      </c>
      <c r="B82" t="s">
        <v>83</v>
      </c>
      <c r="C82" s="2" t="str">
        <f t="shared" si="5"/>
        <v>Pat053@accelerator.net</v>
      </c>
      <c r="D82" t="str">
        <f t="shared" si="3"/>
        <v>INSERT INTO Accounts (login, email) values ("Pat053","Pat053@accelerator.net");</v>
      </c>
      <c r="E82" t="s">
        <v>133</v>
      </c>
      <c r="F82" t="s">
        <v>191</v>
      </c>
      <c r="G82" t="str">
        <f t="shared" si="4"/>
        <v>INSERT INTO Roles (role,login,status) values("patient","Pat053","accepted");</v>
      </c>
    </row>
    <row r="83" spans="1:7" x14ac:dyDescent="0.2">
      <c r="A83">
        <v>83</v>
      </c>
      <c r="B83" t="s">
        <v>84</v>
      </c>
      <c r="C83" s="2" t="str">
        <f t="shared" si="5"/>
        <v>Pat054@accelerator.net</v>
      </c>
      <c r="D83" t="str">
        <f t="shared" si="3"/>
        <v>INSERT INTO Accounts (login, email) values ("Pat054","Pat054@accelerator.net");</v>
      </c>
      <c r="E83" t="s">
        <v>133</v>
      </c>
      <c r="F83" t="s">
        <v>191</v>
      </c>
      <c r="G83" t="str">
        <f t="shared" si="4"/>
        <v>INSERT INTO Roles (role,login,status) values("patient","Pat054","accepted");</v>
      </c>
    </row>
    <row r="84" spans="1:7" x14ac:dyDescent="0.2">
      <c r="A84">
        <v>84</v>
      </c>
      <c r="B84" t="s">
        <v>85</v>
      </c>
      <c r="C84" s="2" t="str">
        <f t="shared" si="5"/>
        <v>Pat055@accelerator.net</v>
      </c>
      <c r="D84" t="str">
        <f t="shared" si="3"/>
        <v>INSERT INTO Accounts (login, email) values ("Pat055","Pat055@accelerator.net");</v>
      </c>
      <c r="E84" t="s">
        <v>133</v>
      </c>
      <c r="F84" t="s">
        <v>191</v>
      </c>
      <c r="G84" t="str">
        <f t="shared" si="4"/>
        <v>INSERT INTO Roles (role,login,status) values("patient","Pat055","accepted");</v>
      </c>
    </row>
    <row r="85" spans="1:7" x14ac:dyDescent="0.2">
      <c r="A85">
        <v>85</v>
      </c>
      <c r="B85" t="s">
        <v>86</v>
      </c>
      <c r="C85" s="2" t="str">
        <f t="shared" si="5"/>
        <v>Pat056@accelerator.net</v>
      </c>
      <c r="D85" t="str">
        <f t="shared" si="3"/>
        <v>INSERT INTO Accounts (login, email) values ("Pat056","Pat056@accelerator.net");</v>
      </c>
      <c r="E85" t="s">
        <v>133</v>
      </c>
      <c r="F85" t="s">
        <v>191</v>
      </c>
      <c r="G85" t="str">
        <f t="shared" si="4"/>
        <v>INSERT INTO Roles (role,login,status) values("patient","Pat056","accepted");</v>
      </c>
    </row>
    <row r="86" spans="1:7" x14ac:dyDescent="0.2">
      <c r="A86">
        <v>86</v>
      </c>
      <c r="B86" t="s">
        <v>87</v>
      </c>
      <c r="C86" s="2" t="str">
        <f t="shared" si="5"/>
        <v>Pat057@accelerator.net</v>
      </c>
      <c r="D86" t="str">
        <f t="shared" si="3"/>
        <v>INSERT INTO Accounts (login, email) values ("Pat057","Pat057@accelerator.net");</v>
      </c>
      <c r="E86" t="s">
        <v>133</v>
      </c>
      <c r="F86" t="s">
        <v>191</v>
      </c>
      <c r="G86" t="str">
        <f t="shared" si="4"/>
        <v>INSERT INTO Roles (role,login,status) values("patient","Pat057","accepted");</v>
      </c>
    </row>
    <row r="87" spans="1:7" x14ac:dyDescent="0.2">
      <c r="A87">
        <v>87</v>
      </c>
      <c r="B87" t="s">
        <v>88</v>
      </c>
      <c r="C87" s="2" t="str">
        <f t="shared" si="5"/>
        <v>Pat058@accelerator.net</v>
      </c>
      <c r="D87" t="str">
        <f t="shared" si="3"/>
        <v>INSERT INTO Accounts (login, email) values ("Pat058","Pat058@accelerator.net");</v>
      </c>
      <c r="E87" t="s">
        <v>133</v>
      </c>
      <c r="F87" t="s">
        <v>191</v>
      </c>
      <c r="G87" t="str">
        <f t="shared" si="4"/>
        <v>INSERT INTO Roles (role,login,status) values("patient","Pat058","accepted");</v>
      </c>
    </row>
    <row r="88" spans="1:7" x14ac:dyDescent="0.2">
      <c r="A88">
        <v>88</v>
      </c>
      <c r="B88" t="s">
        <v>89</v>
      </c>
      <c r="C88" s="2" t="str">
        <f t="shared" si="5"/>
        <v>Pat059@accelerator.net</v>
      </c>
      <c r="D88" t="str">
        <f t="shared" si="3"/>
        <v>INSERT INTO Accounts (login, email) values ("Pat059","Pat059@accelerator.net");</v>
      </c>
      <c r="E88" t="s">
        <v>133</v>
      </c>
      <c r="F88" t="s">
        <v>191</v>
      </c>
      <c r="G88" t="str">
        <f t="shared" si="4"/>
        <v>INSERT INTO Roles (role,login,status) values("patient","Pat059","accepted");</v>
      </c>
    </row>
    <row r="89" spans="1:7" x14ac:dyDescent="0.2">
      <c r="A89">
        <v>89</v>
      </c>
      <c r="B89" t="s">
        <v>90</v>
      </c>
      <c r="C89" s="2" t="str">
        <f t="shared" si="5"/>
        <v>Pat060@accelerator.net</v>
      </c>
      <c r="D89" t="str">
        <f t="shared" si="3"/>
        <v>INSERT INTO Accounts (login, email) values ("Pat060","Pat060@accelerator.net");</v>
      </c>
      <c r="E89" t="s">
        <v>133</v>
      </c>
      <c r="F89" t="s">
        <v>191</v>
      </c>
      <c r="G89" t="str">
        <f t="shared" si="4"/>
        <v>INSERT INTO Roles (role,login,status) values("patient","Pat060","accepted");</v>
      </c>
    </row>
    <row r="90" spans="1:7" x14ac:dyDescent="0.2">
      <c r="A90">
        <v>90</v>
      </c>
      <c r="B90" t="s">
        <v>91</v>
      </c>
      <c r="C90" s="2" t="str">
        <f t="shared" si="5"/>
        <v>Pat061@accelerator.net</v>
      </c>
      <c r="D90" t="str">
        <f t="shared" si="3"/>
        <v>INSERT INTO Accounts (login, email) values ("Pat061","Pat061@accelerator.net");</v>
      </c>
      <c r="E90" t="s">
        <v>133</v>
      </c>
      <c r="F90" t="s">
        <v>191</v>
      </c>
      <c r="G90" t="str">
        <f t="shared" si="4"/>
        <v>INSERT INTO Roles (role,login,status) values("patient","Pat061","accepted");</v>
      </c>
    </row>
    <row r="91" spans="1:7" x14ac:dyDescent="0.2">
      <c r="A91">
        <v>91</v>
      </c>
      <c r="B91" t="s">
        <v>92</v>
      </c>
      <c r="C91" s="2" t="str">
        <f t="shared" si="5"/>
        <v>Pat062@accelerator.net</v>
      </c>
      <c r="D91" t="str">
        <f t="shared" si="3"/>
        <v>INSERT INTO Accounts (login, email) values ("Pat062","Pat062@accelerator.net");</v>
      </c>
      <c r="E91" t="s">
        <v>133</v>
      </c>
      <c r="F91" t="s">
        <v>191</v>
      </c>
      <c r="G91" t="str">
        <f t="shared" si="4"/>
        <v>INSERT INTO Roles (role,login,status) values("patient","Pat062","accepted");</v>
      </c>
    </row>
    <row r="92" spans="1:7" x14ac:dyDescent="0.2">
      <c r="A92">
        <v>92</v>
      </c>
      <c r="B92" t="s">
        <v>93</v>
      </c>
      <c r="C92" s="2" t="str">
        <f t="shared" si="5"/>
        <v>Pat063@accelerator.net</v>
      </c>
      <c r="D92" t="str">
        <f t="shared" si="3"/>
        <v>INSERT INTO Accounts (login, email) values ("Pat063","Pat063@accelerator.net");</v>
      </c>
      <c r="E92" t="s">
        <v>133</v>
      </c>
      <c r="F92" t="s">
        <v>191</v>
      </c>
      <c r="G92" t="str">
        <f t="shared" si="4"/>
        <v>INSERT INTO Roles (role,login,status) values("patient","Pat063","accepted");</v>
      </c>
    </row>
    <row r="93" spans="1:7" x14ac:dyDescent="0.2">
      <c r="A93">
        <v>93</v>
      </c>
      <c r="B93" t="s">
        <v>94</v>
      </c>
      <c r="C93" s="2" t="str">
        <f t="shared" si="5"/>
        <v>Pat064@accelerator.net</v>
      </c>
      <c r="D93" t="str">
        <f t="shared" si="3"/>
        <v>INSERT INTO Accounts (login, email) values ("Pat064","Pat064@accelerator.net");</v>
      </c>
      <c r="E93" t="s">
        <v>133</v>
      </c>
      <c r="F93" t="s">
        <v>191</v>
      </c>
      <c r="G93" t="str">
        <f t="shared" si="4"/>
        <v>INSERT INTO Roles (role,login,status) values("patient","Pat064","accepted");</v>
      </c>
    </row>
    <row r="94" spans="1:7" x14ac:dyDescent="0.2">
      <c r="A94">
        <v>94</v>
      </c>
      <c r="B94" t="s">
        <v>95</v>
      </c>
      <c r="C94" s="2" t="str">
        <f t="shared" si="5"/>
        <v>Pat065@accelerator.net</v>
      </c>
      <c r="D94" t="str">
        <f t="shared" si="3"/>
        <v>INSERT INTO Accounts (login, email) values ("Pat065","Pat065@accelerator.net");</v>
      </c>
      <c r="E94" t="s">
        <v>133</v>
      </c>
      <c r="F94" t="s">
        <v>191</v>
      </c>
      <c r="G94" t="str">
        <f t="shared" si="4"/>
        <v>INSERT INTO Roles (role,login,status) values("patient","Pat065","accepted");</v>
      </c>
    </row>
    <row r="95" spans="1:7" x14ac:dyDescent="0.2">
      <c r="A95">
        <v>95</v>
      </c>
      <c r="B95" t="s">
        <v>96</v>
      </c>
      <c r="C95" s="2" t="str">
        <f t="shared" si="5"/>
        <v>Pat066@accelerator.net</v>
      </c>
      <c r="D95" t="str">
        <f t="shared" si="3"/>
        <v>INSERT INTO Accounts (login, email) values ("Pat066","Pat066@accelerator.net");</v>
      </c>
      <c r="E95" t="s">
        <v>133</v>
      </c>
      <c r="F95" t="s">
        <v>191</v>
      </c>
      <c r="G95" t="str">
        <f t="shared" si="4"/>
        <v>INSERT INTO Roles (role,login,status) values("patient","Pat066","accepted");</v>
      </c>
    </row>
    <row r="96" spans="1:7" x14ac:dyDescent="0.2">
      <c r="A96">
        <v>96</v>
      </c>
      <c r="B96" t="s">
        <v>97</v>
      </c>
      <c r="C96" s="2" t="str">
        <f t="shared" si="5"/>
        <v>Pat067@accelerator.net</v>
      </c>
      <c r="D96" t="str">
        <f t="shared" si="3"/>
        <v>INSERT INTO Accounts (login, email) values ("Pat067","Pat067@accelerator.net");</v>
      </c>
      <c r="E96" t="s">
        <v>133</v>
      </c>
      <c r="F96" t="s">
        <v>191</v>
      </c>
      <c r="G96" t="str">
        <f t="shared" si="4"/>
        <v>INSERT INTO Roles (role,login,status) values("patient","Pat067","accepted");</v>
      </c>
    </row>
    <row r="97" spans="1:7" x14ac:dyDescent="0.2">
      <c r="A97">
        <v>97</v>
      </c>
      <c r="B97" t="s">
        <v>98</v>
      </c>
      <c r="C97" s="2" t="str">
        <f t="shared" si="5"/>
        <v>Pat068@accelerator.net</v>
      </c>
      <c r="D97" t="str">
        <f t="shared" si="3"/>
        <v>INSERT INTO Accounts (login, email) values ("Pat068","Pat068@accelerator.net");</v>
      </c>
      <c r="E97" t="s">
        <v>133</v>
      </c>
      <c r="F97" t="s">
        <v>191</v>
      </c>
      <c r="G97" t="str">
        <f t="shared" si="4"/>
        <v>INSERT INTO Roles (role,login,status) values("patient","Pat068","accepted");</v>
      </c>
    </row>
    <row r="98" spans="1:7" x14ac:dyDescent="0.2">
      <c r="A98">
        <v>98</v>
      </c>
      <c r="B98" t="s">
        <v>99</v>
      </c>
      <c r="C98" s="2" t="str">
        <f t="shared" si="5"/>
        <v>Pat069@accelerator.net</v>
      </c>
      <c r="D98" t="str">
        <f t="shared" si="3"/>
        <v>INSERT INTO Accounts (login, email) values ("Pat069","Pat069@accelerator.net");</v>
      </c>
      <c r="E98" t="s">
        <v>133</v>
      </c>
      <c r="F98" t="s">
        <v>191</v>
      </c>
      <c r="G98" t="str">
        <f t="shared" si="4"/>
        <v>INSERT INTO Roles (role,login,status) values("patient","Pat069","accepted");</v>
      </c>
    </row>
    <row r="99" spans="1:7" x14ac:dyDescent="0.2">
      <c r="A99">
        <v>99</v>
      </c>
      <c r="B99" t="s">
        <v>100</v>
      </c>
      <c r="C99" s="2" t="str">
        <f t="shared" si="5"/>
        <v>Pat070@accelerator.net</v>
      </c>
      <c r="D99" t="str">
        <f t="shared" si="3"/>
        <v>INSERT INTO Accounts (login, email) values ("Pat070","Pat070@accelerator.net");</v>
      </c>
      <c r="E99" t="s">
        <v>133</v>
      </c>
      <c r="F99" t="s">
        <v>191</v>
      </c>
      <c r="G99" t="str">
        <f t="shared" si="4"/>
        <v>INSERT INTO Roles (role,login,status) values("patient","Pat070","accepted");</v>
      </c>
    </row>
    <row r="100" spans="1:7" x14ac:dyDescent="0.2">
      <c r="A100">
        <v>100</v>
      </c>
      <c r="B100" t="s">
        <v>101</v>
      </c>
      <c r="C100" s="2" t="str">
        <f t="shared" si="5"/>
        <v>Pat071@accelerator.net</v>
      </c>
      <c r="D100" t="str">
        <f t="shared" si="3"/>
        <v>INSERT INTO Accounts (login, email) values ("Pat071","Pat071@accelerator.net");</v>
      </c>
      <c r="E100" t="s">
        <v>133</v>
      </c>
      <c r="F100" t="s">
        <v>191</v>
      </c>
      <c r="G100" t="str">
        <f t="shared" si="4"/>
        <v>INSERT INTO Roles (role,login,status) values("patient","Pat071","accepted");</v>
      </c>
    </row>
    <row r="101" spans="1:7" x14ac:dyDescent="0.2">
      <c r="A101">
        <v>101</v>
      </c>
      <c r="B101" t="s">
        <v>102</v>
      </c>
      <c r="C101" s="2" t="str">
        <f t="shared" si="5"/>
        <v>Pat072@accelerator.net</v>
      </c>
      <c r="D101" t="str">
        <f t="shared" si="3"/>
        <v>INSERT INTO Accounts (login, email) values ("Pat072","Pat072@accelerator.net");</v>
      </c>
      <c r="E101" t="s">
        <v>133</v>
      </c>
      <c r="F101" t="s">
        <v>191</v>
      </c>
      <c r="G101" t="str">
        <f t="shared" si="4"/>
        <v>INSERT INTO Roles (role,login,status) values("patient","Pat072","accepted");</v>
      </c>
    </row>
    <row r="102" spans="1:7" x14ac:dyDescent="0.2">
      <c r="A102">
        <v>102</v>
      </c>
      <c r="B102" t="s">
        <v>103</v>
      </c>
      <c r="C102" s="2" t="str">
        <f t="shared" si="5"/>
        <v>Pat073@accelerator.net</v>
      </c>
      <c r="D102" t="str">
        <f t="shared" si="3"/>
        <v>INSERT INTO Accounts (login, email) values ("Pat073","Pat073@accelerator.net");</v>
      </c>
      <c r="E102" t="s">
        <v>133</v>
      </c>
      <c r="F102" t="s">
        <v>191</v>
      </c>
      <c r="G102" t="str">
        <f t="shared" si="4"/>
        <v>INSERT INTO Roles (role,login,status) values("patient","Pat073","accepted");</v>
      </c>
    </row>
    <row r="103" spans="1:7" x14ac:dyDescent="0.2">
      <c r="A103">
        <v>103</v>
      </c>
      <c r="B103" t="s">
        <v>104</v>
      </c>
      <c r="C103" s="2" t="str">
        <f t="shared" si="5"/>
        <v>Pat074@accelerator.net</v>
      </c>
      <c r="D103" t="str">
        <f t="shared" si="3"/>
        <v>INSERT INTO Accounts (login, email) values ("Pat074","Pat074@accelerator.net");</v>
      </c>
      <c r="E103" t="s">
        <v>133</v>
      </c>
      <c r="F103" t="s">
        <v>191</v>
      </c>
      <c r="G103" t="str">
        <f t="shared" si="4"/>
        <v>INSERT INTO Roles (role,login,status) values("patient","Pat074","accepted");</v>
      </c>
    </row>
    <row r="104" spans="1:7" x14ac:dyDescent="0.2">
      <c r="A104">
        <v>104</v>
      </c>
      <c r="B104" t="s">
        <v>105</v>
      </c>
      <c r="C104" s="2" t="str">
        <f t="shared" si="5"/>
        <v>Pat075@accelerator.net</v>
      </c>
      <c r="D104" t="str">
        <f t="shared" si="3"/>
        <v>INSERT INTO Accounts (login, email) values ("Pat075","Pat075@accelerator.net");</v>
      </c>
      <c r="E104" t="s">
        <v>133</v>
      </c>
      <c r="F104" t="s">
        <v>191</v>
      </c>
      <c r="G104" t="str">
        <f t="shared" si="4"/>
        <v>INSERT INTO Roles (role,login,status) values("patient","Pat075","accepted");</v>
      </c>
    </row>
    <row r="105" spans="1:7" x14ac:dyDescent="0.2">
      <c r="A105">
        <v>105</v>
      </c>
      <c r="B105" t="s">
        <v>106</v>
      </c>
      <c r="C105" s="2" t="str">
        <f t="shared" si="5"/>
        <v>Pat076@accelerator.net</v>
      </c>
      <c r="D105" t="str">
        <f t="shared" si="3"/>
        <v>INSERT INTO Accounts (login, email) values ("Pat076","Pat076@accelerator.net");</v>
      </c>
      <c r="E105" t="s">
        <v>133</v>
      </c>
      <c r="F105" t="s">
        <v>191</v>
      </c>
      <c r="G105" t="str">
        <f t="shared" si="4"/>
        <v>INSERT INTO Roles (role,login,status) values("patient","Pat076","accepted");</v>
      </c>
    </row>
    <row r="106" spans="1:7" x14ac:dyDescent="0.2">
      <c r="A106">
        <v>106</v>
      </c>
      <c r="B106" t="s">
        <v>107</v>
      </c>
      <c r="C106" s="2" t="str">
        <f t="shared" si="5"/>
        <v>Pat077@accelerator.net</v>
      </c>
      <c r="D106" t="str">
        <f t="shared" si="3"/>
        <v>INSERT INTO Accounts (login, email) values ("Pat077","Pat077@accelerator.net");</v>
      </c>
      <c r="E106" t="s">
        <v>133</v>
      </c>
      <c r="F106" t="s">
        <v>191</v>
      </c>
      <c r="G106" t="str">
        <f t="shared" si="4"/>
        <v>INSERT INTO Roles (role,login,status) values("patient","Pat077","accepted");</v>
      </c>
    </row>
    <row r="107" spans="1:7" x14ac:dyDescent="0.2">
      <c r="A107">
        <v>107</v>
      </c>
      <c r="B107" t="s">
        <v>108</v>
      </c>
      <c r="C107" s="2" t="str">
        <f t="shared" si="5"/>
        <v>Pat078@accelerator.net</v>
      </c>
      <c r="D107" t="str">
        <f t="shared" si="3"/>
        <v>INSERT INTO Accounts (login, email) values ("Pat078","Pat078@accelerator.net");</v>
      </c>
      <c r="E107" t="s">
        <v>133</v>
      </c>
      <c r="F107" t="s">
        <v>191</v>
      </c>
      <c r="G107" t="str">
        <f t="shared" si="4"/>
        <v>INSERT INTO Roles (role,login,status) values("patient","Pat078","accepted");</v>
      </c>
    </row>
    <row r="108" spans="1:7" x14ac:dyDescent="0.2">
      <c r="A108">
        <v>108</v>
      </c>
      <c r="B108" t="s">
        <v>109</v>
      </c>
      <c r="C108" s="2" t="str">
        <f t="shared" si="5"/>
        <v>Pat079@accelerator.net</v>
      </c>
      <c r="D108" t="str">
        <f t="shared" si="3"/>
        <v>INSERT INTO Accounts (login, email) values ("Pat079","Pat079@accelerator.net");</v>
      </c>
      <c r="E108" t="s">
        <v>133</v>
      </c>
      <c r="F108" t="s">
        <v>191</v>
      </c>
      <c r="G108" t="str">
        <f t="shared" si="4"/>
        <v>INSERT INTO Roles (role,login,status) values("patient","Pat079","accepted");</v>
      </c>
    </row>
    <row r="109" spans="1:7" x14ac:dyDescent="0.2">
      <c r="A109">
        <v>109</v>
      </c>
      <c r="B109" t="s">
        <v>110</v>
      </c>
      <c r="C109" s="2" t="str">
        <f t="shared" si="5"/>
        <v>Pat080@accelerator.net</v>
      </c>
      <c r="D109" t="str">
        <f t="shared" si="3"/>
        <v>INSERT INTO Accounts (login, email) values ("Pat080","Pat080@accelerator.net");</v>
      </c>
      <c r="E109" t="s">
        <v>133</v>
      </c>
      <c r="F109" t="s">
        <v>191</v>
      </c>
      <c r="G109" t="str">
        <f t="shared" si="4"/>
        <v>INSERT INTO Roles (role,login,status) values("patient","Pat080","accepted");</v>
      </c>
    </row>
    <row r="110" spans="1:7" x14ac:dyDescent="0.2">
      <c r="A110">
        <v>110</v>
      </c>
      <c r="B110" t="s">
        <v>111</v>
      </c>
      <c r="C110" s="2" t="str">
        <f t="shared" si="5"/>
        <v>Pat081@accelerator.net</v>
      </c>
      <c r="D110" t="str">
        <f t="shared" si="3"/>
        <v>INSERT INTO Accounts (login, email) values ("Pat081","Pat081@accelerator.net");</v>
      </c>
      <c r="E110" t="s">
        <v>133</v>
      </c>
      <c r="F110" t="s">
        <v>191</v>
      </c>
      <c r="G110" t="str">
        <f t="shared" si="4"/>
        <v>INSERT INTO Roles (role,login,status) values("patient","Pat081","accepted");</v>
      </c>
    </row>
    <row r="111" spans="1:7" x14ac:dyDescent="0.2">
      <c r="A111">
        <v>111</v>
      </c>
      <c r="B111" t="s">
        <v>112</v>
      </c>
      <c r="C111" s="2" t="str">
        <f t="shared" si="5"/>
        <v>Pat082@accelerator.net</v>
      </c>
      <c r="D111" t="str">
        <f t="shared" si="3"/>
        <v>INSERT INTO Accounts (login, email) values ("Pat082","Pat082@accelerator.net");</v>
      </c>
      <c r="E111" t="s">
        <v>133</v>
      </c>
      <c r="F111" t="s">
        <v>191</v>
      </c>
      <c r="G111" t="str">
        <f t="shared" si="4"/>
        <v>INSERT INTO Roles (role,login,status) values("patient","Pat082","accepted");</v>
      </c>
    </row>
    <row r="112" spans="1:7" x14ac:dyDescent="0.2">
      <c r="A112">
        <v>112</v>
      </c>
      <c r="B112" t="s">
        <v>113</v>
      </c>
      <c r="C112" s="2" t="str">
        <f t="shared" si="5"/>
        <v>Pat083@accelerator.net</v>
      </c>
      <c r="D112" t="str">
        <f t="shared" si="3"/>
        <v>INSERT INTO Accounts (login, email) values ("Pat083","Pat083@accelerator.net");</v>
      </c>
      <c r="E112" t="s">
        <v>133</v>
      </c>
      <c r="F112" t="s">
        <v>191</v>
      </c>
      <c r="G112" t="str">
        <f t="shared" si="4"/>
        <v>INSERT INTO Roles (role,login,status) values("patient","Pat083","accepted");</v>
      </c>
    </row>
    <row r="113" spans="1:7" x14ac:dyDescent="0.2">
      <c r="A113">
        <v>113</v>
      </c>
      <c r="B113" t="s">
        <v>114</v>
      </c>
      <c r="C113" s="2" t="str">
        <f t="shared" si="5"/>
        <v>Pat084@accelerator.net</v>
      </c>
      <c r="D113" t="str">
        <f t="shared" si="3"/>
        <v>INSERT INTO Accounts (login, email) values ("Pat084","Pat084@accelerator.net");</v>
      </c>
      <c r="E113" t="s">
        <v>133</v>
      </c>
      <c r="F113" t="s">
        <v>191</v>
      </c>
      <c r="G113" t="str">
        <f t="shared" si="4"/>
        <v>INSERT INTO Roles (role,login,status) values("patient","Pat084","accepted");</v>
      </c>
    </row>
    <row r="114" spans="1:7" x14ac:dyDescent="0.2">
      <c r="A114">
        <v>114</v>
      </c>
      <c r="B114" t="s">
        <v>115</v>
      </c>
      <c r="C114" s="2" t="str">
        <f t="shared" si="5"/>
        <v>Pat085@accelerator.net</v>
      </c>
      <c r="D114" t="str">
        <f t="shared" si="3"/>
        <v>INSERT INTO Accounts (login, email) values ("Pat085","Pat085@accelerator.net");</v>
      </c>
      <c r="E114" t="s">
        <v>133</v>
      </c>
      <c r="F114" t="s">
        <v>191</v>
      </c>
      <c r="G114" t="str">
        <f t="shared" si="4"/>
        <v>INSERT INTO Roles (role,login,status) values("patient","Pat085","accepted");</v>
      </c>
    </row>
    <row r="115" spans="1:7" x14ac:dyDescent="0.2">
      <c r="A115">
        <v>115</v>
      </c>
      <c r="B115" t="s">
        <v>116</v>
      </c>
      <c r="C115" s="2" t="str">
        <f t="shared" si="5"/>
        <v>Pat086@accelerator.net</v>
      </c>
      <c r="D115" t="str">
        <f t="shared" si="3"/>
        <v>INSERT INTO Accounts (login, email) values ("Pat086","Pat086@accelerator.net");</v>
      </c>
      <c r="E115" t="s">
        <v>133</v>
      </c>
      <c r="F115" t="s">
        <v>191</v>
      </c>
      <c r="G115" t="str">
        <f t="shared" si="4"/>
        <v>INSERT INTO Roles (role,login,status) values("patient","Pat086","accepted");</v>
      </c>
    </row>
    <row r="116" spans="1:7" x14ac:dyDescent="0.2">
      <c r="A116">
        <v>116</v>
      </c>
      <c r="B116" t="s">
        <v>117</v>
      </c>
      <c r="C116" s="2" t="str">
        <f t="shared" si="5"/>
        <v>Pat087@accelerator.net</v>
      </c>
      <c r="D116" t="str">
        <f t="shared" si="3"/>
        <v>INSERT INTO Accounts (login, email) values ("Pat087","Pat087@accelerator.net");</v>
      </c>
      <c r="E116" t="s">
        <v>133</v>
      </c>
      <c r="F116" t="s">
        <v>191</v>
      </c>
      <c r="G116" t="str">
        <f t="shared" si="4"/>
        <v>INSERT INTO Roles (role,login,status) values("patient","Pat087","accepted");</v>
      </c>
    </row>
    <row r="117" spans="1:7" x14ac:dyDescent="0.2">
      <c r="A117">
        <v>117</v>
      </c>
      <c r="B117" t="s">
        <v>118</v>
      </c>
      <c r="C117" s="2" t="str">
        <f t="shared" si="5"/>
        <v>Pat088@accelerator.net</v>
      </c>
      <c r="D117" t="str">
        <f t="shared" si="3"/>
        <v>INSERT INTO Accounts (login, email) values ("Pat088","Pat088@accelerator.net");</v>
      </c>
      <c r="E117" t="s">
        <v>133</v>
      </c>
      <c r="F117" t="s">
        <v>191</v>
      </c>
      <c r="G117" t="str">
        <f t="shared" si="4"/>
        <v>INSERT INTO Roles (role,login,status) values("patient","Pat088","accepted");</v>
      </c>
    </row>
    <row r="118" spans="1:7" x14ac:dyDescent="0.2">
      <c r="A118">
        <v>118</v>
      </c>
      <c r="B118" t="s">
        <v>119</v>
      </c>
      <c r="C118" s="2" t="str">
        <f t="shared" si="5"/>
        <v>Pat089@accelerator.net</v>
      </c>
      <c r="D118" t="str">
        <f t="shared" si="3"/>
        <v>INSERT INTO Accounts (login, email) values ("Pat089","Pat089@accelerator.net");</v>
      </c>
      <c r="E118" t="s">
        <v>133</v>
      </c>
      <c r="F118" t="s">
        <v>191</v>
      </c>
      <c r="G118" t="str">
        <f t="shared" si="4"/>
        <v>INSERT INTO Roles (role,login,status) values("patient","Pat089","accepted");</v>
      </c>
    </row>
    <row r="119" spans="1:7" x14ac:dyDescent="0.2">
      <c r="A119">
        <v>119</v>
      </c>
      <c r="B119" t="s">
        <v>120</v>
      </c>
      <c r="C119" s="2" t="str">
        <f t="shared" si="5"/>
        <v>Pat090@accelerator.net</v>
      </c>
      <c r="D119" t="str">
        <f t="shared" si="3"/>
        <v>INSERT INTO Accounts (login, email) values ("Pat090","Pat090@accelerator.net");</v>
      </c>
      <c r="E119" t="s">
        <v>133</v>
      </c>
      <c r="F119" t="s">
        <v>191</v>
      </c>
      <c r="G119" t="str">
        <f t="shared" si="4"/>
        <v>INSERT INTO Roles (role,login,status) values("patient","Pat090","accepted");</v>
      </c>
    </row>
    <row r="120" spans="1:7" x14ac:dyDescent="0.2">
      <c r="A120">
        <v>120</v>
      </c>
      <c r="B120" t="s">
        <v>121</v>
      </c>
      <c r="C120" s="2" t="str">
        <f t="shared" si="5"/>
        <v>Pat091@accelerator.net</v>
      </c>
      <c r="D120" t="str">
        <f t="shared" si="3"/>
        <v>INSERT INTO Accounts (login, email) values ("Pat091","Pat091@accelerator.net");</v>
      </c>
      <c r="E120" t="s">
        <v>133</v>
      </c>
      <c r="F120" t="s">
        <v>191</v>
      </c>
      <c r="G120" t="str">
        <f t="shared" si="4"/>
        <v>INSERT INTO Roles (role,login,status) values("patient","Pat091","accepted");</v>
      </c>
    </row>
    <row r="121" spans="1:7" x14ac:dyDescent="0.2">
      <c r="A121">
        <v>121</v>
      </c>
      <c r="B121" t="s">
        <v>122</v>
      </c>
      <c r="C121" s="2" t="str">
        <f t="shared" si="5"/>
        <v>Pat092@accelerator.net</v>
      </c>
      <c r="D121" t="str">
        <f t="shared" si="3"/>
        <v>INSERT INTO Accounts (login, email) values ("Pat092","Pat092@accelerator.net");</v>
      </c>
      <c r="E121" t="s">
        <v>133</v>
      </c>
      <c r="F121" t="s">
        <v>191</v>
      </c>
      <c r="G121" t="str">
        <f t="shared" si="4"/>
        <v>INSERT INTO Roles (role,login,status) values("patient","Pat092","accepted");</v>
      </c>
    </row>
    <row r="122" spans="1:7" x14ac:dyDescent="0.2">
      <c r="A122">
        <v>122</v>
      </c>
      <c r="B122" t="s">
        <v>123</v>
      </c>
      <c r="C122" s="2" t="str">
        <f t="shared" si="5"/>
        <v>Pat093@accelerator.net</v>
      </c>
      <c r="D122" t="str">
        <f t="shared" si="3"/>
        <v>INSERT INTO Accounts (login, email) values ("Pat093","Pat093@accelerator.net");</v>
      </c>
      <c r="E122" t="s">
        <v>133</v>
      </c>
      <c r="F122" t="s">
        <v>191</v>
      </c>
      <c r="G122" t="str">
        <f t="shared" si="4"/>
        <v>INSERT INTO Roles (role,login,status) values("patient","Pat093","accepted");</v>
      </c>
    </row>
    <row r="123" spans="1:7" x14ac:dyDescent="0.2">
      <c r="A123">
        <v>123</v>
      </c>
      <c r="B123" t="s">
        <v>124</v>
      </c>
      <c r="C123" s="2" t="str">
        <f t="shared" si="5"/>
        <v>Pat094@accelerator.net</v>
      </c>
      <c r="D123" t="str">
        <f t="shared" si="3"/>
        <v>INSERT INTO Accounts (login, email) values ("Pat094","Pat094@accelerator.net");</v>
      </c>
      <c r="E123" t="s">
        <v>133</v>
      </c>
      <c r="F123" t="s">
        <v>191</v>
      </c>
      <c r="G123" t="str">
        <f t="shared" si="4"/>
        <v>INSERT INTO Roles (role,login,status) values("patient","Pat094","accepted");</v>
      </c>
    </row>
    <row r="124" spans="1:7" x14ac:dyDescent="0.2">
      <c r="A124">
        <v>124</v>
      </c>
      <c r="B124" t="s">
        <v>125</v>
      </c>
      <c r="C124" s="2" t="str">
        <f t="shared" si="5"/>
        <v>Pat095@accelerator.net</v>
      </c>
      <c r="D124" t="str">
        <f t="shared" si="3"/>
        <v>INSERT INTO Accounts (login, email) values ("Pat095","Pat095@accelerator.net");</v>
      </c>
      <c r="E124" t="s">
        <v>133</v>
      </c>
      <c r="F124" t="s">
        <v>191</v>
      </c>
      <c r="G124" t="str">
        <f t="shared" si="4"/>
        <v>INSERT INTO Roles (role,login,status) values("patient","Pat095","accepted");</v>
      </c>
    </row>
    <row r="125" spans="1:7" x14ac:dyDescent="0.2">
      <c r="A125">
        <v>125</v>
      </c>
      <c r="B125" t="s">
        <v>126</v>
      </c>
      <c r="C125" s="2" t="str">
        <f t="shared" si="5"/>
        <v>Pat096@accelerator.net</v>
      </c>
      <c r="D125" t="str">
        <f t="shared" si="3"/>
        <v>INSERT INTO Accounts (login, email) values ("Pat096","Pat096@accelerator.net");</v>
      </c>
      <c r="E125" t="s">
        <v>133</v>
      </c>
      <c r="F125" t="s">
        <v>191</v>
      </c>
      <c r="G125" t="str">
        <f t="shared" si="4"/>
        <v>INSERT INTO Roles (role,login,status) values("patient","Pat096","accepted");</v>
      </c>
    </row>
    <row r="126" spans="1:7" x14ac:dyDescent="0.2">
      <c r="A126">
        <v>126</v>
      </c>
      <c r="B126" t="s">
        <v>127</v>
      </c>
      <c r="C126" s="2" t="str">
        <f t="shared" si="5"/>
        <v>Pat097@accelerator.net</v>
      </c>
      <c r="D126" t="str">
        <f t="shared" si="3"/>
        <v>INSERT INTO Accounts (login, email) values ("Pat097","Pat097@accelerator.net");</v>
      </c>
      <c r="E126" t="s">
        <v>133</v>
      </c>
      <c r="F126" t="s">
        <v>191</v>
      </c>
      <c r="G126" t="str">
        <f t="shared" si="4"/>
        <v>INSERT INTO Roles (role,login,status) values("patient","Pat097","accepted");</v>
      </c>
    </row>
    <row r="127" spans="1:7" x14ac:dyDescent="0.2">
      <c r="A127">
        <v>127</v>
      </c>
      <c r="B127" t="s">
        <v>128</v>
      </c>
      <c r="C127" s="2" t="str">
        <f t="shared" si="5"/>
        <v>Pat098@accelerator.net</v>
      </c>
      <c r="D127" t="str">
        <f t="shared" si="3"/>
        <v>INSERT INTO Accounts (login, email) values ("Pat098","Pat098@accelerator.net");</v>
      </c>
      <c r="E127" t="s">
        <v>133</v>
      </c>
      <c r="F127" t="s">
        <v>191</v>
      </c>
      <c r="G127" t="str">
        <f t="shared" si="4"/>
        <v>INSERT INTO Roles (role,login,status) values("patient","Pat098","accepted");</v>
      </c>
    </row>
    <row r="128" spans="1:7" x14ac:dyDescent="0.2">
      <c r="A128">
        <v>128</v>
      </c>
      <c r="B128" t="s">
        <v>129</v>
      </c>
      <c r="C128" s="2" t="str">
        <f t="shared" si="5"/>
        <v>Pat099@accelerator.net</v>
      </c>
      <c r="D128" t="str">
        <f t="shared" si="3"/>
        <v>INSERT INTO Accounts (login, email) values ("Pat099","Pat099@accelerator.net");</v>
      </c>
      <c r="E128" t="s">
        <v>133</v>
      </c>
      <c r="F128" t="s">
        <v>191</v>
      </c>
      <c r="G128" t="str">
        <f t="shared" si="4"/>
        <v>INSERT INTO Roles (role,login,status) values("patient","Pat099","accepted");</v>
      </c>
    </row>
    <row r="129" spans="1:7" x14ac:dyDescent="0.2">
      <c r="A129">
        <v>129</v>
      </c>
      <c r="B129" t="s">
        <v>130</v>
      </c>
      <c r="C129" s="2" t="str">
        <f t="shared" si="5"/>
        <v>Pat100@accelerator.net</v>
      </c>
      <c r="D129" t="str">
        <f t="shared" si="3"/>
        <v>INSERT INTO Accounts (login, email) values ("Pat100","Pat100@accelerator.net");</v>
      </c>
      <c r="E129" t="s">
        <v>133</v>
      </c>
      <c r="F129" t="s">
        <v>191</v>
      </c>
      <c r="G129" t="str">
        <f t="shared" si="4"/>
        <v>INSERT INTO Roles (role,login,status) values("patient","Pat100","accepted");</v>
      </c>
    </row>
    <row r="130" spans="1:7" x14ac:dyDescent="0.2">
      <c r="A130">
        <v>130</v>
      </c>
      <c r="B130" t="s">
        <v>232</v>
      </c>
      <c r="C130" s="2" t="str">
        <f t="shared" si="5"/>
        <v>Pat101@accelerator.net</v>
      </c>
      <c r="D130" t="str">
        <f t="shared" ref="D130:D138" si="6">"INSERT INTO Accounts (login, email) values ("&amp;CHAR(34)&amp;B130&amp;CHAR(34)&amp;","&amp;CHAR(34)&amp;C130&amp;CHAR(34)&amp;");"</f>
        <v>INSERT INTO Accounts (login, email) values ("Pat101","Pat101@accelerator.net");</v>
      </c>
      <c r="E130" t="s">
        <v>133</v>
      </c>
      <c r="F130" t="s">
        <v>191</v>
      </c>
      <c r="G130" t="str">
        <f t="shared" ref="G130:G138" si="7">"INSERT INTO Roles (role,login,status) values("&amp;CHAR(34)&amp;E130&amp;CHAR(34)&amp;","&amp;CHAR(34)&amp;B130&amp;CHAR(34)&amp;","&amp;CHAR(34)&amp;F130&amp;CHAR(34)&amp;");"</f>
        <v>INSERT INTO Roles (role,login,status) values("patient","Pat101","accepted");</v>
      </c>
    </row>
    <row r="131" spans="1:7" x14ac:dyDescent="0.2">
      <c r="A131">
        <v>131</v>
      </c>
      <c r="B131" t="s">
        <v>233</v>
      </c>
      <c r="C131" s="2" t="str">
        <f t="shared" ref="C131:C194" si="8">B131&amp;"@accelerator.net"</f>
        <v>Pat102@accelerator.net</v>
      </c>
      <c r="D131" t="str">
        <f t="shared" si="6"/>
        <v>INSERT INTO Accounts (login, email) values ("Pat102","Pat102@accelerator.net");</v>
      </c>
      <c r="E131" t="s">
        <v>133</v>
      </c>
      <c r="F131" t="s">
        <v>191</v>
      </c>
      <c r="G131" t="str">
        <f t="shared" si="7"/>
        <v>INSERT INTO Roles (role,login,status) values("patient","Pat102","accepted");</v>
      </c>
    </row>
    <row r="132" spans="1:7" x14ac:dyDescent="0.2">
      <c r="A132">
        <v>132</v>
      </c>
      <c r="B132" t="s">
        <v>234</v>
      </c>
      <c r="C132" s="2" t="str">
        <f t="shared" si="8"/>
        <v>Pat103@accelerator.net</v>
      </c>
      <c r="D132" t="str">
        <f t="shared" si="6"/>
        <v>INSERT INTO Accounts (login, email) values ("Pat103","Pat103@accelerator.net");</v>
      </c>
      <c r="E132" t="s">
        <v>133</v>
      </c>
      <c r="F132" t="s">
        <v>191</v>
      </c>
      <c r="G132" t="str">
        <f t="shared" si="7"/>
        <v>INSERT INTO Roles (role,login,status) values("patient","Pat103","accepted");</v>
      </c>
    </row>
    <row r="133" spans="1:7" x14ac:dyDescent="0.2">
      <c r="A133">
        <v>133</v>
      </c>
      <c r="B133" t="s">
        <v>235</v>
      </c>
      <c r="C133" s="2" t="str">
        <f t="shared" si="8"/>
        <v>Pat104@accelerator.net</v>
      </c>
      <c r="D133" t="str">
        <f t="shared" si="6"/>
        <v>INSERT INTO Accounts (login, email) values ("Pat104","Pat104@accelerator.net");</v>
      </c>
      <c r="E133" t="s">
        <v>133</v>
      </c>
      <c r="F133" t="s">
        <v>191</v>
      </c>
      <c r="G133" t="str">
        <f t="shared" si="7"/>
        <v>INSERT INTO Roles (role,login,status) values("patient","Pat104","accepted");</v>
      </c>
    </row>
    <row r="134" spans="1:7" x14ac:dyDescent="0.2">
      <c r="A134">
        <v>134</v>
      </c>
      <c r="B134" t="s">
        <v>236</v>
      </c>
      <c r="C134" s="2" t="str">
        <f t="shared" si="8"/>
        <v>Pat105@accelerator.net</v>
      </c>
      <c r="D134" t="str">
        <f t="shared" si="6"/>
        <v>INSERT INTO Accounts (login, email) values ("Pat105","Pat105@accelerator.net");</v>
      </c>
      <c r="E134" t="s">
        <v>133</v>
      </c>
      <c r="F134" t="s">
        <v>191</v>
      </c>
      <c r="G134" t="str">
        <f t="shared" si="7"/>
        <v>INSERT INTO Roles (role,login,status) values("patient","Pat105","accepted");</v>
      </c>
    </row>
    <row r="135" spans="1:7" x14ac:dyDescent="0.2">
      <c r="A135">
        <v>135</v>
      </c>
      <c r="B135" t="s">
        <v>237</v>
      </c>
      <c r="C135" s="2" t="str">
        <f t="shared" si="8"/>
        <v>Pat106@accelerator.net</v>
      </c>
      <c r="D135" t="str">
        <f t="shared" si="6"/>
        <v>INSERT INTO Accounts (login, email) values ("Pat106","Pat106@accelerator.net");</v>
      </c>
      <c r="E135" t="s">
        <v>133</v>
      </c>
      <c r="F135" t="s">
        <v>191</v>
      </c>
      <c r="G135" t="str">
        <f t="shared" si="7"/>
        <v>INSERT INTO Roles (role,login,status) values("patient","Pat106","accepted");</v>
      </c>
    </row>
    <row r="136" spans="1:7" x14ac:dyDescent="0.2">
      <c r="A136">
        <v>136</v>
      </c>
      <c r="B136" t="s">
        <v>238</v>
      </c>
      <c r="C136" s="2" t="str">
        <f t="shared" si="8"/>
        <v>Pat107@accelerator.net</v>
      </c>
      <c r="D136" t="str">
        <f t="shared" si="6"/>
        <v>INSERT INTO Accounts (login, email) values ("Pat107","Pat107@accelerator.net");</v>
      </c>
      <c r="E136" t="s">
        <v>133</v>
      </c>
      <c r="F136" t="s">
        <v>191</v>
      </c>
      <c r="G136" t="str">
        <f t="shared" si="7"/>
        <v>INSERT INTO Roles (role,login,status) values("patient","Pat107","accepted");</v>
      </c>
    </row>
    <row r="137" spans="1:7" x14ac:dyDescent="0.2">
      <c r="A137">
        <v>137</v>
      </c>
      <c r="B137" t="s">
        <v>239</v>
      </c>
      <c r="C137" s="2" t="str">
        <f t="shared" si="8"/>
        <v>Pat108@accelerator.net</v>
      </c>
      <c r="D137" t="str">
        <f t="shared" si="6"/>
        <v>INSERT INTO Accounts (login, email) values ("Pat108","Pat108@accelerator.net");</v>
      </c>
      <c r="E137" t="s">
        <v>133</v>
      </c>
      <c r="F137" t="s">
        <v>191</v>
      </c>
      <c r="G137" t="str">
        <f t="shared" si="7"/>
        <v>INSERT INTO Roles (role,login,status) values("patient","Pat108","accepted");</v>
      </c>
    </row>
    <row r="138" spans="1:7" x14ac:dyDescent="0.2">
      <c r="A138">
        <v>138</v>
      </c>
      <c r="B138" t="s">
        <v>240</v>
      </c>
      <c r="C138" s="2" t="str">
        <f t="shared" si="8"/>
        <v>Pat109@accelerator.net</v>
      </c>
      <c r="D138" t="str">
        <f t="shared" si="6"/>
        <v>INSERT INTO Accounts (login, email) values ("Pat109","Pat109@accelerator.net");</v>
      </c>
      <c r="E138" t="s">
        <v>133</v>
      </c>
      <c r="F138" t="s">
        <v>191</v>
      </c>
      <c r="G138" t="str">
        <f t="shared" si="7"/>
        <v>INSERT INTO Roles (role,login,status) values("patient","Pat109","accepted");</v>
      </c>
    </row>
    <row r="139" spans="1:7" x14ac:dyDescent="0.2">
      <c r="A139">
        <v>139</v>
      </c>
      <c r="B139" t="s">
        <v>241</v>
      </c>
      <c r="C139" s="2" t="str">
        <f t="shared" si="8"/>
        <v>Pat110@accelerator.net</v>
      </c>
      <c r="D139" t="str">
        <f t="shared" ref="D139:D179" si="9">"INSERT INTO Accounts (login, email) values ("&amp;CHAR(34)&amp;B139&amp;CHAR(34)&amp;","&amp;CHAR(34)&amp;C139&amp;CHAR(34)&amp;");"</f>
        <v>INSERT INTO Accounts (login, email) values ("Pat110","Pat110@accelerator.net");</v>
      </c>
      <c r="E139" t="s">
        <v>133</v>
      </c>
      <c r="F139" t="s">
        <v>191</v>
      </c>
      <c r="G139" t="str">
        <f t="shared" ref="G139:G179" si="10">"INSERT INTO Roles (role,login,status) values("&amp;CHAR(34)&amp;E139&amp;CHAR(34)&amp;","&amp;CHAR(34)&amp;B139&amp;CHAR(34)&amp;","&amp;CHAR(34)&amp;F139&amp;CHAR(34)&amp;");"</f>
        <v>INSERT INTO Roles (role,login,status) values("patient","Pat110","accepted");</v>
      </c>
    </row>
    <row r="140" spans="1:7" x14ac:dyDescent="0.2">
      <c r="A140">
        <v>140</v>
      </c>
      <c r="B140" t="s">
        <v>242</v>
      </c>
      <c r="C140" s="2" t="str">
        <f t="shared" si="8"/>
        <v>Pat111@accelerator.net</v>
      </c>
      <c r="D140" t="str">
        <f t="shared" si="9"/>
        <v>INSERT INTO Accounts (login, email) values ("Pat111","Pat111@accelerator.net");</v>
      </c>
      <c r="E140" t="s">
        <v>133</v>
      </c>
      <c r="F140" t="s">
        <v>191</v>
      </c>
      <c r="G140" t="str">
        <f t="shared" si="10"/>
        <v>INSERT INTO Roles (role,login,status) values("patient","Pat111","accepted");</v>
      </c>
    </row>
    <row r="141" spans="1:7" x14ac:dyDescent="0.2">
      <c r="A141">
        <v>141</v>
      </c>
      <c r="B141" t="s">
        <v>243</v>
      </c>
      <c r="C141" s="2" t="str">
        <f t="shared" si="8"/>
        <v>Pat112@accelerator.net</v>
      </c>
      <c r="D141" t="str">
        <f t="shared" si="9"/>
        <v>INSERT INTO Accounts (login, email) values ("Pat112","Pat112@accelerator.net");</v>
      </c>
      <c r="E141" t="s">
        <v>133</v>
      </c>
      <c r="F141" t="s">
        <v>191</v>
      </c>
      <c r="G141" t="str">
        <f t="shared" si="10"/>
        <v>INSERT INTO Roles (role,login,status) values("patient","Pat112","accepted");</v>
      </c>
    </row>
    <row r="142" spans="1:7" x14ac:dyDescent="0.2">
      <c r="A142">
        <v>142</v>
      </c>
      <c r="B142" t="s">
        <v>244</v>
      </c>
      <c r="C142" s="2" t="str">
        <f t="shared" si="8"/>
        <v>Pat113@accelerator.net</v>
      </c>
      <c r="D142" t="str">
        <f t="shared" si="9"/>
        <v>INSERT INTO Accounts (login, email) values ("Pat113","Pat113@accelerator.net");</v>
      </c>
      <c r="E142" t="s">
        <v>133</v>
      </c>
      <c r="F142" t="s">
        <v>191</v>
      </c>
      <c r="G142" t="str">
        <f t="shared" si="10"/>
        <v>INSERT INTO Roles (role,login,status) values("patient","Pat113","accepted");</v>
      </c>
    </row>
    <row r="143" spans="1:7" x14ac:dyDescent="0.2">
      <c r="A143">
        <v>143</v>
      </c>
      <c r="B143" t="s">
        <v>245</v>
      </c>
      <c r="C143" s="2" t="str">
        <f t="shared" si="8"/>
        <v>Pat114@accelerator.net</v>
      </c>
      <c r="D143" t="str">
        <f t="shared" si="9"/>
        <v>INSERT INTO Accounts (login, email) values ("Pat114","Pat114@accelerator.net");</v>
      </c>
      <c r="E143" t="s">
        <v>133</v>
      </c>
      <c r="F143" t="s">
        <v>191</v>
      </c>
      <c r="G143" t="str">
        <f t="shared" si="10"/>
        <v>INSERT INTO Roles (role,login,status) values("patient","Pat114","accepted");</v>
      </c>
    </row>
    <row r="144" spans="1:7" x14ac:dyDescent="0.2">
      <c r="A144">
        <v>144</v>
      </c>
      <c r="B144" t="s">
        <v>246</v>
      </c>
      <c r="C144" s="2" t="str">
        <f t="shared" si="8"/>
        <v>Pat115@accelerator.net</v>
      </c>
      <c r="D144" t="str">
        <f t="shared" si="9"/>
        <v>INSERT INTO Accounts (login, email) values ("Pat115","Pat115@accelerator.net");</v>
      </c>
      <c r="E144" t="s">
        <v>133</v>
      </c>
      <c r="F144" t="s">
        <v>191</v>
      </c>
      <c r="G144" t="str">
        <f t="shared" si="10"/>
        <v>INSERT INTO Roles (role,login,status) values("patient","Pat115","accepted");</v>
      </c>
    </row>
    <row r="145" spans="1:7" x14ac:dyDescent="0.2">
      <c r="A145">
        <v>145</v>
      </c>
      <c r="B145" t="s">
        <v>247</v>
      </c>
      <c r="C145" s="2" t="str">
        <f t="shared" si="8"/>
        <v>Pat116@accelerator.net</v>
      </c>
      <c r="D145" t="str">
        <f t="shared" si="9"/>
        <v>INSERT INTO Accounts (login, email) values ("Pat116","Pat116@accelerator.net");</v>
      </c>
      <c r="E145" t="s">
        <v>133</v>
      </c>
      <c r="F145" t="s">
        <v>191</v>
      </c>
      <c r="G145" t="str">
        <f t="shared" si="10"/>
        <v>INSERT INTO Roles (role,login,status) values("patient","Pat116","accepted");</v>
      </c>
    </row>
    <row r="146" spans="1:7" x14ac:dyDescent="0.2">
      <c r="A146">
        <v>146</v>
      </c>
      <c r="B146" t="s">
        <v>248</v>
      </c>
      <c r="C146" s="2" t="str">
        <f t="shared" si="8"/>
        <v>Pat117@accelerator.net</v>
      </c>
      <c r="D146" t="str">
        <f t="shared" si="9"/>
        <v>INSERT INTO Accounts (login, email) values ("Pat117","Pat117@accelerator.net");</v>
      </c>
      <c r="E146" t="s">
        <v>133</v>
      </c>
      <c r="F146" t="s">
        <v>191</v>
      </c>
      <c r="G146" t="str">
        <f t="shared" si="10"/>
        <v>INSERT INTO Roles (role,login,status) values("patient","Pat117","accepted");</v>
      </c>
    </row>
    <row r="147" spans="1:7" x14ac:dyDescent="0.2">
      <c r="A147">
        <v>147</v>
      </c>
      <c r="B147" t="s">
        <v>249</v>
      </c>
      <c r="C147" s="2" t="str">
        <f t="shared" si="8"/>
        <v>Pat118@accelerator.net</v>
      </c>
      <c r="D147" t="str">
        <f t="shared" si="9"/>
        <v>INSERT INTO Accounts (login, email) values ("Pat118","Pat118@accelerator.net");</v>
      </c>
      <c r="E147" t="s">
        <v>133</v>
      </c>
      <c r="F147" t="s">
        <v>191</v>
      </c>
      <c r="G147" t="str">
        <f t="shared" si="10"/>
        <v>INSERT INTO Roles (role,login,status) values("patient","Pat118","accepted");</v>
      </c>
    </row>
    <row r="148" spans="1:7" x14ac:dyDescent="0.2">
      <c r="A148">
        <v>148</v>
      </c>
      <c r="B148" t="s">
        <v>250</v>
      </c>
      <c r="C148" s="2" t="str">
        <f t="shared" si="8"/>
        <v>Pat119@accelerator.net</v>
      </c>
      <c r="D148" t="str">
        <f t="shared" si="9"/>
        <v>INSERT INTO Accounts (login, email) values ("Pat119","Pat119@accelerator.net");</v>
      </c>
      <c r="E148" t="s">
        <v>133</v>
      </c>
      <c r="F148" t="s">
        <v>191</v>
      </c>
      <c r="G148" t="str">
        <f t="shared" si="10"/>
        <v>INSERT INTO Roles (role,login,status) values("patient","Pat119","accepted");</v>
      </c>
    </row>
    <row r="149" spans="1:7" x14ac:dyDescent="0.2">
      <c r="A149">
        <v>149</v>
      </c>
      <c r="B149" t="s">
        <v>251</v>
      </c>
      <c r="C149" s="2" t="str">
        <f t="shared" si="8"/>
        <v>Pat120@accelerator.net</v>
      </c>
      <c r="D149" t="str">
        <f t="shared" si="9"/>
        <v>INSERT INTO Accounts (login, email) values ("Pat120","Pat120@accelerator.net");</v>
      </c>
      <c r="E149" t="s">
        <v>133</v>
      </c>
      <c r="F149" t="s">
        <v>191</v>
      </c>
      <c r="G149" t="str">
        <f t="shared" si="10"/>
        <v>INSERT INTO Roles (role,login,status) values("patient","Pat120","accepted");</v>
      </c>
    </row>
    <row r="150" spans="1:7" x14ac:dyDescent="0.2">
      <c r="A150">
        <v>150</v>
      </c>
      <c r="B150" t="s">
        <v>252</v>
      </c>
      <c r="C150" s="2" t="str">
        <f t="shared" si="8"/>
        <v>Pat121@accelerator.net</v>
      </c>
      <c r="D150" t="str">
        <f t="shared" si="9"/>
        <v>INSERT INTO Accounts (login, email) values ("Pat121","Pat121@accelerator.net");</v>
      </c>
      <c r="E150" t="s">
        <v>133</v>
      </c>
      <c r="F150" t="s">
        <v>191</v>
      </c>
      <c r="G150" t="str">
        <f t="shared" si="10"/>
        <v>INSERT INTO Roles (role,login,status) values("patient","Pat121","accepted");</v>
      </c>
    </row>
    <row r="151" spans="1:7" x14ac:dyDescent="0.2">
      <c r="A151">
        <v>151</v>
      </c>
      <c r="B151" t="s">
        <v>253</v>
      </c>
      <c r="C151" s="2" t="str">
        <f t="shared" si="8"/>
        <v>Pat122@accelerator.net</v>
      </c>
      <c r="D151" t="str">
        <f t="shared" si="9"/>
        <v>INSERT INTO Accounts (login, email) values ("Pat122","Pat122@accelerator.net");</v>
      </c>
      <c r="E151" t="s">
        <v>133</v>
      </c>
      <c r="F151" t="s">
        <v>191</v>
      </c>
      <c r="G151" t="str">
        <f t="shared" si="10"/>
        <v>INSERT INTO Roles (role,login,status) values("patient","Pat122","accepted");</v>
      </c>
    </row>
    <row r="152" spans="1:7" x14ac:dyDescent="0.2">
      <c r="A152">
        <v>152</v>
      </c>
      <c r="B152" t="s">
        <v>254</v>
      </c>
      <c r="C152" s="2" t="str">
        <f t="shared" si="8"/>
        <v>Pat123@accelerator.net</v>
      </c>
      <c r="D152" t="str">
        <f t="shared" si="9"/>
        <v>INSERT INTO Accounts (login, email) values ("Pat123","Pat123@accelerator.net");</v>
      </c>
      <c r="E152" t="s">
        <v>133</v>
      </c>
      <c r="F152" t="s">
        <v>191</v>
      </c>
      <c r="G152" t="str">
        <f t="shared" si="10"/>
        <v>INSERT INTO Roles (role,login,status) values("patient","Pat123","accepted");</v>
      </c>
    </row>
    <row r="153" spans="1:7" x14ac:dyDescent="0.2">
      <c r="A153">
        <v>153</v>
      </c>
      <c r="B153" t="s">
        <v>255</v>
      </c>
      <c r="C153" s="2" t="str">
        <f t="shared" si="8"/>
        <v>Pat124@accelerator.net</v>
      </c>
      <c r="D153" t="str">
        <f t="shared" si="9"/>
        <v>INSERT INTO Accounts (login, email) values ("Pat124","Pat124@accelerator.net");</v>
      </c>
      <c r="E153" t="s">
        <v>133</v>
      </c>
      <c r="F153" t="s">
        <v>191</v>
      </c>
      <c r="G153" t="str">
        <f t="shared" si="10"/>
        <v>INSERT INTO Roles (role,login,status) values("patient","Pat124","accepted");</v>
      </c>
    </row>
    <row r="154" spans="1:7" x14ac:dyDescent="0.2">
      <c r="A154">
        <v>154</v>
      </c>
      <c r="B154" t="s">
        <v>256</v>
      </c>
      <c r="C154" s="2" t="str">
        <f t="shared" si="8"/>
        <v>Pat125@accelerator.net</v>
      </c>
      <c r="D154" t="str">
        <f t="shared" si="9"/>
        <v>INSERT INTO Accounts (login, email) values ("Pat125","Pat125@accelerator.net");</v>
      </c>
      <c r="E154" t="s">
        <v>133</v>
      </c>
      <c r="F154" t="s">
        <v>191</v>
      </c>
      <c r="G154" t="str">
        <f t="shared" si="10"/>
        <v>INSERT INTO Roles (role,login,status) values("patient","Pat125","accepted");</v>
      </c>
    </row>
    <row r="155" spans="1:7" x14ac:dyDescent="0.2">
      <c r="A155">
        <v>155</v>
      </c>
      <c r="B155" t="s">
        <v>257</v>
      </c>
      <c r="C155" s="2" t="str">
        <f t="shared" si="8"/>
        <v>Pat126@accelerator.net</v>
      </c>
      <c r="D155" t="str">
        <f t="shared" si="9"/>
        <v>INSERT INTO Accounts (login, email) values ("Pat126","Pat126@accelerator.net");</v>
      </c>
      <c r="E155" t="s">
        <v>133</v>
      </c>
      <c r="F155" t="s">
        <v>191</v>
      </c>
      <c r="G155" t="str">
        <f t="shared" si="10"/>
        <v>INSERT INTO Roles (role,login,status) values("patient","Pat126","accepted");</v>
      </c>
    </row>
    <row r="156" spans="1:7" x14ac:dyDescent="0.2">
      <c r="A156">
        <v>156</v>
      </c>
      <c r="B156" t="s">
        <v>258</v>
      </c>
      <c r="C156" s="2" t="str">
        <f t="shared" si="8"/>
        <v>Pat127@accelerator.net</v>
      </c>
      <c r="D156" t="str">
        <f t="shared" si="9"/>
        <v>INSERT INTO Accounts (login, email) values ("Pat127","Pat127@accelerator.net");</v>
      </c>
      <c r="E156" t="s">
        <v>133</v>
      </c>
      <c r="F156" t="s">
        <v>191</v>
      </c>
      <c r="G156" t="str">
        <f t="shared" si="10"/>
        <v>INSERT INTO Roles (role,login,status) values("patient","Pat127","accepted");</v>
      </c>
    </row>
    <row r="157" spans="1:7" x14ac:dyDescent="0.2">
      <c r="A157">
        <v>157</v>
      </c>
      <c r="B157" t="s">
        <v>259</v>
      </c>
      <c r="C157" s="2" t="str">
        <f t="shared" si="8"/>
        <v>Pat128@accelerator.net</v>
      </c>
      <c r="D157" t="str">
        <f t="shared" si="9"/>
        <v>INSERT INTO Accounts (login, email) values ("Pat128","Pat128@accelerator.net");</v>
      </c>
      <c r="E157" t="s">
        <v>133</v>
      </c>
      <c r="F157" t="s">
        <v>191</v>
      </c>
      <c r="G157" t="str">
        <f t="shared" si="10"/>
        <v>INSERT INTO Roles (role,login,status) values("patient","Pat128","accepted");</v>
      </c>
    </row>
    <row r="158" spans="1:7" x14ac:dyDescent="0.2">
      <c r="A158">
        <v>158</v>
      </c>
      <c r="B158" t="s">
        <v>260</v>
      </c>
      <c r="C158" s="2" t="str">
        <f t="shared" si="8"/>
        <v>Pat129@accelerator.net</v>
      </c>
      <c r="D158" t="str">
        <f t="shared" si="9"/>
        <v>INSERT INTO Accounts (login, email) values ("Pat129","Pat129@accelerator.net");</v>
      </c>
      <c r="E158" t="s">
        <v>133</v>
      </c>
      <c r="F158" t="s">
        <v>191</v>
      </c>
      <c r="G158" t="str">
        <f t="shared" si="10"/>
        <v>INSERT INTO Roles (role,login,status) values("patient","Pat129","accepted");</v>
      </c>
    </row>
    <row r="159" spans="1:7" x14ac:dyDescent="0.2">
      <c r="A159">
        <v>159</v>
      </c>
      <c r="B159" t="s">
        <v>261</v>
      </c>
      <c r="C159" s="2" t="str">
        <f t="shared" si="8"/>
        <v>Pat130@accelerator.net</v>
      </c>
      <c r="D159" t="str">
        <f t="shared" si="9"/>
        <v>INSERT INTO Accounts (login, email) values ("Pat130","Pat130@accelerator.net");</v>
      </c>
      <c r="E159" t="s">
        <v>133</v>
      </c>
      <c r="F159" t="s">
        <v>191</v>
      </c>
      <c r="G159" t="str">
        <f t="shared" si="10"/>
        <v>INSERT INTO Roles (role,login,status) values("patient","Pat130","accepted");</v>
      </c>
    </row>
    <row r="160" spans="1:7" x14ac:dyDescent="0.2">
      <c r="A160">
        <v>160</v>
      </c>
      <c r="B160" t="s">
        <v>262</v>
      </c>
      <c r="C160" s="2" t="str">
        <f t="shared" si="8"/>
        <v>Pat131@accelerator.net</v>
      </c>
      <c r="D160" t="str">
        <f t="shared" si="9"/>
        <v>INSERT INTO Accounts (login, email) values ("Pat131","Pat131@accelerator.net");</v>
      </c>
      <c r="E160" t="s">
        <v>133</v>
      </c>
      <c r="F160" t="s">
        <v>191</v>
      </c>
      <c r="G160" t="str">
        <f t="shared" si="10"/>
        <v>INSERT INTO Roles (role,login,status) values("patient","Pat131","accepted");</v>
      </c>
    </row>
    <row r="161" spans="1:7" x14ac:dyDescent="0.2">
      <c r="A161">
        <v>161</v>
      </c>
      <c r="B161" t="s">
        <v>263</v>
      </c>
      <c r="C161" s="2" t="str">
        <f t="shared" si="8"/>
        <v>Pat132@accelerator.net</v>
      </c>
      <c r="D161" t="str">
        <f t="shared" si="9"/>
        <v>INSERT INTO Accounts (login, email) values ("Pat132","Pat132@accelerator.net");</v>
      </c>
      <c r="E161" t="s">
        <v>133</v>
      </c>
      <c r="F161" t="s">
        <v>191</v>
      </c>
      <c r="G161" t="str">
        <f t="shared" si="10"/>
        <v>INSERT INTO Roles (role,login,status) values("patient","Pat132","accepted");</v>
      </c>
    </row>
    <row r="162" spans="1:7" x14ac:dyDescent="0.2">
      <c r="A162">
        <v>162</v>
      </c>
      <c r="B162" t="s">
        <v>264</v>
      </c>
      <c r="C162" s="2" t="str">
        <f t="shared" si="8"/>
        <v>Pat133@accelerator.net</v>
      </c>
      <c r="D162" t="str">
        <f t="shared" si="9"/>
        <v>INSERT INTO Accounts (login, email) values ("Pat133","Pat133@accelerator.net");</v>
      </c>
      <c r="E162" t="s">
        <v>133</v>
      </c>
      <c r="F162" t="s">
        <v>191</v>
      </c>
      <c r="G162" t="str">
        <f t="shared" si="10"/>
        <v>INSERT INTO Roles (role,login,status) values("patient","Pat133","accepted");</v>
      </c>
    </row>
    <row r="163" spans="1:7" x14ac:dyDescent="0.2">
      <c r="A163">
        <v>163</v>
      </c>
      <c r="B163" t="s">
        <v>265</v>
      </c>
      <c r="C163" s="2" t="str">
        <f t="shared" si="8"/>
        <v>Pat134@accelerator.net</v>
      </c>
      <c r="D163" t="str">
        <f t="shared" si="9"/>
        <v>INSERT INTO Accounts (login, email) values ("Pat134","Pat134@accelerator.net");</v>
      </c>
      <c r="E163" t="s">
        <v>133</v>
      </c>
      <c r="F163" t="s">
        <v>191</v>
      </c>
      <c r="G163" t="str">
        <f t="shared" si="10"/>
        <v>INSERT INTO Roles (role,login,status) values("patient","Pat134","accepted");</v>
      </c>
    </row>
    <row r="164" spans="1:7" x14ac:dyDescent="0.2">
      <c r="A164">
        <v>164</v>
      </c>
      <c r="B164" t="s">
        <v>266</v>
      </c>
      <c r="C164" s="2" t="str">
        <f t="shared" si="8"/>
        <v>Pat135@accelerator.net</v>
      </c>
      <c r="D164" t="str">
        <f t="shared" si="9"/>
        <v>INSERT INTO Accounts (login, email) values ("Pat135","Pat135@accelerator.net");</v>
      </c>
      <c r="E164" t="s">
        <v>133</v>
      </c>
      <c r="F164" t="s">
        <v>191</v>
      </c>
      <c r="G164" t="str">
        <f t="shared" si="10"/>
        <v>INSERT INTO Roles (role,login,status) values("patient","Pat135","accepted");</v>
      </c>
    </row>
    <row r="165" spans="1:7" x14ac:dyDescent="0.2">
      <c r="A165">
        <v>165</v>
      </c>
      <c r="B165" t="s">
        <v>267</v>
      </c>
      <c r="C165" s="2" t="str">
        <f t="shared" si="8"/>
        <v>Pat136@accelerator.net</v>
      </c>
      <c r="D165" t="str">
        <f t="shared" si="9"/>
        <v>INSERT INTO Accounts (login, email) values ("Pat136","Pat136@accelerator.net");</v>
      </c>
      <c r="E165" t="s">
        <v>133</v>
      </c>
      <c r="F165" t="s">
        <v>191</v>
      </c>
      <c r="G165" t="str">
        <f t="shared" si="10"/>
        <v>INSERT INTO Roles (role,login,status) values("patient","Pat136","accepted");</v>
      </c>
    </row>
    <row r="166" spans="1:7" x14ac:dyDescent="0.2">
      <c r="A166">
        <v>166</v>
      </c>
      <c r="B166" t="s">
        <v>268</v>
      </c>
      <c r="C166" s="2" t="str">
        <f t="shared" si="8"/>
        <v>Pat137@accelerator.net</v>
      </c>
      <c r="D166" t="str">
        <f t="shared" si="9"/>
        <v>INSERT INTO Accounts (login, email) values ("Pat137","Pat137@accelerator.net");</v>
      </c>
      <c r="E166" t="s">
        <v>133</v>
      </c>
      <c r="F166" t="s">
        <v>191</v>
      </c>
      <c r="G166" t="str">
        <f t="shared" si="10"/>
        <v>INSERT INTO Roles (role,login,status) values("patient","Pat137","accepted");</v>
      </c>
    </row>
    <row r="167" spans="1:7" x14ac:dyDescent="0.2">
      <c r="A167">
        <v>167</v>
      </c>
      <c r="B167" t="s">
        <v>269</v>
      </c>
      <c r="C167" s="2" t="str">
        <f t="shared" si="8"/>
        <v>Pat138@accelerator.net</v>
      </c>
      <c r="D167" t="str">
        <f t="shared" si="9"/>
        <v>INSERT INTO Accounts (login, email) values ("Pat138","Pat138@accelerator.net");</v>
      </c>
      <c r="E167" t="s">
        <v>133</v>
      </c>
      <c r="F167" t="s">
        <v>191</v>
      </c>
      <c r="G167" t="str">
        <f t="shared" si="10"/>
        <v>INSERT INTO Roles (role,login,status) values("patient","Pat138","accepted");</v>
      </c>
    </row>
    <row r="168" spans="1:7" x14ac:dyDescent="0.2">
      <c r="A168">
        <v>168</v>
      </c>
      <c r="B168" t="s">
        <v>270</v>
      </c>
      <c r="C168" s="2" t="str">
        <f t="shared" si="8"/>
        <v>Pat139@accelerator.net</v>
      </c>
      <c r="D168" t="str">
        <f t="shared" si="9"/>
        <v>INSERT INTO Accounts (login, email) values ("Pat139","Pat139@accelerator.net");</v>
      </c>
      <c r="E168" t="s">
        <v>133</v>
      </c>
      <c r="F168" t="s">
        <v>191</v>
      </c>
      <c r="G168" t="str">
        <f t="shared" si="10"/>
        <v>INSERT INTO Roles (role,login,status) values("patient","Pat139","accepted");</v>
      </c>
    </row>
    <row r="169" spans="1:7" x14ac:dyDescent="0.2">
      <c r="A169">
        <v>169</v>
      </c>
      <c r="B169" t="s">
        <v>271</v>
      </c>
      <c r="C169" s="2" t="str">
        <f t="shared" si="8"/>
        <v>Pat140@accelerator.net</v>
      </c>
      <c r="D169" t="str">
        <f t="shared" si="9"/>
        <v>INSERT INTO Accounts (login, email) values ("Pat140","Pat140@accelerator.net");</v>
      </c>
      <c r="E169" t="s">
        <v>133</v>
      </c>
      <c r="F169" t="s">
        <v>191</v>
      </c>
      <c r="G169" t="str">
        <f t="shared" si="10"/>
        <v>INSERT INTO Roles (role,login,status) values("patient","Pat140","accepted");</v>
      </c>
    </row>
    <row r="170" spans="1:7" x14ac:dyDescent="0.2">
      <c r="A170">
        <v>170</v>
      </c>
      <c r="B170" t="s">
        <v>272</v>
      </c>
      <c r="C170" s="2" t="str">
        <f t="shared" si="8"/>
        <v>Pat141@accelerator.net</v>
      </c>
      <c r="D170" t="str">
        <f t="shared" si="9"/>
        <v>INSERT INTO Accounts (login, email) values ("Pat141","Pat141@accelerator.net");</v>
      </c>
      <c r="E170" t="s">
        <v>133</v>
      </c>
      <c r="F170" t="s">
        <v>191</v>
      </c>
      <c r="G170" t="str">
        <f t="shared" si="10"/>
        <v>INSERT INTO Roles (role,login,status) values("patient","Pat141","accepted");</v>
      </c>
    </row>
    <row r="171" spans="1:7" x14ac:dyDescent="0.2">
      <c r="A171">
        <v>171</v>
      </c>
      <c r="B171" t="s">
        <v>273</v>
      </c>
      <c r="C171" s="2" t="str">
        <f t="shared" si="8"/>
        <v>Pat142@accelerator.net</v>
      </c>
      <c r="D171" t="str">
        <f t="shared" si="9"/>
        <v>INSERT INTO Accounts (login, email) values ("Pat142","Pat142@accelerator.net");</v>
      </c>
      <c r="E171" t="s">
        <v>133</v>
      </c>
      <c r="F171" t="s">
        <v>191</v>
      </c>
      <c r="G171" t="str">
        <f t="shared" si="10"/>
        <v>INSERT INTO Roles (role,login,status) values("patient","Pat142","accepted");</v>
      </c>
    </row>
    <row r="172" spans="1:7" x14ac:dyDescent="0.2">
      <c r="A172">
        <v>172</v>
      </c>
      <c r="B172" t="s">
        <v>274</v>
      </c>
      <c r="C172" s="2" t="str">
        <f t="shared" si="8"/>
        <v>Pat143@accelerator.net</v>
      </c>
      <c r="D172" t="str">
        <f t="shared" si="9"/>
        <v>INSERT INTO Accounts (login, email) values ("Pat143","Pat143@accelerator.net");</v>
      </c>
      <c r="E172" t="s">
        <v>133</v>
      </c>
      <c r="F172" t="s">
        <v>191</v>
      </c>
      <c r="G172" t="str">
        <f t="shared" si="10"/>
        <v>INSERT INTO Roles (role,login,status) values("patient","Pat143","accepted");</v>
      </c>
    </row>
    <row r="173" spans="1:7" x14ac:dyDescent="0.2">
      <c r="A173">
        <v>173</v>
      </c>
      <c r="B173" t="s">
        <v>275</v>
      </c>
      <c r="C173" s="2" t="str">
        <f t="shared" si="8"/>
        <v>Pat144@accelerator.net</v>
      </c>
      <c r="D173" t="str">
        <f t="shared" si="9"/>
        <v>INSERT INTO Accounts (login, email) values ("Pat144","Pat144@accelerator.net");</v>
      </c>
      <c r="E173" t="s">
        <v>133</v>
      </c>
      <c r="F173" t="s">
        <v>191</v>
      </c>
      <c r="G173" t="str">
        <f t="shared" si="10"/>
        <v>INSERT INTO Roles (role,login,status) values("patient","Pat144","accepted");</v>
      </c>
    </row>
    <row r="174" spans="1:7" x14ac:dyDescent="0.2">
      <c r="A174">
        <v>174</v>
      </c>
      <c r="B174" t="s">
        <v>276</v>
      </c>
      <c r="C174" s="2" t="str">
        <f t="shared" si="8"/>
        <v>Pat145@accelerator.net</v>
      </c>
      <c r="D174" t="str">
        <f t="shared" si="9"/>
        <v>INSERT INTO Accounts (login, email) values ("Pat145","Pat145@accelerator.net");</v>
      </c>
      <c r="E174" t="s">
        <v>133</v>
      </c>
      <c r="F174" t="s">
        <v>191</v>
      </c>
      <c r="G174" t="str">
        <f t="shared" si="10"/>
        <v>INSERT INTO Roles (role,login,status) values("patient","Pat145","accepted");</v>
      </c>
    </row>
    <row r="175" spans="1:7" x14ac:dyDescent="0.2">
      <c r="A175">
        <v>175</v>
      </c>
      <c r="B175" t="s">
        <v>277</v>
      </c>
      <c r="C175" s="2" t="str">
        <f t="shared" si="8"/>
        <v>Pat146@accelerator.net</v>
      </c>
      <c r="D175" t="str">
        <f t="shared" si="9"/>
        <v>INSERT INTO Accounts (login, email) values ("Pat146","Pat146@accelerator.net");</v>
      </c>
      <c r="E175" t="s">
        <v>133</v>
      </c>
      <c r="F175" t="s">
        <v>191</v>
      </c>
      <c r="G175" t="str">
        <f t="shared" si="10"/>
        <v>INSERT INTO Roles (role,login,status) values("patient","Pat146","accepted");</v>
      </c>
    </row>
    <row r="176" spans="1:7" x14ac:dyDescent="0.2">
      <c r="A176">
        <v>176</v>
      </c>
      <c r="B176" t="s">
        <v>278</v>
      </c>
      <c r="C176" s="2" t="str">
        <f t="shared" si="8"/>
        <v>Pat147@accelerator.net</v>
      </c>
      <c r="D176" t="str">
        <f t="shared" si="9"/>
        <v>INSERT INTO Accounts (login, email) values ("Pat147","Pat147@accelerator.net");</v>
      </c>
      <c r="E176" t="s">
        <v>133</v>
      </c>
      <c r="F176" t="s">
        <v>191</v>
      </c>
      <c r="G176" t="str">
        <f t="shared" si="10"/>
        <v>INSERT INTO Roles (role,login,status) values("patient","Pat147","accepted");</v>
      </c>
    </row>
    <row r="177" spans="1:7" x14ac:dyDescent="0.2">
      <c r="A177">
        <v>177</v>
      </c>
      <c r="B177" t="s">
        <v>279</v>
      </c>
      <c r="C177" s="2" t="str">
        <f t="shared" si="8"/>
        <v>Pat148@accelerator.net</v>
      </c>
      <c r="D177" t="str">
        <f t="shared" si="9"/>
        <v>INSERT INTO Accounts (login, email) values ("Pat148","Pat148@accelerator.net");</v>
      </c>
      <c r="E177" t="s">
        <v>133</v>
      </c>
      <c r="F177" t="s">
        <v>191</v>
      </c>
      <c r="G177" t="str">
        <f t="shared" si="10"/>
        <v>INSERT INTO Roles (role,login,status) values("patient","Pat148","accepted");</v>
      </c>
    </row>
    <row r="178" spans="1:7" x14ac:dyDescent="0.2">
      <c r="A178">
        <v>178</v>
      </c>
      <c r="B178" t="s">
        <v>280</v>
      </c>
      <c r="C178" s="2" t="str">
        <f t="shared" si="8"/>
        <v>Pat149@accelerator.net</v>
      </c>
      <c r="D178" t="str">
        <f t="shared" si="9"/>
        <v>INSERT INTO Accounts (login, email) values ("Pat149","Pat149@accelerator.net");</v>
      </c>
      <c r="E178" t="s">
        <v>133</v>
      </c>
      <c r="F178" t="s">
        <v>191</v>
      </c>
      <c r="G178" t="str">
        <f t="shared" si="10"/>
        <v>INSERT INTO Roles (role,login,status) values("patient","Pat149","accepted");</v>
      </c>
    </row>
    <row r="179" spans="1:7" x14ac:dyDescent="0.2">
      <c r="A179">
        <v>179</v>
      </c>
      <c r="B179" t="s">
        <v>281</v>
      </c>
      <c r="C179" s="2" t="str">
        <f t="shared" si="8"/>
        <v>Pat150@accelerator.net</v>
      </c>
      <c r="D179" t="str">
        <f t="shared" si="9"/>
        <v>INSERT INTO Accounts (login, email) values ("Pat150","Pat150@accelerator.net");</v>
      </c>
      <c r="E179" t="s">
        <v>133</v>
      </c>
      <c r="F179" t="s">
        <v>191</v>
      </c>
      <c r="G179" t="str">
        <f t="shared" si="10"/>
        <v>INSERT INTO Roles (role,login,status) values("patient","Pat150","accepted");</v>
      </c>
    </row>
    <row r="180" spans="1:7" x14ac:dyDescent="0.2">
      <c r="A180">
        <v>180</v>
      </c>
      <c r="B180" t="s">
        <v>331</v>
      </c>
      <c r="C180" s="2" t="str">
        <f t="shared" si="8"/>
        <v>Pat151@accelerator.net</v>
      </c>
      <c r="D180" t="str">
        <f t="shared" ref="D180:D221" si="11">"INSERT INTO Accounts (login, email) values ("&amp;CHAR(34)&amp;B180&amp;CHAR(34)&amp;","&amp;CHAR(34)&amp;C180&amp;CHAR(34)&amp;");"</f>
        <v>INSERT INTO Accounts (login, email) values ("Pat151","Pat151@accelerator.net");</v>
      </c>
      <c r="E180" t="s">
        <v>133</v>
      </c>
      <c r="F180" t="s">
        <v>191</v>
      </c>
      <c r="G180" t="str">
        <f t="shared" ref="G180:G221" si="12">"INSERT INTO Roles (role,login,status) values("&amp;CHAR(34)&amp;E180&amp;CHAR(34)&amp;","&amp;CHAR(34)&amp;B180&amp;CHAR(34)&amp;","&amp;CHAR(34)&amp;F180&amp;CHAR(34)&amp;");"</f>
        <v>INSERT INTO Roles (role,login,status) values("patient","Pat151","accepted");</v>
      </c>
    </row>
    <row r="181" spans="1:7" x14ac:dyDescent="0.2">
      <c r="A181">
        <v>181</v>
      </c>
      <c r="B181" t="s">
        <v>332</v>
      </c>
      <c r="C181" s="2" t="str">
        <f t="shared" si="8"/>
        <v>Pat152@accelerator.net</v>
      </c>
      <c r="D181" t="str">
        <f t="shared" si="11"/>
        <v>INSERT INTO Accounts (login, email) values ("Pat152","Pat152@accelerator.net");</v>
      </c>
      <c r="E181" t="s">
        <v>133</v>
      </c>
      <c r="F181" t="s">
        <v>191</v>
      </c>
      <c r="G181" t="str">
        <f t="shared" si="12"/>
        <v>INSERT INTO Roles (role,login,status) values("patient","Pat152","accepted");</v>
      </c>
    </row>
    <row r="182" spans="1:7" x14ac:dyDescent="0.2">
      <c r="A182">
        <v>182</v>
      </c>
      <c r="B182" t="s">
        <v>333</v>
      </c>
      <c r="C182" s="2" t="str">
        <f t="shared" si="8"/>
        <v>Pat153@accelerator.net</v>
      </c>
      <c r="D182" t="str">
        <f t="shared" si="11"/>
        <v>INSERT INTO Accounts (login, email) values ("Pat153","Pat153@accelerator.net");</v>
      </c>
      <c r="E182" t="s">
        <v>133</v>
      </c>
      <c r="F182" t="s">
        <v>191</v>
      </c>
      <c r="G182" t="str">
        <f t="shared" si="12"/>
        <v>INSERT INTO Roles (role,login,status) values("patient","Pat153","accepted");</v>
      </c>
    </row>
    <row r="183" spans="1:7" x14ac:dyDescent="0.2">
      <c r="A183">
        <v>183</v>
      </c>
      <c r="B183" t="s">
        <v>334</v>
      </c>
      <c r="C183" s="2" t="str">
        <f t="shared" si="8"/>
        <v>Pat154@accelerator.net</v>
      </c>
      <c r="D183" t="str">
        <f t="shared" si="11"/>
        <v>INSERT INTO Accounts (login, email) values ("Pat154","Pat154@accelerator.net");</v>
      </c>
      <c r="E183" t="s">
        <v>133</v>
      </c>
      <c r="F183" t="s">
        <v>191</v>
      </c>
      <c r="G183" t="str">
        <f t="shared" si="12"/>
        <v>INSERT INTO Roles (role,login,status) values("patient","Pat154","accepted");</v>
      </c>
    </row>
    <row r="184" spans="1:7" x14ac:dyDescent="0.2">
      <c r="A184">
        <v>184</v>
      </c>
      <c r="B184" t="s">
        <v>335</v>
      </c>
      <c r="C184" s="2" t="str">
        <f t="shared" si="8"/>
        <v>Pat155@accelerator.net</v>
      </c>
      <c r="D184" t="str">
        <f t="shared" si="11"/>
        <v>INSERT INTO Accounts (login, email) values ("Pat155","Pat155@accelerator.net");</v>
      </c>
      <c r="E184" t="s">
        <v>133</v>
      </c>
      <c r="F184" t="s">
        <v>191</v>
      </c>
      <c r="G184" t="str">
        <f t="shared" si="12"/>
        <v>INSERT INTO Roles (role,login,status) values("patient","Pat155","accepted");</v>
      </c>
    </row>
    <row r="185" spans="1:7" x14ac:dyDescent="0.2">
      <c r="A185">
        <v>185</v>
      </c>
      <c r="B185" t="s">
        <v>336</v>
      </c>
      <c r="C185" s="2" t="str">
        <f t="shared" si="8"/>
        <v>Pat156@accelerator.net</v>
      </c>
      <c r="D185" t="str">
        <f t="shared" si="11"/>
        <v>INSERT INTO Accounts (login, email) values ("Pat156","Pat156@accelerator.net");</v>
      </c>
      <c r="E185" t="s">
        <v>133</v>
      </c>
      <c r="F185" t="s">
        <v>191</v>
      </c>
      <c r="G185" t="str">
        <f t="shared" si="12"/>
        <v>INSERT INTO Roles (role,login,status) values("patient","Pat156","accepted");</v>
      </c>
    </row>
    <row r="186" spans="1:7" x14ac:dyDescent="0.2">
      <c r="A186">
        <v>186</v>
      </c>
      <c r="B186" t="s">
        <v>337</v>
      </c>
      <c r="C186" s="2" t="str">
        <f t="shared" si="8"/>
        <v>Pat157@accelerator.net</v>
      </c>
      <c r="D186" t="str">
        <f t="shared" si="11"/>
        <v>INSERT INTO Accounts (login, email) values ("Pat157","Pat157@accelerator.net");</v>
      </c>
      <c r="E186" t="s">
        <v>133</v>
      </c>
      <c r="F186" t="s">
        <v>191</v>
      </c>
      <c r="G186" t="str">
        <f t="shared" si="12"/>
        <v>INSERT INTO Roles (role,login,status) values("patient","Pat157","accepted");</v>
      </c>
    </row>
    <row r="187" spans="1:7" x14ac:dyDescent="0.2">
      <c r="A187">
        <v>187</v>
      </c>
      <c r="B187" t="s">
        <v>338</v>
      </c>
      <c r="C187" s="2" t="str">
        <f t="shared" si="8"/>
        <v>Pat158@accelerator.net</v>
      </c>
      <c r="D187" t="str">
        <f t="shared" si="11"/>
        <v>INSERT INTO Accounts (login, email) values ("Pat158","Pat158@accelerator.net");</v>
      </c>
      <c r="E187" t="s">
        <v>133</v>
      </c>
      <c r="F187" t="s">
        <v>191</v>
      </c>
      <c r="G187" t="str">
        <f t="shared" si="12"/>
        <v>INSERT INTO Roles (role,login,status) values("patient","Pat158","accepted");</v>
      </c>
    </row>
    <row r="188" spans="1:7" x14ac:dyDescent="0.2">
      <c r="A188">
        <v>188</v>
      </c>
      <c r="B188" t="s">
        <v>339</v>
      </c>
      <c r="C188" s="2" t="str">
        <f t="shared" si="8"/>
        <v>Pat159@accelerator.net</v>
      </c>
      <c r="D188" t="str">
        <f t="shared" si="11"/>
        <v>INSERT INTO Accounts (login, email) values ("Pat159","Pat159@accelerator.net");</v>
      </c>
      <c r="E188" t="s">
        <v>133</v>
      </c>
      <c r="F188" t="s">
        <v>191</v>
      </c>
      <c r="G188" t="str">
        <f t="shared" si="12"/>
        <v>INSERT INTO Roles (role,login,status) values("patient","Pat159","accepted");</v>
      </c>
    </row>
    <row r="189" spans="1:7" x14ac:dyDescent="0.2">
      <c r="A189">
        <v>189</v>
      </c>
      <c r="B189" t="s">
        <v>340</v>
      </c>
      <c r="C189" s="2" t="str">
        <f t="shared" si="8"/>
        <v>Pat160@accelerator.net</v>
      </c>
      <c r="D189" t="str">
        <f t="shared" si="11"/>
        <v>INSERT INTO Accounts (login, email) values ("Pat160","Pat160@accelerator.net");</v>
      </c>
      <c r="E189" t="s">
        <v>133</v>
      </c>
      <c r="F189" t="s">
        <v>191</v>
      </c>
      <c r="G189" t="str">
        <f t="shared" si="12"/>
        <v>INSERT INTO Roles (role,login,status) values("patient","Pat160","accepted");</v>
      </c>
    </row>
    <row r="190" spans="1:7" x14ac:dyDescent="0.2">
      <c r="A190">
        <v>190</v>
      </c>
      <c r="B190" t="s">
        <v>341</v>
      </c>
      <c r="C190" s="2" t="str">
        <f t="shared" si="8"/>
        <v>Pat161@accelerator.net</v>
      </c>
      <c r="D190" t="str">
        <f t="shared" si="11"/>
        <v>INSERT INTO Accounts (login, email) values ("Pat161","Pat161@accelerator.net");</v>
      </c>
      <c r="E190" t="s">
        <v>133</v>
      </c>
      <c r="F190" t="s">
        <v>191</v>
      </c>
      <c r="G190" t="str">
        <f t="shared" si="12"/>
        <v>INSERT INTO Roles (role,login,status) values("patient","Pat161","accepted");</v>
      </c>
    </row>
    <row r="191" spans="1:7" x14ac:dyDescent="0.2">
      <c r="A191">
        <v>191</v>
      </c>
      <c r="B191" t="s">
        <v>342</v>
      </c>
      <c r="C191" s="2" t="str">
        <f t="shared" si="8"/>
        <v>Pat162@accelerator.net</v>
      </c>
      <c r="D191" t="str">
        <f t="shared" si="11"/>
        <v>INSERT INTO Accounts (login, email) values ("Pat162","Pat162@accelerator.net");</v>
      </c>
      <c r="E191" t="s">
        <v>133</v>
      </c>
      <c r="F191" t="s">
        <v>191</v>
      </c>
      <c r="G191" t="str">
        <f t="shared" si="12"/>
        <v>INSERT INTO Roles (role,login,status) values("patient","Pat162","accepted");</v>
      </c>
    </row>
    <row r="192" spans="1:7" x14ac:dyDescent="0.2">
      <c r="A192">
        <v>192</v>
      </c>
      <c r="B192" t="s">
        <v>343</v>
      </c>
      <c r="C192" s="2" t="str">
        <f t="shared" si="8"/>
        <v>Pat163@accelerator.net</v>
      </c>
      <c r="D192" t="str">
        <f t="shared" si="11"/>
        <v>INSERT INTO Accounts (login, email) values ("Pat163","Pat163@accelerator.net");</v>
      </c>
      <c r="E192" t="s">
        <v>133</v>
      </c>
      <c r="F192" t="s">
        <v>191</v>
      </c>
      <c r="G192" t="str">
        <f t="shared" si="12"/>
        <v>INSERT INTO Roles (role,login,status) values("patient","Pat163","accepted");</v>
      </c>
    </row>
    <row r="193" spans="1:7" x14ac:dyDescent="0.2">
      <c r="A193">
        <v>193</v>
      </c>
      <c r="B193" t="s">
        <v>344</v>
      </c>
      <c r="C193" s="2" t="str">
        <f t="shared" si="8"/>
        <v>Pat164@accelerator.net</v>
      </c>
      <c r="D193" t="str">
        <f t="shared" si="11"/>
        <v>INSERT INTO Accounts (login, email) values ("Pat164","Pat164@accelerator.net");</v>
      </c>
      <c r="E193" t="s">
        <v>133</v>
      </c>
      <c r="F193" t="s">
        <v>191</v>
      </c>
      <c r="G193" t="str">
        <f t="shared" si="12"/>
        <v>INSERT INTO Roles (role,login,status) values("patient","Pat164","accepted");</v>
      </c>
    </row>
    <row r="194" spans="1:7" x14ac:dyDescent="0.2">
      <c r="A194">
        <v>194</v>
      </c>
      <c r="B194" t="s">
        <v>345</v>
      </c>
      <c r="C194" s="2" t="str">
        <f t="shared" si="8"/>
        <v>Pat165@accelerator.net</v>
      </c>
      <c r="D194" t="str">
        <f t="shared" si="11"/>
        <v>INSERT INTO Accounts (login, email) values ("Pat165","Pat165@accelerator.net");</v>
      </c>
      <c r="E194" t="s">
        <v>133</v>
      </c>
      <c r="F194" t="s">
        <v>191</v>
      </c>
      <c r="G194" t="str">
        <f t="shared" si="12"/>
        <v>INSERT INTO Roles (role,login,status) values("patient","Pat165","accepted");</v>
      </c>
    </row>
    <row r="195" spans="1:7" x14ac:dyDescent="0.2">
      <c r="A195">
        <v>195</v>
      </c>
      <c r="B195" t="s">
        <v>346</v>
      </c>
      <c r="C195" s="2" t="str">
        <f t="shared" ref="C195:C258" si="13">B195&amp;"@accelerator.net"</f>
        <v>Pat166@accelerator.net</v>
      </c>
      <c r="D195" t="str">
        <f t="shared" si="11"/>
        <v>INSERT INTO Accounts (login, email) values ("Pat166","Pat166@accelerator.net");</v>
      </c>
      <c r="E195" t="s">
        <v>133</v>
      </c>
      <c r="F195" t="s">
        <v>191</v>
      </c>
      <c r="G195" t="str">
        <f t="shared" si="12"/>
        <v>INSERT INTO Roles (role,login,status) values("patient","Pat166","accepted");</v>
      </c>
    </row>
    <row r="196" spans="1:7" x14ac:dyDescent="0.2">
      <c r="A196">
        <v>196</v>
      </c>
      <c r="B196" t="s">
        <v>347</v>
      </c>
      <c r="C196" s="2" t="str">
        <f t="shared" si="13"/>
        <v>Pat167@accelerator.net</v>
      </c>
      <c r="D196" t="str">
        <f t="shared" si="11"/>
        <v>INSERT INTO Accounts (login, email) values ("Pat167","Pat167@accelerator.net");</v>
      </c>
      <c r="E196" t="s">
        <v>133</v>
      </c>
      <c r="F196" t="s">
        <v>191</v>
      </c>
      <c r="G196" t="str">
        <f t="shared" si="12"/>
        <v>INSERT INTO Roles (role,login,status) values("patient","Pat167","accepted");</v>
      </c>
    </row>
    <row r="197" spans="1:7" x14ac:dyDescent="0.2">
      <c r="A197">
        <v>197</v>
      </c>
      <c r="B197" t="s">
        <v>348</v>
      </c>
      <c r="C197" s="2" t="str">
        <f t="shared" si="13"/>
        <v>Pat168@accelerator.net</v>
      </c>
      <c r="D197" t="str">
        <f t="shared" si="11"/>
        <v>INSERT INTO Accounts (login, email) values ("Pat168","Pat168@accelerator.net");</v>
      </c>
      <c r="E197" t="s">
        <v>133</v>
      </c>
      <c r="F197" t="s">
        <v>191</v>
      </c>
      <c r="G197" t="str">
        <f t="shared" si="12"/>
        <v>INSERT INTO Roles (role,login,status) values("patient","Pat168","accepted");</v>
      </c>
    </row>
    <row r="198" spans="1:7" x14ac:dyDescent="0.2">
      <c r="A198">
        <v>198</v>
      </c>
      <c r="B198" t="s">
        <v>349</v>
      </c>
      <c r="C198" s="2" t="str">
        <f t="shared" si="13"/>
        <v>Pat169@accelerator.net</v>
      </c>
      <c r="D198" t="str">
        <f t="shared" si="11"/>
        <v>INSERT INTO Accounts (login, email) values ("Pat169","Pat169@accelerator.net");</v>
      </c>
      <c r="E198" t="s">
        <v>133</v>
      </c>
      <c r="F198" t="s">
        <v>191</v>
      </c>
      <c r="G198" t="str">
        <f t="shared" si="12"/>
        <v>INSERT INTO Roles (role,login,status) values("patient","Pat169","accepted");</v>
      </c>
    </row>
    <row r="199" spans="1:7" x14ac:dyDescent="0.2">
      <c r="A199">
        <v>199</v>
      </c>
      <c r="B199" t="s">
        <v>350</v>
      </c>
      <c r="C199" s="2" t="str">
        <f t="shared" si="13"/>
        <v>Pat170@accelerator.net</v>
      </c>
      <c r="D199" t="str">
        <f t="shared" si="11"/>
        <v>INSERT INTO Accounts (login, email) values ("Pat170","Pat170@accelerator.net");</v>
      </c>
      <c r="E199" t="s">
        <v>133</v>
      </c>
      <c r="F199" t="s">
        <v>191</v>
      </c>
      <c r="G199" t="str">
        <f t="shared" si="12"/>
        <v>INSERT INTO Roles (role,login,status) values("patient","Pat170","accepted");</v>
      </c>
    </row>
    <row r="200" spans="1:7" x14ac:dyDescent="0.2">
      <c r="A200">
        <v>200</v>
      </c>
      <c r="B200" t="s">
        <v>351</v>
      </c>
      <c r="C200" s="2" t="str">
        <f t="shared" si="13"/>
        <v>Pat171@accelerator.net</v>
      </c>
      <c r="D200" t="str">
        <f t="shared" si="11"/>
        <v>INSERT INTO Accounts (login, email) values ("Pat171","Pat171@accelerator.net");</v>
      </c>
      <c r="E200" t="s">
        <v>133</v>
      </c>
      <c r="F200" t="s">
        <v>191</v>
      </c>
      <c r="G200" t="str">
        <f t="shared" si="12"/>
        <v>INSERT INTO Roles (role,login,status) values("patient","Pat171","accepted");</v>
      </c>
    </row>
    <row r="201" spans="1:7" x14ac:dyDescent="0.2">
      <c r="A201">
        <v>201</v>
      </c>
      <c r="B201" t="s">
        <v>352</v>
      </c>
      <c r="C201" s="2" t="str">
        <f t="shared" si="13"/>
        <v>Pat172@accelerator.net</v>
      </c>
      <c r="D201" t="str">
        <f t="shared" si="11"/>
        <v>INSERT INTO Accounts (login, email) values ("Pat172","Pat172@accelerator.net");</v>
      </c>
      <c r="E201" t="s">
        <v>133</v>
      </c>
      <c r="F201" t="s">
        <v>191</v>
      </c>
      <c r="G201" t="str">
        <f t="shared" si="12"/>
        <v>INSERT INTO Roles (role,login,status) values("patient","Pat172","accepted");</v>
      </c>
    </row>
    <row r="202" spans="1:7" x14ac:dyDescent="0.2">
      <c r="A202">
        <v>202</v>
      </c>
      <c r="B202" t="s">
        <v>353</v>
      </c>
      <c r="C202" s="2" t="str">
        <f t="shared" si="13"/>
        <v>Pat173@accelerator.net</v>
      </c>
      <c r="D202" t="str">
        <f t="shared" si="11"/>
        <v>INSERT INTO Accounts (login, email) values ("Pat173","Pat173@accelerator.net");</v>
      </c>
      <c r="E202" t="s">
        <v>133</v>
      </c>
      <c r="F202" t="s">
        <v>191</v>
      </c>
      <c r="G202" t="str">
        <f t="shared" si="12"/>
        <v>INSERT INTO Roles (role,login,status) values("patient","Pat173","accepted");</v>
      </c>
    </row>
    <row r="203" spans="1:7" x14ac:dyDescent="0.2">
      <c r="A203">
        <v>203</v>
      </c>
      <c r="B203" t="s">
        <v>354</v>
      </c>
      <c r="C203" s="2" t="str">
        <f t="shared" si="13"/>
        <v>Pat174@accelerator.net</v>
      </c>
      <c r="D203" t="str">
        <f t="shared" si="11"/>
        <v>INSERT INTO Accounts (login, email) values ("Pat174","Pat174@accelerator.net");</v>
      </c>
      <c r="E203" t="s">
        <v>133</v>
      </c>
      <c r="F203" t="s">
        <v>191</v>
      </c>
      <c r="G203" t="str">
        <f t="shared" si="12"/>
        <v>INSERT INTO Roles (role,login,status) values("patient","Pat174","accepted");</v>
      </c>
    </row>
    <row r="204" spans="1:7" x14ac:dyDescent="0.2">
      <c r="A204">
        <v>204</v>
      </c>
      <c r="B204" t="s">
        <v>355</v>
      </c>
      <c r="C204" s="2" t="str">
        <f t="shared" si="13"/>
        <v>Pat175@accelerator.net</v>
      </c>
      <c r="D204" t="str">
        <f t="shared" si="11"/>
        <v>INSERT INTO Accounts (login, email) values ("Pat175","Pat175@accelerator.net");</v>
      </c>
      <c r="E204" t="s">
        <v>133</v>
      </c>
      <c r="F204" t="s">
        <v>191</v>
      </c>
      <c r="G204" t="str">
        <f t="shared" si="12"/>
        <v>INSERT INTO Roles (role,login,status) values("patient","Pat175","accepted");</v>
      </c>
    </row>
    <row r="205" spans="1:7" x14ac:dyDescent="0.2">
      <c r="A205">
        <v>205</v>
      </c>
      <c r="B205" t="s">
        <v>356</v>
      </c>
      <c r="C205" s="2" t="str">
        <f t="shared" si="13"/>
        <v>Pat176@accelerator.net</v>
      </c>
      <c r="D205" t="str">
        <f t="shared" si="11"/>
        <v>INSERT INTO Accounts (login, email) values ("Pat176","Pat176@accelerator.net");</v>
      </c>
      <c r="E205" t="s">
        <v>133</v>
      </c>
      <c r="F205" t="s">
        <v>191</v>
      </c>
      <c r="G205" t="str">
        <f t="shared" si="12"/>
        <v>INSERT INTO Roles (role,login,status) values("patient","Pat176","accepted");</v>
      </c>
    </row>
    <row r="206" spans="1:7" x14ac:dyDescent="0.2">
      <c r="A206">
        <v>206</v>
      </c>
      <c r="B206" t="s">
        <v>357</v>
      </c>
      <c r="C206" s="2" t="str">
        <f t="shared" si="13"/>
        <v>Pat177@accelerator.net</v>
      </c>
      <c r="D206" t="str">
        <f t="shared" si="11"/>
        <v>INSERT INTO Accounts (login, email) values ("Pat177","Pat177@accelerator.net");</v>
      </c>
      <c r="E206" t="s">
        <v>133</v>
      </c>
      <c r="F206" t="s">
        <v>191</v>
      </c>
      <c r="G206" t="str">
        <f t="shared" si="12"/>
        <v>INSERT INTO Roles (role,login,status) values("patient","Pat177","accepted");</v>
      </c>
    </row>
    <row r="207" spans="1:7" x14ac:dyDescent="0.2">
      <c r="A207">
        <v>207</v>
      </c>
      <c r="B207" t="s">
        <v>358</v>
      </c>
      <c r="C207" s="2" t="str">
        <f t="shared" si="13"/>
        <v>Pat178@accelerator.net</v>
      </c>
      <c r="D207" t="str">
        <f t="shared" si="11"/>
        <v>INSERT INTO Accounts (login, email) values ("Pat178","Pat178@accelerator.net");</v>
      </c>
      <c r="E207" t="s">
        <v>133</v>
      </c>
      <c r="F207" t="s">
        <v>191</v>
      </c>
      <c r="G207" t="str">
        <f t="shared" si="12"/>
        <v>INSERT INTO Roles (role,login,status) values("patient","Pat178","accepted");</v>
      </c>
    </row>
    <row r="208" spans="1:7" x14ac:dyDescent="0.2">
      <c r="A208">
        <v>208</v>
      </c>
      <c r="B208" t="s">
        <v>359</v>
      </c>
      <c r="C208" s="2" t="str">
        <f t="shared" si="13"/>
        <v>Pat179@accelerator.net</v>
      </c>
      <c r="D208" t="str">
        <f t="shared" si="11"/>
        <v>INSERT INTO Accounts (login, email) values ("Pat179","Pat179@accelerator.net");</v>
      </c>
      <c r="E208" t="s">
        <v>133</v>
      </c>
      <c r="F208" t="s">
        <v>191</v>
      </c>
      <c r="G208" t="str">
        <f t="shared" si="12"/>
        <v>INSERT INTO Roles (role,login,status) values("patient","Pat179","accepted");</v>
      </c>
    </row>
    <row r="209" spans="1:7" x14ac:dyDescent="0.2">
      <c r="A209">
        <v>209</v>
      </c>
      <c r="B209" t="s">
        <v>360</v>
      </c>
      <c r="C209" s="2" t="str">
        <f t="shared" si="13"/>
        <v>Pat180@accelerator.net</v>
      </c>
      <c r="D209" t="str">
        <f t="shared" si="11"/>
        <v>INSERT INTO Accounts (login, email) values ("Pat180","Pat180@accelerator.net");</v>
      </c>
      <c r="E209" t="s">
        <v>133</v>
      </c>
      <c r="F209" t="s">
        <v>191</v>
      </c>
      <c r="G209" t="str">
        <f t="shared" si="12"/>
        <v>INSERT INTO Roles (role,login,status) values("patient","Pat180","accepted");</v>
      </c>
    </row>
    <row r="210" spans="1:7" x14ac:dyDescent="0.2">
      <c r="A210">
        <v>210</v>
      </c>
      <c r="B210" t="s">
        <v>361</v>
      </c>
      <c r="C210" s="2" t="str">
        <f t="shared" si="13"/>
        <v>Pat181@accelerator.net</v>
      </c>
      <c r="D210" t="str">
        <f t="shared" si="11"/>
        <v>INSERT INTO Accounts (login, email) values ("Pat181","Pat181@accelerator.net");</v>
      </c>
      <c r="E210" t="s">
        <v>133</v>
      </c>
      <c r="F210" t="s">
        <v>191</v>
      </c>
      <c r="G210" t="str">
        <f t="shared" si="12"/>
        <v>INSERT INTO Roles (role,login,status) values("patient","Pat181","accepted");</v>
      </c>
    </row>
    <row r="211" spans="1:7" x14ac:dyDescent="0.2">
      <c r="A211">
        <v>211</v>
      </c>
      <c r="B211" t="s">
        <v>362</v>
      </c>
      <c r="C211" s="2" t="str">
        <f t="shared" si="13"/>
        <v>Pat182@accelerator.net</v>
      </c>
      <c r="D211" t="str">
        <f t="shared" si="11"/>
        <v>INSERT INTO Accounts (login, email) values ("Pat182","Pat182@accelerator.net");</v>
      </c>
      <c r="E211" t="s">
        <v>133</v>
      </c>
      <c r="F211" t="s">
        <v>191</v>
      </c>
      <c r="G211" t="str">
        <f t="shared" si="12"/>
        <v>INSERT INTO Roles (role,login,status) values("patient","Pat182","accepted");</v>
      </c>
    </row>
    <row r="212" spans="1:7" x14ac:dyDescent="0.2">
      <c r="A212">
        <v>212</v>
      </c>
      <c r="B212" t="s">
        <v>363</v>
      </c>
      <c r="C212" s="2" t="str">
        <f t="shared" si="13"/>
        <v>Pat183@accelerator.net</v>
      </c>
      <c r="D212" t="str">
        <f t="shared" si="11"/>
        <v>INSERT INTO Accounts (login, email) values ("Pat183","Pat183@accelerator.net");</v>
      </c>
      <c r="E212" t="s">
        <v>133</v>
      </c>
      <c r="F212" t="s">
        <v>191</v>
      </c>
      <c r="G212" t="str">
        <f t="shared" si="12"/>
        <v>INSERT INTO Roles (role,login,status) values("patient","Pat183","accepted");</v>
      </c>
    </row>
    <row r="213" spans="1:7" x14ac:dyDescent="0.2">
      <c r="A213">
        <v>213</v>
      </c>
      <c r="B213" t="s">
        <v>364</v>
      </c>
      <c r="C213" s="2" t="str">
        <f t="shared" si="13"/>
        <v>Pat184@accelerator.net</v>
      </c>
      <c r="D213" t="str">
        <f t="shared" si="11"/>
        <v>INSERT INTO Accounts (login, email) values ("Pat184","Pat184@accelerator.net");</v>
      </c>
      <c r="E213" t="s">
        <v>133</v>
      </c>
      <c r="F213" t="s">
        <v>191</v>
      </c>
      <c r="G213" t="str">
        <f t="shared" si="12"/>
        <v>INSERT INTO Roles (role,login,status) values("patient","Pat184","accepted");</v>
      </c>
    </row>
    <row r="214" spans="1:7" x14ac:dyDescent="0.2">
      <c r="A214">
        <v>214</v>
      </c>
      <c r="B214" t="s">
        <v>365</v>
      </c>
      <c r="C214" s="2" t="str">
        <f t="shared" si="13"/>
        <v>Pat185@accelerator.net</v>
      </c>
      <c r="D214" t="str">
        <f t="shared" si="11"/>
        <v>INSERT INTO Accounts (login, email) values ("Pat185","Pat185@accelerator.net");</v>
      </c>
      <c r="E214" t="s">
        <v>133</v>
      </c>
      <c r="F214" t="s">
        <v>191</v>
      </c>
      <c r="G214" t="str">
        <f t="shared" si="12"/>
        <v>INSERT INTO Roles (role,login,status) values("patient","Pat185","accepted");</v>
      </c>
    </row>
    <row r="215" spans="1:7" x14ac:dyDescent="0.2">
      <c r="A215">
        <v>215</v>
      </c>
      <c r="B215" t="s">
        <v>366</v>
      </c>
      <c r="C215" s="2" t="str">
        <f t="shared" si="13"/>
        <v>Pat186@accelerator.net</v>
      </c>
      <c r="D215" t="str">
        <f t="shared" si="11"/>
        <v>INSERT INTO Accounts (login, email) values ("Pat186","Pat186@accelerator.net");</v>
      </c>
      <c r="E215" t="s">
        <v>133</v>
      </c>
      <c r="F215" t="s">
        <v>191</v>
      </c>
      <c r="G215" t="str">
        <f t="shared" si="12"/>
        <v>INSERT INTO Roles (role,login,status) values("patient","Pat186","accepted");</v>
      </c>
    </row>
    <row r="216" spans="1:7" x14ac:dyDescent="0.2">
      <c r="A216">
        <v>216</v>
      </c>
      <c r="B216" t="s">
        <v>367</v>
      </c>
      <c r="C216" s="2" t="str">
        <f t="shared" si="13"/>
        <v>Pat187@accelerator.net</v>
      </c>
      <c r="D216" t="str">
        <f t="shared" si="11"/>
        <v>INSERT INTO Accounts (login, email) values ("Pat187","Pat187@accelerator.net");</v>
      </c>
      <c r="E216" t="s">
        <v>133</v>
      </c>
      <c r="F216" t="s">
        <v>191</v>
      </c>
      <c r="G216" t="str">
        <f t="shared" si="12"/>
        <v>INSERT INTO Roles (role,login,status) values("patient","Pat187","accepted");</v>
      </c>
    </row>
    <row r="217" spans="1:7" x14ac:dyDescent="0.2">
      <c r="A217">
        <v>217</v>
      </c>
      <c r="B217" t="s">
        <v>368</v>
      </c>
      <c r="C217" s="2" t="str">
        <f t="shared" si="13"/>
        <v>Pat188@accelerator.net</v>
      </c>
      <c r="D217" t="str">
        <f t="shared" si="11"/>
        <v>INSERT INTO Accounts (login, email) values ("Pat188","Pat188@accelerator.net");</v>
      </c>
      <c r="E217" t="s">
        <v>133</v>
      </c>
      <c r="F217" t="s">
        <v>191</v>
      </c>
      <c r="G217" t="str">
        <f t="shared" si="12"/>
        <v>INSERT INTO Roles (role,login,status) values("patient","Pat188","accepted");</v>
      </c>
    </row>
    <row r="218" spans="1:7" x14ac:dyDescent="0.2">
      <c r="A218">
        <v>218</v>
      </c>
      <c r="B218" t="s">
        <v>369</v>
      </c>
      <c r="C218" s="2" t="str">
        <f t="shared" si="13"/>
        <v>Pat189@accelerator.net</v>
      </c>
      <c r="D218" t="str">
        <f t="shared" si="11"/>
        <v>INSERT INTO Accounts (login, email) values ("Pat189","Pat189@accelerator.net");</v>
      </c>
      <c r="E218" t="s">
        <v>133</v>
      </c>
      <c r="F218" t="s">
        <v>191</v>
      </c>
      <c r="G218" t="str">
        <f t="shared" si="12"/>
        <v>INSERT INTO Roles (role,login,status) values("patient","Pat189","accepted");</v>
      </c>
    </row>
    <row r="219" spans="1:7" x14ac:dyDescent="0.2">
      <c r="A219">
        <v>219</v>
      </c>
      <c r="B219" t="s">
        <v>370</v>
      </c>
      <c r="C219" s="2" t="str">
        <f t="shared" si="13"/>
        <v>Pat190@accelerator.net</v>
      </c>
      <c r="D219" t="str">
        <f t="shared" si="11"/>
        <v>INSERT INTO Accounts (login, email) values ("Pat190","Pat190@accelerator.net");</v>
      </c>
      <c r="E219" t="s">
        <v>133</v>
      </c>
      <c r="F219" t="s">
        <v>191</v>
      </c>
      <c r="G219" t="str">
        <f t="shared" si="12"/>
        <v>INSERT INTO Roles (role,login,status) values("patient","Pat190","accepted");</v>
      </c>
    </row>
    <row r="220" spans="1:7" x14ac:dyDescent="0.2">
      <c r="A220">
        <v>220</v>
      </c>
      <c r="B220" t="s">
        <v>371</v>
      </c>
      <c r="C220" s="2" t="str">
        <f t="shared" si="13"/>
        <v>Pat191@accelerator.net</v>
      </c>
      <c r="D220" t="str">
        <f t="shared" si="11"/>
        <v>INSERT INTO Accounts (login, email) values ("Pat191","Pat191@accelerator.net");</v>
      </c>
      <c r="E220" t="s">
        <v>133</v>
      </c>
      <c r="F220" t="s">
        <v>191</v>
      </c>
      <c r="G220" t="str">
        <f t="shared" si="12"/>
        <v>INSERT INTO Roles (role,login,status) values("patient","Pat191","accepted");</v>
      </c>
    </row>
    <row r="221" spans="1:7" x14ac:dyDescent="0.2">
      <c r="A221">
        <v>221</v>
      </c>
      <c r="B221" t="s">
        <v>372</v>
      </c>
      <c r="C221" s="2" t="str">
        <f t="shared" si="13"/>
        <v>Pat192@accelerator.net</v>
      </c>
      <c r="D221" t="str">
        <f t="shared" si="11"/>
        <v>INSERT INTO Accounts (login, email) values ("Pat192","Pat192@accelerator.net");</v>
      </c>
      <c r="E221" t="s">
        <v>133</v>
      </c>
      <c r="F221" t="s">
        <v>191</v>
      </c>
      <c r="G221" t="str">
        <f t="shared" si="12"/>
        <v>INSERT INTO Roles (role,login,status) values("patient","Pat192","accepted");</v>
      </c>
    </row>
    <row r="222" spans="1:7" x14ac:dyDescent="0.2">
      <c r="A222">
        <v>222</v>
      </c>
      <c r="B222" t="s">
        <v>373</v>
      </c>
      <c r="C222" s="2" t="str">
        <f t="shared" si="13"/>
        <v>Pat193@accelerator.net</v>
      </c>
      <c r="D222" t="str">
        <f t="shared" ref="D222:D255" si="14">"INSERT INTO Accounts (login, email) values ("&amp;CHAR(34)&amp;B222&amp;CHAR(34)&amp;","&amp;CHAR(34)&amp;C222&amp;CHAR(34)&amp;");"</f>
        <v>INSERT INTO Accounts (login, email) values ("Pat193","Pat193@accelerator.net");</v>
      </c>
      <c r="E222" t="s">
        <v>133</v>
      </c>
      <c r="F222" t="s">
        <v>191</v>
      </c>
      <c r="G222" t="str">
        <f t="shared" ref="G222:G255" si="15">"INSERT INTO Roles (role,login,status) values("&amp;CHAR(34)&amp;E222&amp;CHAR(34)&amp;","&amp;CHAR(34)&amp;B222&amp;CHAR(34)&amp;","&amp;CHAR(34)&amp;F222&amp;CHAR(34)&amp;");"</f>
        <v>INSERT INTO Roles (role,login,status) values("patient","Pat193","accepted");</v>
      </c>
    </row>
    <row r="223" spans="1:7" x14ac:dyDescent="0.2">
      <c r="A223">
        <v>223</v>
      </c>
      <c r="B223" t="s">
        <v>374</v>
      </c>
      <c r="C223" s="2" t="str">
        <f t="shared" si="13"/>
        <v>Pat194@accelerator.net</v>
      </c>
      <c r="D223" t="str">
        <f t="shared" si="14"/>
        <v>INSERT INTO Accounts (login, email) values ("Pat194","Pat194@accelerator.net");</v>
      </c>
      <c r="E223" t="s">
        <v>133</v>
      </c>
      <c r="F223" t="s">
        <v>191</v>
      </c>
      <c r="G223" t="str">
        <f t="shared" si="15"/>
        <v>INSERT INTO Roles (role,login,status) values("patient","Pat194","accepted");</v>
      </c>
    </row>
    <row r="224" spans="1:7" x14ac:dyDescent="0.2">
      <c r="A224">
        <v>224</v>
      </c>
      <c r="B224" t="s">
        <v>375</v>
      </c>
      <c r="C224" s="2" t="str">
        <f t="shared" si="13"/>
        <v>Pat195@accelerator.net</v>
      </c>
      <c r="D224" t="str">
        <f t="shared" si="14"/>
        <v>INSERT INTO Accounts (login, email) values ("Pat195","Pat195@accelerator.net");</v>
      </c>
      <c r="E224" t="s">
        <v>133</v>
      </c>
      <c r="F224" t="s">
        <v>191</v>
      </c>
      <c r="G224" t="str">
        <f t="shared" si="15"/>
        <v>INSERT INTO Roles (role,login,status) values("patient","Pat195","accepted");</v>
      </c>
    </row>
    <row r="225" spans="1:7" x14ac:dyDescent="0.2">
      <c r="A225">
        <v>225</v>
      </c>
      <c r="B225" t="s">
        <v>376</v>
      </c>
      <c r="C225" s="2" t="str">
        <f t="shared" si="13"/>
        <v>Pat196@accelerator.net</v>
      </c>
      <c r="D225" t="str">
        <f t="shared" si="14"/>
        <v>INSERT INTO Accounts (login, email) values ("Pat196","Pat196@accelerator.net");</v>
      </c>
      <c r="E225" t="s">
        <v>133</v>
      </c>
      <c r="F225" t="s">
        <v>191</v>
      </c>
      <c r="G225" t="str">
        <f t="shared" si="15"/>
        <v>INSERT INTO Roles (role,login,status) values("patient","Pat196","accepted");</v>
      </c>
    </row>
    <row r="226" spans="1:7" x14ac:dyDescent="0.2">
      <c r="A226">
        <v>226</v>
      </c>
      <c r="B226" t="s">
        <v>377</v>
      </c>
      <c r="C226" s="2" t="str">
        <f t="shared" si="13"/>
        <v>Pat197@accelerator.net</v>
      </c>
      <c r="D226" t="str">
        <f t="shared" si="14"/>
        <v>INSERT INTO Accounts (login, email) values ("Pat197","Pat197@accelerator.net");</v>
      </c>
      <c r="E226" t="s">
        <v>133</v>
      </c>
      <c r="F226" t="s">
        <v>191</v>
      </c>
      <c r="G226" t="str">
        <f t="shared" si="15"/>
        <v>INSERT INTO Roles (role,login,status) values("patient","Pat197","accepted");</v>
      </c>
    </row>
    <row r="227" spans="1:7" x14ac:dyDescent="0.2">
      <c r="A227">
        <v>227</v>
      </c>
      <c r="B227" t="s">
        <v>378</v>
      </c>
      <c r="C227" s="2" t="str">
        <f t="shared" si="13"/>
        <v>Pat198@accelerator.net</v>
      </c>
      <c r="D227" t="str">
        <f t="shared" si="14"/>
        <v>INSERT INTO Accounts (login, email) values ("Pat198","Pat198@accelerator.net");</v>
      </c>
      <c r="E227" t="s">
        <v>133</v>
      </c>
      <c r="F227" t="s">
        <v>191</v>
      </c>
      <c r="G227" t="str">
        <f t="shared" si="15"/>
        <v>INSERT INTO Roles (role,login,status) values("patient","Pat198","accepted");</v>
      </c>
    </row>
    <row r="228" spans="1:7" x14ac:dyDescent="0.2">
      <c r="A228">
        <v>228</v>
      </c>
      <c r="B228" t="s">
        <v>379</v>
      </c>
      <c r="C228" s="2" t="str">
        <f t="shared" si="13"/>
        <v>Pat199@accelerator.net</v>
      </c>
      <c r="D228" t="str">
        <f t="shared" si="14"/>
        <v>INSERT INTO Accounts (login, email) values ("Pat199","Pat199@accelerator.net");</v>
      </c>
      <c r="E228" t="s">
        <v>133</v>
      </c>
      <c r="F228" t="s">
        <v>191</v>
      </c>
      <c r="G228" t="str">
        <f t="shared" si="15"/>
        <v>INSERT INTO Roles (role,login,status) values("patient","Pat199","accepted");</v>
      </c>
    </row>
    <row r="229" spans="1:7" x14ac:dyDescent="0.2">
      <c r="A229">
        <v>229</v>
      </c>
      <c r="B229" t="s">
        <v>380</v>
      </c>
      <c r="C229" s="2" t="str">
        <f t="shared" si="13"/>
        <v>Pat200@accelerator.net</v>
      </c>
      <c r="D229" t="str">
        <f t="shared" si="14"/>
        <v>INSERT INTO Accounts (login, email) values ("Pat200","Pat200@accelerator.net");</v>
      </c>
      <c r="E229" t="s">
        <v>133</v>
      </c>
      <c r="F229" t="s">
        <v>191</v>
      </c>
      <c r="G229" t="str">
        <f t="shared" si="15"/>
        <v>INSERT INTO Roles (role,login,status) values("patient","Pat200","accepted");</v>
      </c>
    </row>
    <row r="230" spans="1:7" x14ac:dyDescent="0.2">
      <c r="A230">
        <v>230</v>
      </c>
      <c r="B230" t="s">
        <v>381</v>
      </c>
      <c r="C230" s="2" t="str">
        <f t="shared" si="13"/>
        <v>Pat201@accelerator.net</v>
      </c>
      <c r="D230" t="str">
        <f t="shared" si="14"/>
        <v>INSERT INTO Accounts (login, email) values ("Pat201","Pat201@accelerator.net");</v>
      </c>
      <c r="E230" t="s">
        <v>133</v>
      </c>
      <c r="F230" t="s">
        <v>191</v>
      </c>
      <c r="G230" t="str">
        <f t="shared" si="15"/>
        <v>INSERT INTO Roles (role,login,status) values("patient","Pat201","accepted");</v>
      </c>
    </row>
    <row r="231" spans="1:7" x14ac:dyDescent="0.2">
      <c r="A231">
        <v>231</v>
      </c>
      <c r="B231" t="s">
        <v>382</v>
      </c>
      <c r="C231" s="2" t="str">
        <f t="shared" si="13"/>
        <v>Pat202@accelerator.net</v>
      </c>
      <c r="D231" t="str">
        <f t="shared" si="14"/>
        <v>INSERT INTO Accounts (login, email) values ("Pat202","Pat202@accelerator.net");</v>
      </c>
      <c r="E231" t="s">
        <v>133</v>
      </c>
      <c r="F231" t="s">
        <v>191</v>
      </c>
      <c r="G231" t="str">
        <f t="shared" si="15"/>
        <v>INSERT INTO Roles (role,login,status) values("patient","Pat202","accepted");</v>
      </c>
    </row>
    <row r="232" spans="1:7" x14ac:dyDescent="0.2">
      <c r="A232">
        <v>232</v>
      </c>
      <c r="B232" t="s">
        <v>383</v>
      </c>
      <c r="C232" s="2" t="str">
        <f t="shared" si="13"/>
        <v>Pat203@accelerator.net</v>
      </c>
      <c r="D232" t="str">
        <f t="shared" si="14"/>
        <v>INSERT INTO Accounts (login, email) values ("Pat203","Pat203@accelerator.net");</v>
      </c>
      <c r="E232" t="s">
        <v>133</v>
      </c>
      <c r="F232" t="s">
        <v>191</v>
      </c>
      <c r="G232" t="str">
        <f t="shared" si="15"/>
        <v>INSERT INTO Roles (role,login,status) values("patient","Pat203","accepted");</v>
      </c>
    </row>
    <row r="233" spans="1:7" x14ac:dyDescent="0.2">
      <c r="A233">
        <v>233</v>
      </c>
      <c r="B233" t="s">
        <v>384</v>
      </c>
      <c r="C233" s="2" t="str">
        <f t="shared" si="13"/>
        <v>Pat204@accelerator.net</v>
      </c>
      <c r="D233" t="str">
        <f t="shared" si="14"/>
        <v>INSERT INTO Accounts (login, email) values ("Pat204","Pat204@accelerator.net");</v>
      </c>
      <c r="E233" t="s">
        <v>133</v>
      </c>
      <c r="F233" t="s">
        <v>191</v>
      </c>
      <c r="G233" t="str">
        <f t="shared" si="15"/>
        <v>INSERT INTO Roles (role,login,status) values("patient","Pat204","accepted");</v>
      </c>
    </row>
    <row r="234" spans="1:7" x14ac:dyDescent="0.2">
      <c r="A234">
        <v>234</v>
      </c>
      <c r="B234" t="s">
        <v>385</v>
      </c>
      <c r="C234" s="2" t="str">
        <f t="shared" si="13"/>
        <v>Pat205@accelerator.net</v>
      </c>
      <c r="D234" t="str">
        <f t="shared" si="14"/>
        <v>INSERT INTO Accounts (login, email) values ("Pat205","Pat205@accelerator.net");</v>
      </c>
      <c r="E234" t="s">
        <v>133</v>
      </c>
      <c r="F234" t="s">
        <v>191</v>
      </c>
      <c r="G234" t="str">
        <f t="shared" si="15"/>
        <v>INSERT INTO Roles (role,login,status) values("patient","Pat205","accepted");</v>
      </c>
    </row>
    <row r="235" spans="1:7" x14ac:dyDescent="0.2">
      <c r="A235">
        <v>235</v>
      </c>
      <c r="B235" t="s">
        <v>386</v>
      </c>
      <c r="C235" s="2" t="str">
        <f t="shared" si="13"/>
        <v>Pat206@accelerator.net</v>
      </c>
      <c r="D235" t="str">
        <f t="shared" si="14"/>
        <v>INSERT INTO Accounts (login, email) values ("Pat206","Pat206@accelerator.net");</v>
      </c>
      <c r="E235" t="s">
        <v>133</v>
      </c>
      <c r="F235" t="s">
        <v>191</v>
      </c>
      <c r="G235" t="str">
        <f t="shared" si="15"/>
        <v>INSERT INTO Roles (role,login,status) values("patient","Pat206","accepted");</v>
      </c>
    </row>
    <row r="236" spans="1:7" x14ac:dyDescent="0.2">
      <c r="A236">
        <v>236</v>
      </c>
      <c r="B236" t="s">
        <v>387</v>
      </c>
      <c r="C236" s="2" t="str">
        <f t="shared" si="13"/>
        <v>Pat207@accelerator.net</v>
      </c>
      <c r="D236" t="str">
        <f t="shared" si="14"/>
        <v>INSERT INTO Accounts (login, email) values ("Pat207","Pat207@accelerator.net");</v>
      </c>
      <c r="E236" t="s">
        <v>133</v>
      </c>
      <c r="F236" t="s">
        <v>191</v>
      </c>
      <c r="G236" t="str">
        <f t="shared" si="15"/>
        <v>INSERT INTO Roles (role,login,status) values("patient","Pat207","accepted");</v>
      </c>
    </row>
    <row r="237" spans="1:7" x14ac:dyDescent="0.2">
      <c r="A237">
        <v>237</v>
      </c>
      <c r="B237" t="s">
        <v>388</v>
      </c>
      <c r="C237" s="2" t="str">
        <f t="shared" si="13"/>
        <v>Pat208@accelerator.net</v>
      </c>
      <c r="D237" t="str">
        <f t="shared" si="14"/>
        <v>INSERT INTO Accounts (login, email) values ("Pat208","Pat208@accelerator.net");</v>
      </c>
      <c r="E237" t="s">
        <v>133</v>
      </c>
      <c r="F237" t="s">
        <v>191</v>
      </c>
      <c r="G237" t="str">
        <f t="shared" si="15"/>
        <v>INSERT INTO Roles (role,login,status) values("patient","Pat208","accepted");</v>
      </c>
    </row>
    <row r="238" spans="1:7" x14ac:dyDescent="0.2">
      <c r="A238">
        <v>238</v>
      </c>
      <c r="B238" t="s">
        <v>389</v>
      </c>
      <c r="C238" s="2" t="str">
        <f t="shared" si="13"/>
        <v>Pat209@accelerator.net</v>
      </c>
      <c r="D238" t="str">
        <f t="shared" si="14"/>
        <v>INSERT INTO Accounts (login, email) values ("Pat209","Pat209@accelerator.net");</v>
      </c>
      <c r="E238" t="s">
        <v>133</v>
      </c>
      <c r="F238" t="s">
        <v>191</v>
      </c>
      <c r="G238" t="str">
        <f t="shared" si="15"/>
        <v>INSERT INTO Roles (role,login,status) values("patient","Pat209","accepted");</v>
      </c>
    </row>
    <row r="239" spans="1:7" x14ac:dyDescent="0.2">
      <c r="A239">
        <v>239</v>
      </c>
      <c r="B239" t="s">
        <v>390</v>
      </c>
      <c r="C239" s="2" t="str">
        <f t="shared" si="13"/>
        <v>Pat210@accelerator.net</v>
      </c>
      <c r="D239" t="str">
        <f t="shared" si="14"/>
        <v>INSERT INTO Accounts (login, email) values ("Pat210","Pat210@accelerator.net");</v>
      </c>
      <c r="E239" t="s">
        <v>133</v>
      </c>
      <c r="F239" t="s">
        <v>191</v>
      </c>
      <c r="G239" t="str">
        <f t="shared" si="15"/>
        <v>INSERT INTO Roles (role,login,status) values("patient","Pat210","accepted");</v>
      </c>
    </row>
    <row r="240" spans="1:7" x14ac:dyDescent="0.2">
      <c r="A240">
        <v>240</v>
      </c>
      <c r="B240" t="s">
        <v>391</v>
      </c>
      <c r="C240" s="2" t="str">
        <f t="shared" si="13"/>
        <v>Pat211@accelerator.net</v>
      </c>
      <c r="D240" t="str">
        <f t="shared" si="14"/>
        <v>INSERT INTO Accounts (login, email) values ("Pat211","Pat211@accelerator.net");</v>
      </c>
      <c r="E240" t="s">
        <v>133</v>
      </c>
      <c r="F240" t="s">
        <v>191</v>
      </c>
      <c r="G240" t="str">
        <f t="shared" si="15"/>
        <v>INSERT INTO Roles (role,login,status) values("patient","Pat211","accepted");</v>
      </c>
    </row>
    <row r="241" spans="1:7" x14ac:dyDescent="0.2">
      <c r="A241">
        <v>241</v>
      </c>
      <c r="B241" t="s">
        <v>392</v>
      </c>
      <c r="C241" s="2" t="str">
        <f t="shared" si="13"/>
        <v>Pat212@accelerator.net</v>
      </c>
      <c r="D241" t="str">
        <f t="shared" si="14"/>
        <v>INSERT INTO Accounts (login, email) values ("Pat212","Pat212@accelerator.net");</v>
      </c>
      <c r="E241" t="s">
        <v>133</v>
      </c>
      <c r="F241" t="s">
        <v>191</v>
      </c>
      <c r="G241" t="str">
        <f t="shared" si="15"/>
        <v>INSERT INTO Roles (role,login,status) values("patient","Pat212","accepted");</v>
      </c>
    </row>
    <row r="242" spans="1:7" x14ac:dyDescent="0.2">
      <c r="A242">
        <v>242</v>
      </c>
      <c r="B242" t="s">
        <v>393</v>
      </c>
      <c r="C242" s="2" t="str">
        <f t="shared" si="13"/>
        <v>Pat213@accelerator.net</v>
      </c>
      <c r="D242" t="str">
        <f t="shared" si="14"/>
        <v>INSERT INTO Accounts (login, email) values ("Pat213","Pat213@accelerator.net");</v>
      </c>
      <c r="E242" t="s">
        <v>133</v>
      </c>
      <c r="F242" t="s">
        <v>191</v>
      </c>
      <c r="G242" t="str">
        <f t="shared" si="15"/>
        <v>INSERT INTO Roles (role,login,status) values("patient","Pat213","accepted");</v>
      </c>
    </row>
    <row r="243" spans="1:7" x14ac:dyDescent="0.2">
      <c r="A243">
        <v>243</v>
      </c>
      <c r="B243" t="s">
        <v>394</v>
      </c>
      <c r="C243" s="2" t="str">
        <f t="shared" si="13"/>
        <v>Pat214@accelerator.net</v>
      </c>
      <c r="D243" t="str">
        <f t="shared" si="14"/>
        <v>INSERT INTO Accounts (login, email) values ("Pat214","Pat214@accelerator.net");</v>
      </c>
      <c r="E243" t="s">
        <v>133</v>
      </c>
      <c r="F243" t="s">
        <v>191</v>
      </c>
      <c r="G243" t="str">
        <f t="shared" si="15"/>
        <v>INSERT INTO Roles (role,login,status) values("patient","Pat214","accepted");</v>
      </c>
    </row>
    <row r="244" spans="1:7" x14ac:dyDescent="0.2">
      <c r="A244">
        <v>244</v>
      </c>
      <c r="B244" t="s">
        <v>395</v>
      </c>
      <c r="C244" s="2" t="str">
        <f t="shared" si="13"/>
        <v>Pat215@accelerator.net</v>
      </c>
      <c r="D244" t="str">
        <f t="shared" si="14"/>
        <v>INSERT INTO Accounts (login, email) values ("Pat215","Pat215@accelerator.net");</v>
      </c>
      <c r="E244" t="s">
        <v>133</v>
      </c>
      <c r="F244" t="s">
        <v>191</v>
      </c>
      <c r="G244" t="str">
        <f t="shared" si="15"/>
        <v>INSERT INTO Roles (role,login,status) values("patient","Pat215","accepted");</v>
      </c>
    </row>
    <row r="245" spans="1:7" x14ac:dyDescent="0.2">
      <c r="A245">
        <v>245</v>
      </c>
      <c r="B245" t="s">
        <v>396</v>
      </c>
      <c r="C245" s="2" t="str">
        <f t="shared" si="13"/>
        <v>Pat216@accelerator.net</v>
      </c>
      <c r="D245" t="str">
        <f t="shared" si="14"/>
        <v>INSERT INTO Accounts (login, email) values ("Pat216","Pat216@accelerator.net");</v>
      </c>
      <c r="E245" t="s">
        <v>133</v>
      </c>
      <c r="F245" t="s">
        <v>191</v>
      </c>
      <c r="G245" t="str">
        <f t="shared" si="15"/>
        <v>INSERT INTO Roles (role,login,status) values("patient","Pat216","accepted");</v>
      </c>
    </row>
    <row r="246" spans="1:7" x14ac:dyDescent="0.2">
      <c r="A246">
        <v>246</v>
      </c>
      <c r="B246" t="s">
        <v>397</v>
      </c>
      <c r="C246" s="2" t="str">
        <f t="shared" si="13"/>
        <v>Pat217@accelerator.net</v>
      </c>
      <c r="D246" t="str">
        <f t="shared" si="14"/>
        <v>INSERT INTO Accounts (login, email) values ("Pat217","Pat217@accelerator.net");</v>
      </c>
      <c r="E246" t="s">
        <v>133</v>
      </c>
      <c r="F246" t="s">
        <v>191</v>
      </c>
      <c r="G246" t="str">
        <f t="shared" si="15"/>
        <v>INSERT INTO Roles (role,login,status) values("patient","Pat217","accepted");</v>
      </c>
    </row>
    <row r="247" spans="1:7" x14ac:dyDescent="0.2">
      <c r="A247">
        <v>247</v>
      </c>
      <c r="B247" t="s">
        <v>398</v>
      </c>
      <c r="C247" s="2" t="str">
        <f t="shared" si="13"/>
        <v>Pat218@accelerator.net</v>
      </c>
      <c r="D247" t="str">
        <f t="shared" si="14"/>
        <v>INSERT INTO Accounts (login, email) values ("Pat218","Pat218@accelerator.net");</v>
      </c>
      <c r="E247" t="s">
        <v>133</v>
      </c>
      <c r="F247" t="s">
        <v>191</v>
      </c>
      <c r="G247" t="str">
        <f t="shared" si="15"/>
        <v>INSERT INTO Roles (role,login,status) values("patient","Pat218","accepted");</v>
      </c>
    </row>
    <row r="248" spans="1:7" x14ac:dyDescent="0.2">
      <c r="A248">
        <v>248</v>
      </c>
      <c r="B248" t="s">
        <v>399</v>
      </c>
      <c r="C248" s="2" t="str">
        <f t="shared" si="13"/>
        <v>Pat219@accelerator.net</v>
      </c>
      <c r="D248" t="str">
        <f t="shared" si="14"/>
        <v>INSERT INTO Accounts (login, email) values ("Pat219","Pat219@accelerator.net");</v>
      </c>
      <c r="E248" t="s">
        <v>133</v>
      </c>
      <c r="F248" t="s">
        <v>191</v>
      </c>
      <c r="G248" t="str">
        <f t="shared" si="15"/>
        <v>INSERT INTO Roles (role,login,status) values("patient","Pat219","accepted");</v>
      </c>
    </row>
    <row r="249" spans="1:7" x14ac:dyDescent="0.2">
      <c r="A249">
        <v>249</v>
      </c>
      <c r="B249" t="s">
        <v>400</v>
      </c>
      <c r="C249" s="2" t="str">
        <f t="shared" si="13"/>
        <v>Pat220@accelerator.net</v>
      </c>
      <c r="D249" t="str">
        <f t="shared" si="14"/>
        <v>INSERT INTO Accounts (login, email) values ("Pat220","Pat220@accelerator.net");</v>
      </c>
      <c r="E249" t="s">
        <v>133</v>
      </c>
      <c r="F249" t="s">
        <v>191</v>
      </c>
      <c r="G249" t="str">
        <f t="shared" si="15"/>
        <v>INSERT INTO Roles (role,login,status) values("patient","Pat220","accepted");</v>
      </c>
    </row>
    <row r="250" spans="1:7" x14ac:dyDescent="0.2">
      <c r="A250">
        <v>250</v>
      </c>
      <c r="B250" t="s">
        <v>401</v>
      </c>
      <c r="C250" s="2" t="str">
        <f t="shared" si="13"/>
        <v>Pat221@accelerator.net</v>
      </c>
      <c r="D250" t="str">
        <f t="shared" si="14"/>
        <v>INSERT INTO Accounts (login, email) values ("Pat221","Pat221@accelerator.net");</v>
      </c>
      <c r="E250" t="s">
        <v>133</v>
      </c>
      <c r="F250" t="s">
        <v>191</v>
      </c>
      <c r="G250" t="str">
        <f t="shared" si="15"/>
        <v>INSERT INTO Roles (role,login,status) values("patient","Pat221","accepted");</v>
      </c>
    </row>
    <row r="251" spans="1:7" x14ac:dyDescent="0.2">
      <c r="A251">
        <v>251</v>
      </c>
      <c r="B251" t="s">
        <v>402</v>
      </c>
      <c r="C251" s="2" t="str">
        <f t="shared" si="13"/>
        <v>Pat222@accelerator.net</v>
      </c>
      <c r="D251" t="str">
        <f t="shared" si="14"/>
        <v>INSERT INTO Accounts (login, email) values ("Pat222","Pat222@accelerator.net");</v>
      </c>
      <c r="E251" t="s">
        <v>133</v>
      </c>
      <c r="F251" t="s">
        <v>191</v>
      </c>
      <c r="G251" t="str">
        <f t="shared" si="15"/>
        <v>INSERT INTO Roles (role,login,status) values("patient","Pat222","accepted");</v>
      </c>
    </row>
    <row r="252" spans="1:7" x14ac:dyDescent="0.2">
      <c r="A252">
        <v>252</v>
      </c>
      <c r="B252" t="s">
        <v>403</v>
      </c>
      <c r="C252" s="2" t="str">
        <f t="shared" si="13"/>
        <v>Pat223@accelerator.net</v>
      </c>
      <c r="D252" t="str">
        <f t="shared" si="14"/>
        <v>INSERT INTO Accounts (login, email) values ("Pat223","Pat223@accelerator.net");</v>
      </c>
      <c r="E252" t="s">
        <v>133</v>
      </c>
      <c r="F252" t="s">
        <v>191</v>
      </c>
      <c r="G252" t="str">
        <f t="shared" si="15"/>
        <v>INSERT INTO Roles (role,login,status) values("patient","Pat223","accepted");</v>
      </c>
    </row>
    <row r="253" spans="1:7" x14ac:dyDescent="0.2">
      <c r="A253">
        <v>253</v>
      </c>
      <c r="B253" t="s">
        <v>404</v>
      </c>
      <c r="C253" s="2" t="str">
        <f t="shared" si="13"/>
        <v>Pat224@accelerator.net</v>
      </c>
      <c r="D253" t="str">
        <f t="shared" si="14"/>
        <v>INSERT INTO Accounts (login, email) values ("Pat224","Pat224@accelerator.net");</v>
      </c>
      <c r="E253" t="s">
        <v>133</v>
      </c>
      <c r="F253" t="s">
        <v>191</v>
      </c>
      <c r="G253" t="str">
        <f t="shared" si="15"/>
        <v>INSERT INTO Roles (role,login,status) values("patient","Pat224","accepted");</v>
      </c>
    </row>
    <row r="254" spans="1:7" x14ac:dyDescent="0.2">
      <c r="A254">
        <v>254</v>
      </c>
      <c r="B254" t="s">
        <v>405</v>
      </c>
      <c r="C254" s="2" t="str">
        <f t="shared" si="13"/>
        <v>Pat225@accelerator.net</v>
      </c>
      <c r="D254" t="str">
        <f t="shared" si="14"/>
        <v>INSERT INTO Accounts (login, email) values ("Pat225","Pat225@accelerator.net");</v>
      </c>
      <c r="E254" t="s">
        <v>133</v>
      </c>
      <c r="F254" t="s">
        <v>191</v>
      </c>
      <c r="G254" t="str">
        <f t="shared" si="15"/>
        <v>INSERT INTO Roles (role,login,status) values("patient","Pat225","accepted");</v>
      </c>
    </row>
    <row r="255" spans="1:7" x14ac:dyDescent="0.2">
      <c r="A255">
        <v>255</v>
      </c>
      <c r="B255" t="s">
        <v>406</v>
      </c>
      <c r="C255" s="2" t="str">
        <f t="shared" si="13"/>
        <v>Pat226@accelerator.net</v>
      </c>
      <c r="D255" t="str">
        <f t="shared" si="14"/>
        <v>INSERT INTO Accounts (login, email) values ("Pat226","Pat226@accelerator.net");</v>
      </c>
      <c r="E255" t="s">
        <v>133</v>
      </c>
      <c r="F255" t="s">
        <v>191</v>
      </c>
      <c r="G255" t="str">
        <f t="shared" si="15"/>
        <v>INSERT INTO Roles (role,login,status) values("patient","Pat226","accepted");</v>
      </c>
    </row>
    <row r="256" spans="1:7" x14ac:dyDescent="0.2">
      <c r="A256">
        <v>256</v>
      </c>
      <c r="B256" t="s">
        <v>407</v>
      </c>
      <c r="C256" s="2" t="str">
        <f t="shared" si="13"/>
        <v>Pat227@accelerator.net</v>
      </c>
      <c r="D256" t="str">
        <f t="shared" ref="D256:D259" si="16">"INSERT INTO Accounts (login, email) values ("&amp;CHAR(34)&amp;B256&amp;CHAR(34)&amp;","&amp;CHAR(34)&amp;C256&amp;CHAR(34)&amp;");"</f>
        <v>INSERT INTO Accounts (login, email) values ("Pat227","Pat227@accelerator.net");</v>
      </c>
      <c r="E256" t="s">
        <v>133</v>
      </c>
      <c r="F256" t="s">
        <v>191</v>
      </c>
      <c r="G256" t="str">
        <f t="shared" ref="G256:G259" si="17">"INSERT INTO Roles (role,login,status) values("&amp;CHAR(34)&amp;E256&amp;CHAR(34)&amp;","&amp;CHAR(34)&amp;B256&amp;CHAR(34)&amp;","&amp;CHAR(34)&amp;F256&amp;CHAR(34)&amp;");"</f>
        <v>INSERT INTO Roles (role,login,status) values("patient","Pat227","accepted");</v>
      </c>
    </row>
    <row r="257" spans="1:7" x14ac:dyDescent="0.2">
      <c r="A257">
        <v>257</v>
      </c>
      <c r="B257" t="s">
        <v>408</v>
      </c>
      <c r="C257" s="2" t="str">
        <f t="shared" si="13"/>
        <v>Pat228@accelerator.net</v>
      </c>
      <c r="D257" t="str">
        <f t="shared" si="16"/>
        <v>INSERT INTO Accounts (login, email) values ("Pat228","Pat228@accelerator.net");</v>
      </c>
      <c r="E257" t="s">
        <v>133</v>
      </c>
      <c r="F257" t="s">
        <v>191</v>
      </c>
      <c r="G257" t="str">
        <f t="shared" si="17"/>
        <v>INSERT INTO Roles (role,login,status) values("patient","Pat228","accepted");</v>
      </c>
    </row>
    <row r="258" spans="1:7" x14ac:dyDescent="0.2">
      <c r="A258">
        <v>258</v>
      </c>
      <c r="B258" t="s">
        <v>409</v>
      </c>
      <c r="C258" s="2" t="str">
        <f t="shared" si="13"/>
        <v>Pat229@accelerator.net</v>
      </c>
      <c r="D258" t="str">
        <f t="shared" si="16"/>
        <v>INSERT INTO Accounts (login, email) values ("Pat229","Pat229@accelerator.net");</v>
      </c>
      <c r="E258" t="s">
        <v>133</v>
      </c>
      <c r="F258" t="s">
        <v>191</v>
      </c>
      <c r="G258" t="str">
        <f t="shared" si="17"/>
        <v>INSERT INTO Roles (role,login,status) values("patient","Pat229","accepted");</v>
      </c>
    </row>
    <row r="259" spans="1:7" x14ac:dyDescent="0.2">
      <c r="A259">
        <v>259</v>
      </c>
      <c r="B259" t="s">
        <v>410</v>
      </c>
      <c r="C259" s="2" t="str">
        <f t="shared" ref="C259" si="18">B259&amp;"@accelerator.net"</f>
        <v>Pat230@accelerator.net</v>
      </c>
      <c r="D259" t="str">
        <f t="shared" si="16"/>
        <v>INSERT INTO Accounts (login, email) values ("Pat230","Pat230@accelerator.net");</v>
      </c>
      <c r="E259" t="s">
        <v>133</v>
      </c>
      <c r="F259" t="s">
        <v>191</v>
      </c>
      <c r="G259" t="str">
        <f t="shared" si="17"/>
        <v>INSERT INTO Roles (role,login,status) values("patient","Pat230","accepted");</v>
      </c>
    </row>
  </sheetData>
  <phoneticPr fontId="2" type="noConversion"/>
  <hyperlinks>
    <hyperlink ref="C2" r:id="rId1" display="ctm00@" xr:uid="{C12AE2DA-35BC-0646-9CC4-AB3DC2D22964}"/>
    <hyperlink ref="C3:C7" r:id="rId2" display="ctm00@" xr:uid="{B56F57FB-BA15-AD4A-8711-A72B17FA3005}"/>
    <hyperlink ref="C8:C28" r:id="rId3" display="ctm00@" xr:uid="{AE1DA706-C6AD-6240-9925-0C5714EB1DFF}"/>
    <hyperlink ref="C29:C129" r:id="rId4" display="ctm00@" xr:uid="{1F133B7D-3BE8-A342-ACF7-3E79FFD96232}"/>
    <hyperlink ref="C130" r:id="rId5" display="ctm00@" xr:uid="{9E0D720D-D98A-C94B-BF44-EA242BF6F301}"/>
    <hyperlink ref="C131" r:id="rId6" display="ctm00@" xr:uid="{39D22AFD-0960-D642-BCF9-B490C9DD5B69}"/>
    <hyperlink ref="C132" r:id="rId7" display="ctm00@" xr:uid="{4EE20D2F-BE5E-674F-8C6A-5E2A9425D890}"/>
    <hyperlink ref="C133" r:id="rId8" display="ctm00@" xr:uid="{ADB53577-2022-BE4A-BC88-568FD97792FA}"/>
    <hyperlink ref="C134" r:id="rId9" display="ctm00@" xr:uid="{C2C47390-9BE7-644C-8132-FB3DA7964904}"/>
    <hyperlink ref="C135" r:id="rId10" display="ctm00@" xr:uid="{370FE642-F618-2E45-8550-65DAF41A2001}"/>
    <hyperlink ref="C136" r:id="rId11" display="ctm00@" xr:uid="{F4C85BCE-55F6-D342-96B9-9387C35E4F75}"/>
    <hyperlink ref="C137" r:id="rId12" display="ctm00@" xr:uid="{936D201E-913A-084C-B133-73D314B2BDEE}"/>
    <hyperlink ref="C138" r:id="rId13" display="ctm00@" xr:uid="{F4E2CFF5-F66C-744E-A73B-0D918FA9AD8F}"/>
    <hyperlink ref="C147" r:id="rId14" display="ctm00@" xr:uid="{4E15ACA6-D42A-284C-BB10-2D6D96B2CCFA}"/>
    <hyperlink ref="C156" r:id="rId15" display="ctm00@" xr:uid="{CA2F54DD-2039-2845-BF7F-A877F59CB014}"/>
    <hyperlink ref="C165" r:id="rId16" display="ctm00@" xr:uid="{00A0692E-9787-CC45-B9C2-605D4912F2D3}"/>
    <hyperlink ref="C174" r:id="rId17" display="ctm00@" xr:uid="{CC81D0DA-9B47-774F-9814-1B99D16E6145}"/>
    <hyperlink ref="C139" r:id="rId18" display="ctm00@" xr:uid="{36E157DB-F794-F041-8B35-9B73EFEB46DC}"/>
    <hyperlink ref="C148" r:id="rId19" display="ctm00@" xr:uid="{45F9CDD9-69C2-464D-8A81-D4BA346630B7}"/>
    <hyperlink ref="C157" r:id="rId20" display="ctm00@" xr:uid="{F6D6EA0C-0651-3544-AF75-11F5412158CA}"/>
    <hyperlink ref="C166" r:id="rId21" display="ctm00@" xr:uid="{3C624F9E-9E11-D446-A9DD-3D80C149C0F7}"/>
    <hyperlink ref="C175" r:id="rId22" display="ctm00@" xr:uid="{45E48783-0494-ED42-8EA1-098FE15A5307}"/>
    <hyperlink ref="C140" r:id="rId23" display="ctm00@" xr:uid="{2A452EA2-FA69-D34F-8687-F4D985322A1F}"/>
    <hyperlink ref="C149" r:id="rId24" display="ctm00@" xr:uid="{83CE5131-063A-F943-93D0-6ED9358B8F3C}"/>
    <hyperlink ref="C158" r:id="rId25" display="ctm00@" xr:uid="{48A28E30-FFD2-CE48-B077-2F495AD345B9}"/>
    <hyperlink ref="C167" r:id="rId26" display="ctm00@" xr:uid="{976D466D-7344-0D49-BF06-AB7CBEFAFC7D}"/>
    <hyperlink ref="C176" r:id="rId27" display="ctm00@" xr:uid="{F0E5345A-5BB7-D042-A081-0B56137E2669}"/>
    <hyperlink ref="C141" r:id="rId28" display="ctm00@" xr:uid="{50BFCF3C-517B-6A41-926A-EF7064E46123}"/>
    <hyperlink ref="C150" r:id="rId29" display="ctm00@" xr:uid="{F0B9E99B-EBDA-E045-9C5A-6A80883F3958}"/>
    <hyperlink ref="C159" r:id="rId30" display="ctm00@" xr:uid="{995A46E5-9FB8-C546-A0AB-4621FEB64A84}"/>
    <hyperlink ref="C168" r:id="rId31" display="ctm00@" xr:uid="{02E856F5-B07B-2241-8E18-9417A44DBBDF}"/>
    <hyperlink ref="C177" r:id="rId32" display="ctm00@" xr:uid="{0B095432-6492-2045-AA6F-99F6B0E7F9B3}"/>
    <hyperlink ref="C142" r:id="rId33" display="ctm00@" xr:uid="{8B50404D-C430-0542-A3E3-F3EA1FE001D7}"/>
    <hyperlink ref="C151" r:id="rId34" display="ctm00@" xr:uid="{220EC94C-A31E-E141-AC8C-AC497DCB95E8}"/>
    <hyperlink ref="C160" r:id="rId35" display="ctm00@" xr:uid="{6FC40199-55B8-414A-90F5-08554F80B738}"/>
    <hyperlink ref="C169" r:id="rId36" display="ctm00@" xr:uid="{3DD2FD7E-D9DB-0B4C-BAE2-57FC4E2F89FC}"/>
    <hyperlink ref="C178" r:id="rId37" display="ctm00@" xr:uid="{EA6220D9-9E42-2C4A-8ABA-692BEF35A266}"/>
    <hyperlink ref="C143" r:id="rId38" display="ctm00@" xr:uid="{C695789C-6ADF-CE49-A6A8-6C00D0563909}"/>
    <hyperlink ref="C152" r:id="rId39" display="ctm00@" xr:uid="{9CD73E92-A054-2D48-AF53-D94A425D5DC0}"/>
    <hyperlink ref="C161" r:id="rId40" display="ctm00@" xr:uid="{9A38725E-11D9-664F-B519-5FAEE9A30F4C}"/>
    <hyperlink ref="C170" r:id="rId41" display="ctm00@" xr:uid="{51794AA3-DC29-694F-A7E0-8F0A7A8EF176}"/>
    <hyperlink ref="C179" r:id="rId42" display="ctm00@" xr:uid="{B2533F0A-7ADA-7B45-8DB0-635EA38AC8A3}"/>
    <hyperlink ref="C144" r:id="rId43" display="ctm00@" xr:uid="{C3CA9507-4684-2641-910A-FA6799369226}"/>
    <hyperlink ref="C153" r:id="rId44" display="ctm00@" xr:uid="{499CA0E2-8315-BE48-AFA6-0DF1A9E485A1}"/>
    <hyperlink ref="C162" r:id="rId45" display="ctm00@" xr:uid="{D0F07F37-1F36-5C4C-ACD3-B234DDF38804}"/>
    <hyperlink ref="C171" r:id="rId46" display="ctm00@" xr:uid="{E6E58F5D-F945-6D47-92C3-74860863D77B}"/>
    <hyperlink ref="C145" r:id="rId47" display="ctm00@" xr:uid="{AA5247A8-853C-9B42-9B4C-9BBC8ED642A5}"/>
    <hyperlink ref="C154" r:id="rId48" display="ctm00@" xr:uid="{DC0E49DB-EDB5-6247-B1C6-83DCB9625608}"/>
    <hyperlink ref="C163" r:id="rId49" display="ctm00@" xr:uid="{A43F49D1-BE24-3D40-B6DA-B8D2216866E9}"/>
    <hyperlink ref="C172" r:id="rId50" display="ctm00@" xr:uid="{6554F419-6111-8845-8ED1-C79AD698640F}"/>
    <hyperlink ref="C146" r:id="rId51" display="ctm00@" xr:uid="{3C7C9512-DD5D-3F4E-ADD6-A1373296F5F1}"/>
    <hyperlink ref="C155" r:id="rId52" display="ctm00@" xr:uid="{2C0C89F7-E53F-C24B-8E30-78038A33239D}"/>
    <hyperlink ref="C164" r:id="rId53" display="ctm00@" xr:uid="{938EBA80-B6A4-7240-A959-439C9A5B6D4B}"/>
    <hyperlink ref="C173" r:id="rId54" display="ctm00@" xr:uid="{6C97D5C5-4C25-7840-B7E8-F5DCE06C3DEB}"/>
    <hyperlink ref="C180" r:id="rId55" display="ctm00@" xr:uid="{A6116F01-914C-BD41-A100-6569788F9749}"/>
    <hyperlink ref="C181" r:id="rId56" display="ctm00@" xr:uid="{66C86A25-0391-DB41-BE8B-67AAECF85F3F}"/>
    <hyperlink ref="C182" r:id="rId57" display="ctm00@" xr:uid="{0B61101C-EE5F-5F41-A8DD-5160C9269566}"/>
    <hyperlink ref="C183" r:id="rId58" display="ctm00@" xr:uid="{DA36A6CE-D68C-B342-AD15-42AA833F46D5}"/>
    <hyperlink ref="C184" r:id="rId59" display="ctm00@" xr:uid="{DB6BBDB2-C956-EF46-93BD-5D96CBECE295}"/>
    <hyperlink ref="C185" r:id="rId60" display="ctm00@" xr:uid="{1E7E491D-A5B0-8645-A71D-A918F61B41FD}"/>
    <hyperlink ref="C186" r:id="rId61" display="ctm00@" xr:uid="{276F06B9-E56E-FC45-B5CB-5ED16F5686F4}"/>
    <hyperlink ref="C187" r:id="rId62" display="ctm00@" xr:uid="{57128951-920A-DF47-AEA3-462903E25B8A}"/>
    <hyperlink ref="C188" r:id="rId63" display="ctm00@" xr:uid="{7FD4F164-C428-6045-8FBC-383EB3101E57}"/>
    <hyperlink ref="C189" r:id="rId64" display="ctm00@" xr:uid="{5C016B40-DAFF-3948-92E9-C50C48745760}"/>
    <hyperlink ref="C190" r:id="rId65" display="ctm00@" xr:uid="{21C39600-72EC-6045-B597-86CB354C1325}"/>
    <hyperlink ref="C191" r:id="rId66" display="ctm00@" xr:uid="{46F4438E-C31E-D346-B848-DFC15B2A3EEB}"/>
    <hyperlink ref="C192" r:id="rId67" display="ctm00@" xr:uid="{1585F8C7-9EC5-F74F-9CE3-8928D3FFA4A2}"/>
    <hyperlink ref="C193" r:id="rId68" display="ctm00@" xr:uid="{D7E4B508-8C2D-9647-8C25-42F0976ABDFF}"/>
    <hyperlink ref="C194" r:id="rId69" display="ctm00@" xr:uid="{F655E30C-B14B-DB4C-BD46-8EC424149566}"/>
    <hyperlink ref="C195" r:id="rId70" display="ctm00@" xr:uid="{98A0EE1E-E244-144B-9A23-727EB0FF66F2}"/>
    <hyperlink ref="C196" r:id="rId71" display="ctm00@" xr:uid="{BB4640B6-065E-4141-86F0-F59CDD8D7CFB}"/>
    <hyperlink ref="C197" r:id="rId72" display="ctm00@" xr:uid="{212B5FD5-38AB-AE40-9D27-DDE6B8191EE1}"/>
    <hyperlink ref="C198" r:id="rId73" display="ctm00@" xr:uid="{0EB11C80-A25E-4147-897E-F806288D22DE}"/>
    <hyperlink ref="C199" r:id="rId74" display="ctm00@" xr:uid="{683F9DC1-C11D-2D41-8036-73462C78A0E9}"/>
    <hyperlink ref="C200" r:id="rId75" display="ctm00@" xr:uid="{D6B3FE5C-8DCB-DD4F-A942-1B0130137AA1}"/>
    <hyperlink ref="C201" r:id="rId76" display="ctm00@" xr:uid="{F423C6CA-81A8-2F4E-A63C-7841F0F58446}"/>
    <hyperlink ref="C202" r:id="rId77" display="ctm00@" xr:uid="{6228E409-4739-704C-873E-FFBE05C82E91}"/>
    <hyperlink ref="C203" r:id="rId78" display="ctm00@" xr:uid="{AB536131-266E-8B42-8658-B9D64E1ABAE7}"/>
    <hyperlink ref="C204" r:id="rId79" display="ctm00@" xr:uid="{43BF6CB8-41E0-894E-A020-CE0592A35CBB}"/>
    <hyperlink ref="C205" r:id="rId80" display="ctm00@" xr:uid="{3B3316F6-6E13-6A46-8538-0FD605B462C5}"/>
    <hyperlink ref="C206" r:id="rId81" display="ctm00@" xr:uid="{5AF6553E-0170-0F4A-B871-B9F676FEBF5C}"/>
    <hyperlink ref="C207" r:id="rId82" display="ctm00@" xr:uid="{60C78144-D8C5-7341-97DF-051F221F63E6}"/>
    <hyperlink ref="C208" r:id="rId83" display="ctm00@" xr:uid="{0C9D466F-A6A9-8A4B-A341-76D7D8EE9E48}"/>
    <hyperlink ref="C209" r:id="rId84" display="ctm00@" xr:uid="{64D44F00-D2D9-6B4B-8C69-6D4C70C6A7C5}"/>
    <hyperlink ref="C210" r:id="rId85" display="ctm00@" xr:uid="{77CC981F-3279-D144-8986-5A8F84B8045C}"/>
    <hyperlink ref="C211" r:id="rId86" display="ctm00@" xr:uid="{1D9522DB-DABC-0446-B880-D72455FF1602}"/>
    <hyperlink ref="C212" r:id="rId87" display="ctm00@" xr:uid="{5A7889BA-58F0-B94C-84CC-76DCA3982F06}"/>
    <hyperlink ref="C213" r:id="rId88" display="ctm00@" xr:uid="{2F78C49E-D036-DC48-AF0E-F5807BECCEDA}"/>
    <hyperlink ref="C214" r:id="rId89" display="ctm00@" xr:uid="{2A39FCFB-005F-6B40-8A86-01AE5BD34DE8}"/>
    <hyperlink ref="C215" r:id="rId90" display="ctm00@" xr:uid="{E6A5640D-2297-134B-9F30-77E2C08F08BB}"/>
    <hyperlink ref="C216" r:id="rId91" display="ctm00@" xr:uid="{6BA5BE05-D0A1-FF4E-A034-84D03203F18D}"/>
    <hyperlink ref="C217" r:id="rId92" display="ctm00@" xr:uid="{CF3C8949-89EE-694B-9AFB-5FC9B04FD3C3}"/>
    <hyperlink ref="C218" r:id="rId93" display="ctm00@" xr:uid="{0A9A6C6C-CF37-1E4C-B85E-F31EE4F21231}"/>
    <hyperlink ref="C219" r:id="rId94" display="ctm00@" xr:uid="{BFFE066A-6FEB-BC4C-9891-088A7045DC27}"/>
    <hyperlink ref="C220" r:id="rId95" display="ctm00@" xr:uid="{F8C5AEBA-0D75-ED41-9C17-B94CEA0F41D9}"/>
    <hyperlink ref="C221" r:id="rId96" display="ctm00@" xr:uid="{F9C57380-47B3-B24F-8281-53E743A73E92}"/>
    <hyperlink ref="C222" r:id="rId97" display="ctm00@" xr:uid="{EDF2E392-1A7A-E04E-9E36-E2E63BC7047B}"/>
    <hyperlink ref="C223" r:id="rId98" display="ctm00@" xr:uid="{9E6B7C34-7949-674C-806E-6C79DBB37600}"/>
    <hyperlink ref="C224" r:id="rId99" display="ctm00@" xr:uid="{5D19DAF6-287D-CD48-9D15-01EE493E5E9A}"/>
    <hyperlink ref="C225" r:id="rId100" display="ctm00@" xr:uid="{0EABD1D3-9A98-CC4F-B4A3-923F14C4F33B}"/>
    <hyperlink ref="C226" r:id="rId101" display="ctm00@" xr:uid="{5856741B-2419-574F-80CC-7FA98A080231}"/>
    <hyperlink ref="C227" r:id="rId102" display="ctm00@" xr:uid="{125B69B2-EFDC-FC4D-9D61-1BC3E63EDA19}"/>
    <hyperlink ref="C228" r:id="rId103" display="ctm00@" xr:uid="{D0C725DE-C783-7141-8BC7-7DC784CB55D3}"/>
    <hyperlink ref="C229" r:id="rId104" display="ctm00@" xr:uid="{B44C3737-BAC4-6340-B3AD-5FB7F704B7A1}"/>
    <hyperlink ref="C230" r:id="rId105" display="ctm00@" xr:uid="{C9E6FE01-6A13-714D-99D7-71FAFC947C88}"/>
    <hyperlink ref="C231" r:id="rId106" display="ctm00@" xr:uid="{4D91F116-A4E2-9848-B72B-2CD565C301B2}"/>
    <hyperlink ref="C232" r:id="rId107" display="ctm00@" xr:uid="{31FCE6B3-8E3A-0740-840D-2D8F93EF5DAA}"/>
    <hyperlink ref="C233" r:id="rId108" display="ctm00@" xr:uid="{E971E563-0F6E-7245-B0DB-321C61B30E8F}"/>
    <hyperlink ref="C234" r:id="rId109" display="ctm00@" xr:uid="{FACC203C-F524-4A4A-BDF2-3BC103731CD0}"/>
    <hyperlink ref="C235" r:id="rId110" display="ctm00@" xr:uid="{35E36CE6-7BC8-A04F-B2BA-D8C9B026F70D}"/>
    <hyperlink ref="C236" r:id="rId111" display="ctm00@" xr:uid="{7675A91D-1431-1249-885E-9E2304A49E2E}"/>
    <hyperlink ref="C237" r:id="rId112" display="ctm00@" xr:uid="{7D46EADF-2E39-814A-9315-21A1F953300F}"/>
    <hyperlink ref="C238" r:id="rId113" display="ctm00@" xr:uid="{6A3CC221-E920-524C-9435-CD65249E6339}"/>
    <hyperlink ref="C239" r:id="rId114" display="ctm00@" xr:uid="{3007E39D-8228-DE43-A69E-C1E4CE55C3FA}"/>
    <hyperlink ref="C240" r:id="rId115" display="ctm00@" xr:uid="{DEB46643-143E-0047-81F9-2A4A378951A8}"/>
    <hyperlink ref="C241" r:id="rId116" display="ctm00@" xr:uid="{F93A7DB7-40D1-B246-B54C-8D0FE2CC0E72}"/>
    <hyperlink ref="C242" r:id="rId117" display="ctm00@" xr:uid="{FC54BE4B-4935-6646-8B68-2952F15796F0}"/>
    <hyperlink ref="C243" r:id="rId118" display="ctm00@" xr:uid="{6A3E205B-C2A2-794F-86A6-BB9A20DDC1CD}"/>
    <hyperlink ref="C244" r:id="rId119" display="ctm00@" xr:uid="{E1CD17AD-7FA9-9840-98E8-758206A1FD4A}"/>
    <hyperlink ref="C245" r:id="rId120" display="ctm00@" xr:uid="{289A8FDC-FFD1-C14A-AF9C-AF7C47D00C59}"/>
    <hyperlink ref="C246" r:id="rId121" display="ctm00@" xr:uid="{2B0A09F7-310D-0042-8557-6F79A8CB3554}"/>
    <hyperlink ref="C247" r:id="rId122" display="ctm00@" xr:uid="{90E63DB8-8340-7A45-8C46-7574B4FB8B50}"/>
    <hyperlink ref="C248" r:id="rId123" display="ctm00@" xr:uid="{BB9C5EDD-E4A7-B94A-8D23-B0673B6677E0}"/>
    <hyperlink ref="C249" r:id="rId124" display="ctm00@" xr:uid="{653A9224-F287-534E-A6CA-DCC80043356B}"/>
    <hyperlink ref="C250" r:id="rId125" display="ctm00@" xr:uid="{A641D022-BFF9-FE46-B7FE-04EFFB0F9D5C}"/>
    <hyperlink ref="C251" r:id="rId126" display="ctm00@" xr:uid="{20E91FFC-5154-8E4E-918B-CFCD286B44F0}"/>
    <hyperlink ref="C252" r:id="rId127" display="ctm00@" xr:uid="{C0151CCD-ADB8-EE48-9531-70A11B7E4CA8}"/>
    <hyperlink ref="C253" r:id="rId128" display="ctm00@" xr:uid="{92FC16FF-8B0A-A543-9E7B-E2DED025DBC6}"/>
    <hyperlink ref="C254" r:id="rId129" display="ctm00@" xr:uid="{A165DE4A-4EEC-CE44-A989-BED841651679}"/>
    <hyperlink ref="C255" r:id="rId130" display="ctm00@" xr:uid="{07939599-CA02-5D4E-A8BE-956010113A9A}"/>
    <hyperlink ref="C256" r:id="rId131" display="ctm00@" xr:uid="{E8D692F6-BBF3-8C44-AC59-BD6547CFC400}"/>
    <hyperlink ref="C257" r:id="rId132" display="ctm00@" xr:uid="{3E576B09-70BD-D14C-842D-B24EEA6B42D2}"/>
    <hyperlink ref="C258" r:id="rId133" display="ctm00@" xr:uid="{C3DCC536-AB7C-E049-A2F0-6F3FD397CED5}"/>
    <hyperlink ref="C259" r:id="rId134" display="ctm00@" xr:uid="{75A71312-4609-794F-845E-F44B5741039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1607C-E0AB-964B-AAE5-AA184BB45E79}">
  <dimension ref="A1:F22"/>
  <sheetViews>
    <sheetView workbookViewId="0">
      <selection activeCell="E2" sqref="E2:E22"/>
    </sheetView>
  </sheetViews>
  <sheetFormatPr baseColWidth="10" defaultRowHeight="16" x14ac:dyDescent="0.2"/>
  <cols>
    <col min="3" max="3" width="122.1640625" customWidth="1"/>
    <col min="4" max="4" width="23.83203125" customWidth="1"/>
    <col min="5" max="5" width="18" customWidth="1"/>
    <col min="6" max="6" width="21" customWidth="1"/>
    <col min="7" max="7" width="33.5" customWidth="1"/>
  </cols>
  <sheetData>
    <row r="1" spans="1:6" x14ac:dyDescent="0.2">
      <c r="A1" t="s">
        <v>139</v>
      </c>
      <c r="B1" t="s">
        <v>186</v>
      </c>
      <c r="C1" t="s">
        <v>156</v>
      </c>
      <c r="D1" t="s">
        <v>138</v>
      </c>
      <c r="E1" t="str">
        <f>"INSERT INTO Trials (trialcode,description,status) values ("&amp;CHAR(34)&amp;B1&amp;CHAR(34)&amp;","&amp;CHAR(34)&amp;C1&amp;CHAR(34)&amp;","&amp;CHAR(34)&amp;D1&amp;CHAR(34)&amp;");"</f>
        <v>INSERT INTO Trials (trialcode,description,status) values ("trialcode","describtion","status");</v>
      </c>
      <c r="F1" s="1"/>
    </row>
    <row r="2" spans="1:6" ht="18" x14ac:dyDescent="0.2">
      <c r="A2">
        <v>0</v>
      </c>
      <c r="B2" t="s">
        <v>140</v>
      </c>
      <c r="C2" s="3" t="s">
        <v>157</v>
      </c>
      <c r="D2" t="s">
        <v>172</v>
      </c>
      <c r="E2" t="str">
        <f t="shared" ref="E2:E22" si="0">"INSERT INTO Trials (trialcode,description,status) values ("&amp;CHAR(34)&amp;B2&amp;CHAR(34)&amp;","&amp;CHAR(34)&amp;C2&amp;CHAR(34)&amp;","&amp;CHAR(34)&amp;D2&amp;CHAR(34)&amp;");"</f>
        <v>INSERT INTO Trials (trialcode,description,status) values ("tri000","Aliquam erat volutpat. Donec a imperdiet erat. Aenean commodo risus tempus sapien bibendum, ut rutrum nisi laoreet. Suspendisse turpis nisi, imperdiet nec vestibulum at, commodo sit amet justo. Pellentesque non mauris quis felis volutpat sollicitudin. Nulla tincidunt mattis ultricies. Nam pretium risus neque. Quisque finibus ipsum at posuere eleifend. Maecenas at sodales mi. Aliquam at tempus neque.","closed");</v>
      </c>
      <c r="F2" s="1"/>
    </row>
    <row r="3" spans="1:6" ht="18" x14ac:dyDescent="0.2">
      <c r="A3">
        <v>1</v>
      </c>
      <c r="B3" t="s">
        <v>141</v>
      </c>
      <c r="C3" s="3" t="s">
        <v>158</v>
      </c>
      <c r="D3" t="s">
        <v>172</v>
      </c>
      <c r="E3" t="str">
        <f t="shared" si="0"/>
        <v>INSERT INTO Trials (trialcode,description,status) values ("tri001","Morbi tortor lorem, euismod rutrum dignissim ac, tempus eget urna. Maecenas quam urna, pulvinar sit amet laoreet ac, interdum a nisi. Ut sit amet porta metus, at accumsan metus. Vivamus sit amet enim hendrerit, condimentum risus non, varius enim. Suspendisse risus nunc, fringilla vitae tristique eget, finibus quis ante. In molestie rutrum purus ut rutrum. In eget orci ut metus tincidunt suscipit. Fusce neque metus, blandit vitae dui vitae, imperdiet mollis erat. Morbi libero turpis, fringilla sed sem a, posuere bibendum velit. Pellentesque vel nunc nisi. Proin mattis aliquet lectus eget blandit. Quisque bibendum sapien ac ullamcorper bibendum. Ut lacinia massa eget lectus elementum, non suscipit ante bibendum. Pellentesque condimentum finibus pharetra.","closed");</v>
      </c>
      <c r="F3" s="1"/>
    </row>
    <row r="4" spans="1:6" ht="18" x14ac:dyDescent="0.2">
      <c r="A4">
        <v>2</v>
      </c>
      <c r="B4" t="s">
        <v>142</v>
      </c>
      <c r="C4" s="3" t="s">
        <v>159</v>
      </c>
      <c r="D4" t="s">
        <v>172</v>
      </c>
      <c r="E4" t="str">
        <f t="shared" si="0"/>
        <v>INSERT INTO Trials (trialcode,description,status) values ("tri002","Duis sagittis iaculis lectus, non hendrerit magna pharetra id. Pellentesque scelerisque pellentesque mauris, at posuere libero iaculis non. Quisque sed sapien nec erat pretium facilisis. Nunc a velit sed ex pretium placerat in at mauris. Phasellus dapibus fringilla ante vel posuere. Fusce consequat metus id ultrices facilisis. Sed at est rhoncus, bibendum dui vel, sodales ipsum. Orci varius natoque penatibus et magnis dis parturient montes, nascetur ridiculus mus. Vivamus sit amet orci at lorem ornare imperdiet.","closed");</v>
      </c>
      <c r="F4" s="1"/>
    </row>
    <row r="5" spans="1:6" ht="18" x14ac:dyDescent="0.2">
      <c r="A5">
        <v>3</v>
      </c>
      <c r="B5" t="s">
        <v>143</v>
      </c>
      <c r="C5" s="3" t="s">
        <v>160</v>
      </c>
      <c r="D5" t="s">
        <v>172</v>
      </c>
      <c r="E5" t="str">
        <f t="shared" si="0"/>
        <v>INSERT INTO Trials (trialcode,description,status) values ("tri003","Etiam lacinia viverra nisl ut dignissim. Pellentesque habitant morbi tristique senectus et netus et malesuada fames ac turpis egestas. Proin in dapibus libero. Duis venenatis sapien vel est vestibulum, egestas fermentum elit placerat. Nam arcu justo, hendrerit et condimentum a, sagittis ut est. Nullam id turpis hendrerit, imperdiet ante ac, congue quam. Nulla pretium vel tellus at pellentesque. Integer dapibus leo ut felis hendrerit tincidunt.","closed");</v>
      </c>
      <c r="F5" s="1"/>
    </row>
    <row r="6" spans="1:6" ht="18" x14ac:dyDescent="0.2">
      <c r="A6">
        <v>4</v>
      </c>
      <c r="B6" t="s">
        <v>144</v>
      </c>
      <c r="C6" s="3" t="s">
        <v>161</v>
      </c>
      <c r="D6" t="s">
        <v>172</v>
      </c>
      <c r="E6" t="str">
        <f t="shared" si="0"/>
        <v>INSERT INTO Trials (trialcode,description,status) values ("tri004","Lorem ipsum dolor sit amet, consectetur adipiscing elit. Nunc finibus sed nibh ac cursus. Mauris quis purus lacinia ligula bibendum vestibulum. Lorem ipsum dolor sit amet, consectetur adipiscing elit. Ut vitae eros dui. Morbi ultricies consequat odio a tempor. Integer sed lobortis ex. Fusce in metus molestie, egestas enim ut, vehicula mauris. Ut iaculis dapibus nibh, at efficitur augue ullamcorper sed. Suspendisse sodales nulla sed risus ullamcorper, ullamcorper dignissim ex elementum. Vivamus gravida lorem quis purus fermentum posuere. In venenatis urna ac ex egestas tempus. Etiam ut nisl mattis urna blandit ultrices nec a leo.","closed");</v>
      </c>
      <c r="F6" s="1"/>
    </row>
    <row r="7" spans="1:6" ht="18" x14ac:dyDescent="0.2">
      <c r="A7">
        <v>5</v>
      </c>
      <c r="B7" t="s">
        <v>145</v>
      </c>
      <c r="C7" s="4" t="s">
        <v>192</v>
      </c>
      <c r="D7" t="s">
        <v>185</v>
      </c>
      <c r="E7" t="str">
        <f t="shared" si="0"/>
        <v>INSERT INTO Trials (trialcode,description,status) values ("tri005","Neque porro quisquam est qui dolorem ipsum quia dolor sit amet, consectetur, adipisci velit…","ongoing");</v>
      </c>
      <c r="F7" s="1"/>
    </row>
    <row r="8" spans="1:6" ht="18" x14ac:dyDescent="0.2">
      <c r="A8">
        <v>6</v>
      </c>
      <c r="B8" t="s">
        <v>146</v>
      </c>
      <c r="C8" s="3" t="s">
        <v>162</v>
      </c>
      <c r="D8" t="s">
        <v>185</v>
      </c>
      <c r="E8" t="str">
        <f t="shared" si="0"/>
        <v>INSERT INTO Trials (trialcode,description,status) values ("tri006","Duis fermentum turpis vitae ornare malesuada. Etiam arcu sem, elementum nec iaculis vitae, rutrum vel odio. Aliquam erat volutpat. Pellentesque sollicitudin accumsan pulvinar. Etiam ligula ante, molestie et scelerisque quis, tincidunt et elit. Phasellus a urna eget ante hendrerit pretium sed accumsan eros. In turpis arcu, lobortis a condimentum tempor, ullamcorper nec ante. Praesent pellentesque auctor purus eget malesuada.","ongoing");</v>
      </c>
      <c r="F8" s="1"/>
    </row>
    <row r="9" spans="1:6" ht="18" x14ac:dyDescent="0.2">
      <c r="A9">
        <v>7</v>
      </c>
      <c r="B9" t="s">
        <v>147</v>
      </c>
      <c r="C9" s="3" t="s">
        <v>163</v>
      </c>
      <c r="D9" t="s">
        <v>185</v>
      </c>
      <c r="E9" t="str">
        <f t="shared" si="0"/>
        <v>INSERT INTO Trials (trialcode,description,status) values ("tri007","Ut vestibulum accumsan vulputate. Proin congue egestas dapibus. Cras sit amet mollis purus, eget aliquet tortor. Curabitur blandit aliquam vestibulum. Pellentesque malesuada varius sodales. Morbi volutpat leo nec quam fringilla, ac maximus lectus dictum. Mauris accumsan posuere magna vitae efficitur. Integer eu hendrerit lectus.","ongoing");</v>
      </c>
      <c r="F9" s="1"/>
    </row>
    <row r="10" spans="1:6" ht="18" x14ac:dyDescent="0.2">
      <c r="A10">
        <v>8</v>
      </c>
      <c r="B10" t="s">
        <v>148</v>
      </c>
      <c r="C10" s="3" t="s">
        <v>164</v>
      </c>
      <c r="D10" t="s">
        <v>185</v>
      </c>
      <c r="E10" t="str">
        <f t="shared" si="0"/>
        <v>INSERT INTO Trials (trialcode,description,status) values ("tri008","Curabitur tristique egestas imperdiet. Aenean malesuada nulla a lacus condimentum viverra. Cras congue, mauris vitae iaculis finibus, risus ex vehicula risus, eu lacinia velit metus ut arcu. Praesent lacinia fringilla tellus, sit amet vestibulum augue suscipit sit amet. Cras rhoncus purus sit amet congue congue. Sed metus ipsum, viverra in lacinia nec, convallis sit amet nunc. Pellentesque bibendum posuere metus nec vehicula. Mauris ac dui ut dolor viverra laoreet id sit amet ex.","ongoing");</v>
      </c>
      <c r="F10" s="1"/>
    </row>
    <row r="11" spans="1:6" ht="18" x14ac:dyDescent="0.2">
      <c r="A11">
        <v>9</v>
      </c>
      <c r="B11" t="s">
        <v>149</v>
      </c>
      <c r="C11" s="3" t="s">
        <v>165</v>
      </c>
      <c r="D11" t="s">
        <v>185</v>
      </c>
      <c r="E11" t="str">
        <f t="shared" si="0"/>
        <v>INSERT INTO Trials (trialcode,description,status) values ("tri009","Aliquam cursus enim non quam maximus, eu malesuada dui ultrices. Praesent sed facilisis enim. Nam quis tortor elit. Sed nec neque pulvinar, maximus magna quis, pretium orci. Aenean interdum ullamcorper tortor, scelerisque eleifend odio suscipit eu. Vivamus egestas arcu eget nibh auctor, non gravida neque convallis. Aliquam vehicula elit non rhoncus venenatis. Suspendisse in odio eget ante fermentum condimentum vitae sit amet tortor.","ongoing");</v>
      </c>
      <c r="F11" s="1"/>
    </row>
    <row r="12" spans="1:6" ht="18" x14ac:dyDescent="0.2">
      <c r="A12">
        <v>10</v>
      </c>
      <c r="B12" t="s">
        <v>150</v>
      </c>
      <c r="C12" s="3" t="s">
        <v>166</v>
      </c>
      <c r="D12" t="s">
        <v>185</v>
      </c>
      <c r="E12" t="str">
        <f t="shared" si="0"/>
        <v>INSERT INTO Trials (trialcode,description,status) values ("tri010","Quisque eu tempor enim. Vestibulum ante ipsum primis in faucibus orci luctus et ultrices posuere cubilia curae; Suspendisse finibus sapien quis urna tempus elementum. Integer elementum laoreet purus, ut aliquet justo semper ut. Vestibulum sodales lorem tempus quam rhoncus pellentesque. Suspendisse quis condimentum nunc. Mauris lorem nunc, suscipit a ante vel, vestibulum malesuada augue. Donec pulvinar varius consectetur.","ongoing");</v>
      </c>
      <c r="F12" s="1"/>
    </row>
    <row r="13" spans="1:6" ht="18" x14ac:dyDescent="0.2">
      <c r="A13">
        <v>11</v>
      </c>
      <c r="B13" t="s">
        <v>151</v>
      </c>
      <c r="C13" s="3" t="s">
        <v>167</v>
      </c>
      <c r="D13" t="s">
        <v>185</v>
      </c>
      <c r="E13" t="str">
        <f t="shared" si="0"/>
        <v>INSERT INTO Trials (trialcode,description,status) values ("tri011","Etiam vehicula tortor in posuere faucibus. Fusce mattis ante quis placerat tristique.","ongoing");</v>
      </c>
    </row>
    <row r="14" spans="1:6" ht="18" x14ac:dyDescent="0.2">
      <c r="A14">
        <v>12</v>
      </c>
      <c r="B14" t="s">
        <v>152</v>
      </c>
      <c r="C14" s="3" t="s">
        <v>168</v>
      </c>
      <c r="D14" t="s">
        <v>185</v>
      </c>
      <c r="E14" t="str">
        <f t="shared" si="0"/>
        <v>INSERT INTO Trials (trialcode,description,status) values ("tri012","Nullam sagittis nisi eget varius sagittis. Quisque vehicula faucibus libero nec imperdiet. ","ongoing");</v>
      </c>
    </row>
    <row r="15" spans="1:6" ht="18" x14ac:dyDescent="0.2">
      <c r="A15">
        <v>13</v>
      </c>
      <c r="B15" t="s">
        <v>153</v>
      </c>
      <c r="C15" s="3" t="s">
        <v>169</v>
      </c>
      <c r="D15" t="s">
        <v>185</v>
      </c>
      <c r="E15" t="str">
        <f t="shared" si="0"/>
        <v>INSERT INTO Trials (trialcode,description,status) values ("tri013","Morbi consectetur sem nec aliquam iaculis. Maecenas hendrerit posuere risus, ac tristique dolor vestibulum ac. Donec dapibus, tortor eget sollicitudin facilisis, nibh arcu tempor nunc, ac vehicula lectus velit at mauris.","ongoing");</v>
      </c>
    </row>
    <row r="16" spans="1:6" ht="18" x14ac:dyDescent="0.2">
      <c r="A16">
        <v>14</v>
      </c>
      <c r="B16" t="s">
        <v>154</v>
      </c>
      <c r="C16" s="3" t="s">
        <v>170</v>
      </c>
      <c r="D16" t="s">
        <v>184</v>
      </c>
      <c r="E16" t="str">
        <f t="shared" si="0"/>
        <v>INSERT INTO Trials (trialcode,description,status) values ("tri014","Lorem ipsum dolor sit amet, consectetur adipiscing elit. Nullam rutrum cursus tortor. Cras tempor leo non rutrum hendrerit. Aenean sed nisi suscipit, ultricies quam vehicula, luctus odio.","open");</v>
      </c>
    </row>
    <row r="17" spans="1:5" ht="18" x14ac:dyDescent="0.2">
      <c r="A17">
        <v>15</v>
      </c>
      <c r="B17" t="s">
        <v>155</v>
      </c>
      <c r="C17" s="3" t="s">
        <v>171</v>
      </c>
      <c r="D17" t="s">
        <v>184</v>
      </c>
      <c r="E17" t="str">
        <f t="shared" si="0"/>
        <v>INSERT INTO Trials (trialcode,description,status) values ("tri015","Mauris quis leo ultrices, condimentum augue sed, lobortis ligula. Vestibulum ante ipsum primis in faucibus orci luctus et ultrices posuere cubilia curae;","open");</v>
      </c>
    </row>
    <row r="18" spans="1:5" ht="18" x14ac:dyDescent="0.2">
      <c r="A18">
        <v>16</v>
      </c>
      <c r="B18" t="s">
        <v>173</v>
      </c>
      <c r="C18" s="3" t="s">
        <v>178</v>
      </c>
      <c r="D18" t="s">
        <v>184</v>
      </c>
      <c r="E18" t="str">
        <f t="shared" si="0"/>
        <v>INSERT INTO Trials (trialcode,description,status) values ("tri016","Maecenas varius, tortor sit amet venenatis dictum, leo massa maximus velit, id interdum ante libero eu nibh. Maecenas eleifend venenatis sapien ac pharetra.","open");</v>
      </c>
    </row>
    <row r="19" spans="1:5" ht="18" x14ac:dyDescent="0.2">
      <c r="A19">
        <v>17</v>
      </c>
      <c r="B19" t="s">
        <v>174</v>
      </c>
      <c r="C19" s="3" t="s">
        <v>179</v>
      </c>
      <c r="D19" t="s">
        <v>184</v>
      </c>
      <c r="E19" t="str">
        <f t="shared" si="0"/>
        <v>INSERT INTO Trials (trialcode,description,status) values ("tri017","Mauris faucibus, lorem a congue congue, neque diam vehicula arcu, eu dignissim sapien eros non velit.","open");</v>
      </c>
    </row>
    <row r="20" spans="1:5" ht="18" x14ac:dyDescent="0.2">
      <c r="A20">
        <v>18</v>
      </c>
      <c r="B20" t="s">
        <v>175</v>
      </c>
      <c r="C20" s="3" t="s">
        <v>180</v>
      </c>
      <c r="D20" t="s">
        <v>183</v>
      </c>
      <c r="E20" t="str">
        <f t="shared" si="0"/>
        <v>INSERT INTO Trials (trialcode,description,status) values ("tri018","Aliquam dui odio, suscipit ut convallis aliquet, ullamcorper et lorem.","start");</v>
      </c>
    </row>
    <row r="21" spans="1:5" ht="18" x14ac:dyDescent="0.2">
      <c r="A21">
        <v>19</v>
      </c>
      <c r="B21" t="s">
        <v>176</v>
      </c>
      <c r="C21" s="3" t="s">
        <v>181</v>
      </c>
      <c r="D21" t="s">
        <v>183</v>
      </c>
      <c r="E21" t="str">
        <f t="shared" si="0"/>
        <v>INSERT INTO Trials (trialcode,description,status) values ("tri019","Nullam malesuada leo vel orci blandit dictum in nec ipsum.","start");</v>
      </c>
    </row>
    <row r="22" spans="1:5" ht="18" x14ac:dyDescent="0.2">
      <c r="A22">
        <v>20</v>
      </c>
      <c r="B22" t="s">
        <v>177</v>
      </c>
      <c r="C22" s="3" t="s">
        <v>182</v>
      </c>
      <c r="D22" t="s">
        <v>183</v>
      </c>
      <c r="E22" t="str">
        <f t="shared" si="0"/>
        <v>INSERT INTO Trials (trialcode,description,status) values ("tri020","Nunc dignissim ante nec erat iaculis, quis tincidunt nisi vulputate.","start");</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D9145-AF6F-A84F-BE89-910217010563}">
  <dimension ref="A1:AH264"/>
  <sheetViews>
    <sheetView tabSelected="1" topLeftCell="A22" workbookViewId="0">
      <selection activeCell="B28" sqref="B28"/>
    </sheetView>
  </sheetViews>
  <sheetFormatPr baseColWidth="10" defaultRowHeight="16" x14ac:dyDescent="0.2"/>
  <cols>
    <col min="2" max="2" width="11.1640625" customWidth="1"/>
    <col min="3" max="3" width="11.5" customWidth="1"/>
    <col min="4" max="4" width="11.6640625" customWidth="1"/>
    <col min="5" max="5" width="68.33203125" customWidth="1"/>
    <col min="6" max="6" width="20.33203125" customWidth="1"/>
    <col min="7" max="7" width="7.6640625" customWidth="1"/>
    <col min="8" max="8" width="14.6640625" customWidth="1"/>
    <col min="9" max="9" width="20.33203125" customWidth="1"/>
    <col min="10" max="11" width="3.83203125" customWidth="1"/>
    <col min="12" max="12" width="6.1640625" customWidth="1"/>
    <col min="13" max="13" width="8.83203125" customWidth="1"/>
    <col min="14" max="19" width="3.83203125" customWidth="1"/>
    <col min="21" max="28" width="4" customWidth="1"/>
    <col min="29" max="29" width="10.1640625" customWidth="1"/>
    <col min="30" max="30" width="8.83203125" customWidth="1"/>
  </cols>
  <sheetData>
    <row r="1" spans="1:32" x14ac:dyDescent="0.2">
      <c r="B1" t="s">
        <v>132</v>
      </c>
      <c r="E1" t="s">
        <v>190</v>
      </c>
      <c r="F1" t="s">
        <v>189</v>
      </c>
      <c r="G1">
        <v>15</v>
      </c>
      <c r="J1">
        <v>0</v>
      </c>
      <c r="K1">
        <v>1</v>
      </c>
      <c r="L1">
        <v>2</v>
      </c>
      <c r="M1">
        <v>3</v>
      </c>
      <c r="N1">
        <v>4</v>
      </c>
      <c r="O1">
        <v>5</v>
      </c>
      <c r="P1">
        <v>6</v>
      </c>
      <c r="Q1">
        <v>7</v>
      </c>
      <c r="R1">
        <v>8</v>
      </c>
      <c r="S1">
        <v>9</v>
      </c>
      <c r="U1">
        <v>0</v>
      </c>
      <c r="V1">
        <v>1</v>
      </c>
      <c r="W1">
        <v>2</v>
      </c>
      <c r="X1">
        <v>3</v>
      </c>
      <c r="Y1">
        <v>4</v>
      </c>
      <c r="Z1">
        <v>5</v>
      </c>
      <c r="AA1">
        <v>6</v>
      </c>
      <c r="AB1">
        <v>7</v>
      </c>
      <c r="AC1">
        <v>8</v>
      </c>
      <c r="AD1">
        <v>9</v>
      </c>
    </row>
    <row r="2" spans="1:32" x14ac:dyDescent="0.2">
      <c r="B2" t="s">
        <v>187</v>
      </c>
      <c r="C2" t="s">
        <v>188</v>
      </c>
      <c r="D2" t="str">
        <f>"INSERT INTO Subscriptions (trialcode, login, role) values ("&amp;CHAR(34)&amp;B2&amp;CHAR(34)&amp;","&amp;CHAR(34)&amp;C2&amp;CHAR(34)&amp;","&amp;CHAR(34)&amp;"ctm"&amp;CHAR(34)&amp;");"</f>
        <v>INSERT INTO Subscriptions (trialcode, login, role) values ("trial","rand ctm","ctm");</v>
      </c>
      <c r="F2" t="s">
        <v>187</v>
      </c>
      <c r="G2" t="s">
        <v>196</v>
      </c>
    </row>
    <row r="3" spans="1:32" x14ac:dyDescent="0.2">
      <c r="A3">
        <v>0</v>
      </c>
      <c r="B3" t="s">
        <v>140</v>
      </c>
      <c r="C3" t="str">
        <f ca="1">VLOOKUP(RANDBETWEEN(2,7),Accounts!A:B,2,FALSE)</f>
        <v>ctm04</v>
      </c>
      <c r="D3" t="str">
        <f t="shared" ref="D3:D23" ca="1" si="0">"INSERT INTO Subscriptions (trialcode, login, role) values ("&amp;CHAR(34)&amp;B3&amp;CHAR(34)&amp;","&amp;CHAR(34)&amp;C3&amp;CHAR(34)&amp;","&amp;CHAR(34)&amp;"ctm"&amp;CHAR(34)&amp;");"</f>
        <v>INSERT INTO Subscriptions (trialcode, login, role) values ("tri000","ctm04","ctm");</v>
      </c>
      <c r="E3" t="s">
        <v>301</v>
      </c>
      <c r="G3">
        <f ca="1">INT(RANDBETWEEN(G$1,G$1*G$1)^(1/2))</f>
        <v>13</v>
      </c>
      <c r="H3">
        <f ca="1">G$1-G3</f>
        <v>2</v>
      </c>
      <c r="I3" t="str">
        <f ca="1">_xlfn.CONCAT(U3:AD3)</f>
        <v>INSERT INTO Subscriptions (trialcode,login,role) values ("tri000","Inv001","investigator");INSERT INTO Subscriptions (trialcode,login,role) values ("tri000","Inv016","investigator");</v>
      </c>
      <c r="J3">
        <f ca="1">IF($H3&gt;J$1,RANDBETWEEN(8,28),"")</f>
        <v>9</v>
      </c>
      <c r="K3">
        <f t="shared" ref="K3:S18" ca="1" si="1">IF($H3&gt;K$1,RANDBETWEEN(8,28),"")</f>
        <v>24</v>
      </c>
      <c r="L3" t="str">
        <f t="shared" ca="1" si="1"/>
        <v/>
      </c>
      <c r="M3" t="str">
        <f t="shared" ca="1" si="1"/>
        <v/>
      </c>
      <c r="N3" t="str">
        <f t="shared" ca="1" si="1"/>
        <v/>
      </c>
      <c r="O3" t="str">
        <f t="shared" ca="1" si="1"/>
        <v/>
      </c>
      <c r="P3" t="str">
        <f t="shared" ca="1" si="1"/>
        <v/>
      </c>
      <c r="Q3" t="str">
        <f t="shared" ca="1" si="1"/>
        <v/>
      </c>
      <c r="R3" t="str">
        <f t="shared" ca="1" si="1"/>
        <v/>
      </c>
      <c r="S3" t="str">
        <f t="shared" ca="1" si="1"/>
        <v/>
      </c>
      <c r="T3" t="str">
        <f>""</f>
        <v/>
      </c>
      <c r="U3" t="str">
        <f ca="1">IF($H3&gt;U$1,"INSERT INTO Subscriptions (trialcode,login,role) values ("&amp;CHAR(34)&amp;$B3&amp;CHAR(34)&amp;","&amp;CHAR(34)&amp;VLOOKUP(J3,Accounts!$A:$B,2,FALSE)&amp;CHAR(34)&amp;","&amp;CHAR(34)&amp;"investigator"&amp;CHAR(34)&amp;");","")</f>
        <v>INSERT INTO Subscriptions (trialcode,login,role) values ("tri000","Inv001","investigator");</v>
      </c>
      <c r="V3" t="str">
        <f ca="1">IF($H3&gt;V$1,"INSERT INTO Subscriptions (trialcode,login,role) values ("&amp;CHAR(34)&amp;$B3&amp;CHAR(34)&amp;","&amp;CHAR(34)&amp;VLOOKUP(K3,Accounts!$A:$B,2,FALSE)&amp;CHAR(34)&amp;","&amp;CHAR(34)&amp;"investigator"&amp;CHAR(34)&amp;");","")</f>
        <v>INSERT INTO Subscriptions (trialcode,login,role) values ("tri000","Inv016","investigator");</v>
      </c>
      <c r="W3" t="str">
        <f ca="1">IF($H3&gt;W$1,"INSERT INTO Subscriptions (trialcode,login,role) values ("&amp;CHAR(34)&amp;$B3&amp;CHAR(34)&amp;","&amp;CHAR(34)&amp;VLOOKUP(L3,Accounts!$A:$B,2,FALSE)&amp;CHAR(34)&amp;","&amp;CHAR(34)&amp;"investigator"&amp;CHAR(34)&amp;");","")</f>
        <v/>
      </c>
      <c r="X3" t="str">
        <f ca="1">IF($H3&gt;X$1,"INSERT INTO Subscriptions (trialcode,login,role) values ("&amp;CHAR(34)&amp;$B3&amp;CHAR(34)&amp;","&amp;CHAR(34)&amp;VLOOKUP(M3,Accounts!$A:$B,2,FALSE)&amp;CHAR(34)&amp;","&amp;CHAR(34)&amp;"investigator"&amp;CHAR(34)&amp;");","")</f>
        <v/>
      </c>
      <c r="Y3" t="str">
        <f ca="1">IF($H3&gt;Y$1,"INSERT INTO Subscriptions (trialcode,login,role) values ("&amp;CHAR(34)&amp;$B3&amp;CHAR(34)&amp;","&amp;CHAR(34)&amp;VLOOKUP(N3,Accounts!$A:$B,2,FALSE)&amp;CHAR(34)&amp;","&amp;CHAR(34)&amp;"investigator"&amp;CHAR(34)&amp;");","")</f>
        <v/>
      </c>
      <c r="Z3" t="str">
        <f ca="1">IF($H3&gt;Z$1,"INSERT INTO Subscriptions (trialcode,login,role) values ("&amp;CHAR(34)&amp;$B3&amp;CHAR(34)&amp;","&amp;CHAR(34)&amp;VLOOKUP(O3,Accounts!$A:$B,2,FALSE)&amp;CHAR(34)&amp;","&amp;CHAR(34)&amp;"investigator"&amp;CHAR(34)&amp;");","")</f>
        <v/>
      </c>
      <c r="AA3" t="str">
        <f ca="1">IF($H3&gt;AA$1,"INSERT INTO Subscriptions (trialcode,login,role) values ("&amp;CHAR(34)&amp;$B3&amp;CHAR(34)&amp;","&amp;CHAR(34)&amp;VLOOKUP(P3,Accounts!$A:$B,2,FALSE)&amp;CHAR(34)&amp;","&amp;CHAR(34)&amp;"investigator"&amp;CHAR(34)&amp;");","")</f>
        <v/>
      </c>
      <c r="AB3" t="str">
        <f ca="1">IF($H3&gt;AB$1,"INSERT INTO Subscriptions (trialcode,login,role) values ("&amp;CHAR(34)&amp;$B3&amp;CHAR(34)&amp;","&amp;CHAR(34)&amp;VLOOKUP(Q3,Accounts!$A:$B,2,FALSE)&amp;CHAR(34)&amp;","&amp;CHAR(34)&amp;"investigator"&amp;CHAR(34)&amp;");","")</f>
        <v/>
      </c>
      <c r="AC3" t="str">
        <f ca="1">IF($H3&gt;AC$1,"INSERT INTO Subscriptions (trialcode,login,role) values ("&amp;CHAR(34)&amp;$B3&amp;CHAR(34)&amp;","&amp;CHAR(34)&amp;VLOOKUP(R3,Accounts!$A:$B,2,FALSE)&amp;CHAR(34)&amp;","&amp;CHAR(34)&amp;"investigator"&amp;CHAR(34)&amp;");","")</f>
        <v/>
      </c>
      <c r="AD3" t="str">
        <f ca="1">IF($H3&gt;AD$1,"INSERT INTO Subscriptions (trialcode,login,role) values ("&amp;CHAR(34)&amp;$B3&amp;CHAR(34)&amp;","&amp;CHAR(34)&amp;VLOOKUP(S3,Accounts!$A:$B,2,FALSE)&amp;CHAR(34)&amp;","&amp;CHAR(34)&amp;"investigator"&amp;CHAR(34)&amp;");","")</f>
        <v/>
      </c>
      <c r="AF3">
        <f ca="1">SQRT(G3)</f>
        <v>3.6055512754639891</v>
      </c>
    </row>
    <row r="4" spans="1:32" x14ac:dyDescent="0.2">
      <c r="A4">
        <v>1</v>
      </c>
      <c r="B4" t="s">
        <v>141</v>
      </c>
      <c r="C4" t="str">
        <f ca="1">VLOOKUP(RANDBETWEEN(2,7),Accounts!A:B,2,FALSE)</f>
        <v>ctm02</v>
      </c>
      <c r="D4" t="str">
        <f t="shared" ca="1" si="0"/>
        <v>INSERT INTO Subscriptions (trialcode, login, role) values ("tri001","ctm02","ctm");</v>
      </c>
      <c r="E4" t="s">
        <v>302</v>
      </c>
      <c r="G4">
        <f t="shared" ref="G4:G23" ca="1" si="2">INT(RANDBETWEEN(G$1,G$1*G$1)^(1/2))</f>
        <v>9</v>
      </c>
      <c r="H4">
        <f t="shared" ref="H4:H23" ca="1" si="3">G$1-G4</f>
        <v>6</v>
      </c>
      <c r="I4" t="str">
        <f t="shared" ref="I4:I23" ca="1" si="4">_xlfn.CONCAT(U4:AD4)</f>
        <v>INSERT INTO Subscriptions (trialcode,login,role) values ("tri001","Inv014","investigator");INSERT INTO Subscriptions (trialcode,login,role) values ("tri001","Inv019","investigator");INSERT INTO Subscriptions (trialcode,login,role) values ("tri001","Inv014","investigator");INSERT INTO Subscriptions (trialcode,login,role) values ("tri001","Inv020","investigator");INSERT INTO Subscriptions (trialcode,login,role) values ("tri001","Inv006","investigator");INSERT INTO Subscriptions (trialcode,login,role) values ("tri001","Inv004","investigator");</v>
      </c>
      <c r="J4">
        <f t="shared" ref="J4:S23" ca="1" si="5">IF($H4&gt;J$1,RANDBETWEEN(8,28),"")</f>
        <v>22</v>
      </c>
      <c r="K4">
        <f t="shared" ca="1" si="1"/>
        <v>27</v>
      </c>
      <c r="L4">
        <f t="shared" ca="1" si="1"/>
        <v>22</v>
      </c>
      <c r="M4">
        <f t="shared" ca="1" si="1"/>
        <v>28</v>
      </c>
      <c r="N4">
        <f t="shared" ca="1" si="1"/>
        <v>14</v>
      </c>
      <c r="O4">
        <f t="shared" ca="1" si="1"/>
        <v>12</v>
      </c>
      <c r="P4" t="str">
        <f t="shared" ca="1" si="1"/>
        <v/>
      </c>
      <c r="Q4" t="str">
        <f t="shared" ca="1" si="1"/>
        <v/>
      </c>
      <c r="R4" t="str">
        <f t="shared" ca="1" si="1"/>
        <v/>
      </c>
      <c r="S4" t="str">
        <f t="shared" ca="1" si="1"/>
        <v/>
      </c>
      <c r="T4" t="str">
        <f>""</f>
        <v/>
      </c>
      <c r="U4" t="str">
        <f ca="1">IF($H4&gt;U$1,"INSERT INTO Subscriptions (trialcode,login,role) values ("&amp;CHAR(34)&amp;$B4&amp;CHAR(34)&amp;","&amp;CHAR(34)&amp;VLOOKUP(J4,Accounts!$A:$B,2,FALSE)&amp;CHAR(34)&amp;","&amp;CHAR(34)&amp;"investigator"&amp;CHAR(34)&amp;");","")</f>
        <v>INSERT INTO Subscriptions (trialcode,login,role) values ("tri001","Inv014","investigator");</v>
      </c>
      <c r="V4" t="str">
        <f ca="1">IF($H4&gt;V$1,"INSERT INTO Subscriptions (trialcode,login,role) values ("&amp;CHAR(34)&amp;$B4&amp;CHAR(34)&amp;","&amp;CHAR(34)&amp;VLOOKUP(K4,Accounts!$A:$B,2,FALSE)&amp;CHAR(34)&amp;","&amp;CHAR(34)&amp;"investigator"&amp;CHAR(34)&amp;");","")</f>
        <v>INSERT INTO Subscriptions (trialcode,login,role) values ("tri001","Inv019","investigator");</v>
      </c>
      <c r="W4" t="str">
        <f ca="1">IF($H4&gt;W$1,"INSERT INTO Subscriptions (trialcode,login,role) values ("&amp;CHAR(34)&amp;$B4&amp;CHAR(34)&amp;","&amp;CHAR(34)&amp;VLOOKUP(L4,Accounts!$A:$B,2,FALSE)&amp;CHAR(34)&amp;","&amp;CHAR(34)&amp;"investigator"&amp;CHAR(34)&amp;");","")</f>
        <v>INSERT INTO Subscriptions (trialcode,login,role) values ("tri001","Inv014","investigator");</v>
      </c>
      <c r="X4" t="str">
        <f ca="1">IF($H4&gt;X$1,"INSERT INTO Subscriptions (trialcode,login,role) values ("&amp;CHAR(34)&amp;$B4&amp;CHAR(34)&amp;","&amp;CHAR(34)&amp;VLOOKUP(M4,Accounts!$A:$B,2,FALSE)&amp;CHAR(34)&amp;","&amp;CHAR(34)&amp;"investigator"&amp;CHAR(34)&amp;");","")</f>
        <v>INSERT INTO Subscriptions (trialcode,login,role) values ("tri001","Inv020","investigator");</v>
      </c>
      <c r="Y4" t="str">
        <f ca="1">IF($H4&gt;Y$1,"INSERT INTO Subscriptions (trialcode,login,role) values ("&amp;CHAR(34)&amp;$B4&amp;CHAR(34)&amp;","&amp;CHAR(34)&amp;VLOOKUP(N4,Accounts!$A:$B,2,FALSE)&amp;CHAR(34)&amp;","&amp;CHAR(34)&amp;"investigator"&amp;CHAR(34)&amp;");","")</f>
        <v>INSERT INTO Subscriptions (trialcode,login,role) values ("tri001","Inv006","investigator");</v>
      </c>
      <c r="Z4" t="str">
        <f ca="1">IF($H4&gt;Z$1,"INSERT INTO Subscriptions (trialcode,login,role) values ("&amp;CHAR(34)&amp;$B4&amp;CHAR(34)&amp;","&amp;CHAR(34)&amp;VLOOKUP(O4,Accounts!$A:$B,2,FALSE)&amp;CHAR(34)&amp;","&amp;CHAR(34)&amp;"investigator"&amp;CHAR(34)&amp;");","")</f>
        <v>INSERT INTO Subscriptions (trialcode,login,role) values ("tri001","Inv004","investigator");</v>
      </c>
      <c r="AA4" t="str">
        <f ca="1">IF($H4&gt;AA$1,"INSERT INTO Subscriptions (trialcode,login,role) values ("&amp;CHAR(34)&amp;$B4&amp;CHAR(34)&amp;","&amp;CHAR(34)&amp;VLOOKUP(P4,Accounts!$A:$B,2,FALSE)&amp;CHAR(34)&amp;","&amp;CHAR(34)&amp;"investigator"&amp;CHAR(34)&amp;");","")</f>
        <v/>
      </c>
      <c r="AB4" t="str">
        <f ca="1">IF($H4&gt;AB$1,"INSERT INTO Subscriptions (trialcode,login,role) values ("&amp;CHAR(34)&amp;$B4&amp;CHAR(34)&amp;","&amp;CHAR(34)&amp;VLOOKUP(Q4,Accounts!$A:$B,2,FALSE)&amp;CHAR(34)&amp;","&amp;CHAR(34)&amp;"investigator"&amp;CHAR(34)&amp;");","")</f>
        <v/>
      </c>
      <c r="AC4" t="str">
        <f ca="1">IF($H4&gt;AC$1,"INSERT INTO Subscriptions (trialcode,login,role) values ("&amp;CHAR(34)&amp;$B4&amp;CHAR(34)&amp;","&amp;CHAR(34)&amp;VLOOKUP(R4,Accounts!$A:$B,2,FALSE)&amp;CHAR(34)&amp;","&amp;CHAR(34)&amp;"investigator"&amp;CHAR(34)&amp;");","")</f>
        <v/>
      </c>
      <c r="AD4" t="str">
        <f ca="1">IF($H4&gt;AD$1,"INSERT INTO Subscriptions (trialcode,login,role) values ("&amp;CHAR(34)&amp;$B4&amp;CHAR(34)&amp;","&amp;CHAR(34)&amp;VLOOKUP(S4,Accounts!$A:$B,2,FALSE)&amp;CHAR(34)&amp;","&amp;CHAR(34)&amp;"investigator"&amp;CHAR(34)&amp;");","")</f>
        <v/>
      </c>
      <c r="AF4">
        <f t="shared" ref="AF4:AF23" ca="1" si="6">SQRT(G4)</f>
        <v>3</v>
      </c>
    </row>
    <row r="5" spans="1:32" x14ac:dyDescent="0.2">
      <c r="A5">
        <v>2</v>
      </c>
      <c r="B5" t="s">
        <v>142</v>
      </c>
      <c r="C5" t="str">
        <f ca="1">VLOOKUP(RANDBETWEEN(2,7),Accounts!A:B,2,FALSE)</f>
        <v>ctm00</v>
      </c>
      <c r="D5" t="str">
        <f t="shared" ca="1" si="0"/>
        <v>INSERT INTO Subscriptions (trialcode, login, role) values ("tri002","ctm00","ctm");</v>
      </c>
      <c r="E5" t="s">
        <v>303</v>
      </c>
      <c r="G5">
        <f t="shared" ca="1" si="2"/>
        <v>10</v>
      </c>
      <c r="H5">
        <f t="shared" ca="1" si="3"/>
        <v>5</v>
      </c>
      <c r="I5" t="str">
        <f t="shared" ca="1" si="4"/>
        <v>INSERT INTO Subscriptions (trialcode,login,role) values ("tri002","Inv007","investigator");INSERT INTO Subscriptions (trialcode,login,role) values ("tri002","Inv001","investigator");INSERT INTO Subscriptions (trialcode,login,role) values ("tri002","Inv010","investigator");INSERT INTO Subscriptions (trialcode,login,role) values ("tri002","Inv011","investigator");INSERT INTO Subscriptions (trialcode,login,role) values ("tri002","Inv014","investigator");</v>
      </c>
      <c r="J5">
        <f t="shared" ca="1" si="5"/>
        <v>15</v>
      </c>
      <c r="K5">
        <f t="shared" ca="1" si="1"/>
        <v>9</v>
      </c>
      <c r="L5">
        <f t="shared" ca="1" si="1"/>
        <v>18</v>
      </c>
      <c r="M5">
        <f t="shared" ca="1" si="1"/>
        <v>19</v>
      </c>
      <c r="N5">
        <f t="shared" ca="1" si="1"/>
        <v>22</v>
      </c>
      <c r="O5" t="str">
        <f t="shared" ca="1" si="1"/>
        <v/>
      </c>
      <c r="P5" t="str">
        <f t="shared" ca="1" si="1"/>
        <v/>
      </c>
      <c r="Q5" t="str">
        <f t="shared" ca="1" si="1"/>
        <v/>
      </c>
      <c r="R5" t="str">
        <f t="shared" ca="1" si="1"/>
        <v/>
      </c>
      <c r="S5" t="str">
        <f t="shared" ca="1" si="1"/>
        <v/>
      </c>
      <c r="T5" t="str">
        <f>""</f>
        <v/>
      </c>
      <c r="U5" t="str">
        <f ca="1">IF($H5&gt;U$1,"INSERT INTO Subscriptions (trialcode,login,role) values ("&amp;CHAR(34)&amp;$B5&amp;CHAR(34)&amp;","&amp;CHAR(34)&amp;VLOOKUP(J5,Accounts!$A:$B,2,FALSE)&amp;CHAR(34)&amp;","&amp;CHAR(34)&amp;"investigator"&amp;CHAR(34)&amp;");","")</f>
        <v>INSERT INTO Subscriptions (trialcode,login,role) values ("tri002","Inv007","investigator");</v>
      </c>
      <c r="V5" t="str">
        <f ca="1">IF($H5&gt;V$1,"INSERT INTO Subscriptions (trialcode,login,role) values ("&amp;CHAR(34)&amp;$B5&amp;CHAR(34)&amp;","&amp;CHAR(34)&amp;VLOOKUP(K5,Accounts!$A:$B,2,FALSE)&amp;CHAR(34)&amp;","&amp;CHAR(34)&amp;"investigator"&amp;CHAR(34)&amp;");","")</f>
        <v>INSERT INTO Subscriptions (trialcode,login,role) values ("tri002","Inv001","investigator");</v>
      </c>
      <c r="W5" t="str">
        <f ca="1">IF($H5&gt;W$1,"INSERT INTO Subscriptions (trialcode,login,role) values ("&amp;CHAR(34)&amp;$B5&amp;CHAR(34)&amp;","&amp;CHAR(34)&amp;VLOOKUP(L5,Accounts!$A:$B,2,FALSE)&amp;CHAR(34)&amp;","&amp;CHAR(34)&amp;"investigator"&amp;CHAR(34)&amp;");","")</f>
        <v>INSERT INTO Subscriptions (trialcode,login,role) values ("tri002","Inv010","investigator");</v>
      </c>
      <c r="X5" t="str">
        <f ca="1">IF($H5&gt;X$1,"INSERT INTO Subscriptions (trialcode,login,role) values ("&amp;CHAR(34)&amp;$B5&amp;CHAR(34)&amp;","&amp;CHAR(34)&amp;VLOOKUP(M5,Accounts!$A:$B,2,FALSE)&amp;CHAR(34)&amp;","&amp;CHAR(34)&amp;"investigator"&amp;CHAR(34)&amp;");","")</f>
        <v>INSERT INTO Subscriptions (trialcode,login,role) values ("tri002","Inv011","investigator");</v>
      </c>
      <c r="Y5" t="str">
        <f ca="1">IF($H5&gt;Y$1,"INSERT INTO Subscriptions (trialcode,login,role) values ("&amp;CHAR(34)&amp;$B5&amp;CHAR(34)&amp;","&amp;CHAR(34)&amp;VLOOKUP(N5,Accounts!$A:$B,2,FALSE)&amp;CHAR(34)&amp;","&amp;CHAR(34)&amp;"investigator"&amp;CHAR(34)&amp;");","")</f>
        <v>INSERT INTO Subscriptions (trialcode,login,role) values ("tri002","Inv014","investigator");</v>
      </c>
      <c r="Z5" t="str">
        <f ca="1">IF($H5&gt;Z$1,"INSERT INTO Subscriptions (trialcode,login,role) values ("&amp;CHAR(34)&amp;$B5&amp;CHAR(34)&amp;","&amp;CHAR(34)&amp;VLOOKUP(O5,Accounts!$A:$B,2,FALSE)&amp;CHAR(34)&amp;","&amp;CHAR(34)&amp;"investigator"&amp;CHAR(34)&amp;");","")</f>
        <v/>
      </c>
      <c r="AA5" t="str">
        <f ca="1">IF($H5&gt;AA$1,"INSERT INTO Subscriptions (trialcode,login,role) values ("&amp;CHAR(34)&amp;$B5&amp;CHAR(34)&amp;","&amp;CHAR(34)&amp;VLOOKUP(P5,Accounts!$A:$B,2,FALSE)&amp;CHAR(34)&amp;","&amp;CHAR(34)&amp;"investigator"&amp;CHAR(34)&amp;");","")</f>
        <v/>
      </c>
      <c r="AB5" t="str">
        <f ca="1">IF($H5&gt;AB$1,"INSERT INTO Subscriptions (trialcode,login,role) values ("&amp;CHAR(34)&amp;$B5&amp;CHAR(34)&amp;","&amp;CHAR(34)&amp;VLOOKUP(Q5,Accounts!$A:$B,2,FALSE)&amp;CHAR(34)&amp;","&amp;CHAR(34)&amp;"investigator"&amp;CHAR(34)&amp;");","")</f>
        <v/>
      </c>
      <c r="AC5" t="str">
        <f ca="1">IF($H5&gt;AC$1,"INSERT INTO Subscriptions (trialcode,login,role) values ("&amp;CHAR(34)&amp;$B5&amp;CHAR(34)&amp;","&amp;CHAR(34)&amp;VLOOKUP(R5,Accounts!$A:$B,2,FALSE)&amp;CHAR(34)&amp;","&amp;CHAR(34)&amp;"investigator"&amp;CHAR(34)&amp;");","")</f>
        <v/>
      </c>
      <c r="AD5" t="str">
        <f ca="1">IF($H5&gt;AD$1,"INSERT INTO Subscriptions (trialcode,login,role) values ("&amp;CHAR(34)&amp;$B5&amp;CHAR(34)&amp;","&amp;CHAR(34)&amp;VLOOKUP(S5,Accounts!$A:$B,2,FALSE)&amp;CHAR(34)&amp;","&amp;CHAR(34)&amp;"investigator"&amp;CHAR(34)&amp;");","")</f>
        <v/>
      </c>
      <c r="AF5">
        <f t="shared" ca="1" si="6"/>
        <v>3.1622776601683795</v>
      </c>
    </row>
    <row r="6" spans="1:32" x14ac:dyDescent="0.2">
      <c r="A6">
        <v>3</v>
      </c>
      <c r="B6" t="s">
        <v>143</v>
      </c>
      <c r="C6" t="str">
        <f ca="1">VLOOKUP(RANDBETWEEN(2,7),Accounts!A:B,2,FALSE)</f>
        <v>ctm01</v>
      </c>
      <c r="D6" t="str">
        <f t="shared" ca="1" si="0"/>
        <v>INSERT INTO Subscriptions (trialcode, login, role) values ("tri003","ctm01","ctm");</v>
      </c>
      <c r="E6" t="s">
        <v>304</v>
      </c>
      <c r="G6">
        <f t="shared" ca="1" si="2"/>
        <v>12</v>
      </c>
      <c r="H6">
        <f t="shared" ca="1" si="3"/>
        <v>3</v>
      </c>
      <c r="I6" t="str">
        <f t="shared" ca="1" si="4"/>
        <v>INSERT INTO Subscriptions (trialcode,login,role) values ("tri003","Inv019","investigator");INSERT INTO Subscriptions (trialcode,login,role) values ("tri003","Inv009","investigator");INSERT INTO Subscriptions (trialcode,login,role) values ("tri003","Inv017","investigator");</v>
      </c>
      <c r="J6">
        <f t="shared" ca="1" si="5"/>
        <v>27</v>
      </c>
      <c r="K6">
        <f t="shared" ca="1" si="1"/>
        <v>17</v>
      </c>
      <c r="L6">
        <f t="shared" ca="1" si="1"/>
        <v>25</v>
      </c>
      <c r="M6" t="str">
        <f t="shared" ca="1" si="1"/>
        <v/>
      </c>
      <c r="N6" t="str">
        <f t="shared" ca="1" si="1"/>
        <v/>
      </c>
      <c r="O6" t="str">
        <f t="shared" ca="1" si="1"/>
        <v/>
      </c>
      <c r="P6" t="str">
        <f t="shared" ca="1" si="1"/>
        <v/>
      </c>
      <c r="Q6" t="str">
        <f t="shared" ca="1" si="1"/>
        <v/>
      </c>
      <c r="R6" t="str">
        <f t="shared" ca="1" si="1"/>
        <v/>
      </c>
      <c r="S6" t="str">
        <f t="shared" ca="1" si="1"/>
        <v/>
      </c>
      <c r="T6" t="str">
        <f>""</f>
        <v/>
      </c>
      <c r="U6" t="str">
        <f ca="1">IF($H6&gt;U$1,"INSERT INTO Subscriptions (trialcode,login,role) values ("&amp;CHAR(34)&amp;$B6&amp;CHAR(34)&amp;","&amp;CHAR(34)&amp;VLOOKUP(J6,Accounts!$A:$B,2,FALSE)&amp;CHAR(34)&amp;","&amp;CHAR(34)&amp;"investigator"&amp;CHAR(34)&amp;");","")</f>
        <v>INSERT INTO Subscriptions (trialcode,login,role) values ("tri003","Inv019","investigator");</v>
      </c>
      <c r="V6" t="str">
        <f ca="1">IF($H6&gt;V$1,"INSERT INTO Subscriptions (trialcode,login,role) values ("&amp;CHAR(34)&amp;$B6&amp;CHAR(34)&amp;","&amp;CHAR(34)&amp;VLOOKUP(K6,Accounts!$A:$B,2,FALSE)&amp;CHAR(34)&amp;","&amp;CHAR(34)&amp;"investigator"&amp;CHAR(34)&amp;");","")</f>
        <v>INSERT INTO Subscriptions (trialcode,login,role) values ("tri003","Inv009","investigator");</v>
      </c>
      <c r="W6" t="str">
        <f ca="1">IF($H6&gt;W$1,"INSERT INTO Subscriptions (trialcode,login,role) values ("&amp;CHAR(34)&amp;$B6&amp;CHAR(34)&amp;","&amp;CHAR(34)&amp;VLOOKUP(L6,Accounts!$A:$B,2,FALSE)&amp;CHAR(34)&amp;","&amp;CHAR(34)&amp;"investigator"&amp;CHAR(34)&amp;");","")</f>
        <v>INSERT INTO Subscriptions (trialcode,login,role) values ("tri003","Inv017","investigator");</v>
      </c>
      <c r="X6" t="str">
        <f ca="1">IF($H6&gt;X$1,"INSERT INTO Subscriptions (trialcode,login,role) values ("&amp;CHAR(34)&amp;$B6&amp;CHAR(34)&amp;","&amp;CHAR(34)&amp;VLOOKUP(M6,Accounts!$A:$B,2,FALSE)&amp;CHAR(34)&amp;","&amp;CHAR(34)&amp;"investigator"&amp;CHAR(34)&amp;");","")</f>
        <v/>
      </c>
      <c r="Y6" t="str">
        <f ca="1">IF($H6&gt;Y$1,"INSERT INTO Subscriptions (trialcode,login,role) values ("&amp;CHAR(34)&amp;$B6&amp;CHAR(34)&amp;","&amp;CHAR(34)&amp;VLOOKUP(N6,Accounts!$A:$B,2,FALSE)&amp;CHAR(34)&amp;","&amp;CHAR(34)&amp;"investigator"&amp;CHAR(34)&amp;");","")</f>
        <v/>
      </c>
      <c r="Z6" t="str">
        <f ca="1">IF($H6&gt;Z$1,"INSERT INTO Subscriptions (trialcode,login,role) values ("&amp;CHAR(34)&amp;$B6&amp;CHAR(34)&amp;","&amp;CHAR(34)&amp;VLOOKUP(O6,Accounts!$A:$B,2,FALSE)&amp;CHAR(34)&amp;","&amp;CHAR(34)&amp;"investigator"&amp;CHAR(34)&amp;");","")</f>
        <v/>
      </c>
      <c r="AA6" t="str">
        <f ca="1">IF($H6&gt;AA$1,"INSERT INTO Subscriptions (trialcode,login,role) values ("&amp;CHAR(34)&amp;$B6&amp;CHAR(34)&amp;","&amp;CHAR(34)&amp;VLOOKUP(P6,Accounts!$A:$B,2,FALSE)&amp;CHAR(34)&amp;","&amp;CHAR(34)&amp;"investigator"&amp;CHAR(34)&amp;");","")</f>
        <v/>
      </c>
      <c r="AB6" t="str">
        <f ca="1">IF($H6&gt;AB$1,"INSERT INTO Subscriptions (trialcode,login,role) values ("&amp;CHAR(34)&amp;$B6&amp;CHAR(34)&amp;","&amp;CHAR(34)&amp;VLOOKUP(Q6,Accounts!$A:$B,2,FALSE)&amp;CHAR(34)&amp;","&amp;CHAR(34)&amp;"investigator"&amp;CHAR(34)&amp;");","")</f>
        <v/>
      </c>
      <c r="AC6" t="str">
        <f ca="1">IF($H6&gt;AC$1,"INSERT INTO Subscriptions (trialcode,login,role) values ("&amp;CHAR(34)&amp;$B6&amp;CHAR(34)&amp;","&amp;CHAR(34)&amp;VLOOKUP(R6,Accounts!$A:$B,2,FALSE)&amp;CHAR(34)&amp;","&amp;CHAR(34)&amp;"investigator"&amp;CHAR(34)&amp;");","")</f>
        <v/>
      </c>
      <c r="AD6" t="str">
        <f ca="1">IF($H6&gt;AD$1,"INSERT INTO Subscriptions (trialcode,login,role) values ("&amp;CHAR(34)&amp;$B6&amp;CHAR(34)&amp;","&amp;CHAR(34)&amp;VLOOKUP(S6,Accounts!$A:$B,2,FALSE)&amp;CHAR(34)&amp;","&amp;CHAR(34)&amp;"investigator"&amp;CHAR(34)&amp;");","")</f>
        <v/>
      </c>
      <c r="AF6">
        <f t="shared" ca="1" si="6"/>
        <v>3.4641016151377544</v>
      </c>
    </row>
    <row r="7" spans="1:32" x14ac:dyDescent="0.2">
      <c r="A7">
        <v>4</v>
      </c>
      <c r="B7" t="s">
        <v>144</v>
      </c>
      <c r="C7" t="str">
        <f ca="1">VLOOKUP(RANDBETWEEN(2,7),Accounts!A:B,2,FALSE)</f>
        <v>ctm03</v>
      </c>
      <c r="D7" t="str">
        <f t="shared" ca="1" si="0"/>
        <v>INSERT INTO Subscriptions (trialcode, login, role) values ("tri004","ctm03","ctm");</v>
      </c>
      <c r="E7" t="s">
        <v>305</v>
      </c>
      <c r="G7">
        <f t="shared" ca="1" si="2"/>
        <v>13</v>
      </c>
      <c r="H7">
        <f t="shared" ca="1" si="3"/>
        <v>2</v>
      </c>
      <c r="I7" t="str">
        <f t="shared" ca="1" si="4"/>
        <v>INSERT INTO Subscriptions (trialcode,login,role) values ("tri004","Inv018","investigator");INSERT INTO Subscriptions (trialcode,login,role) values ("tri004","Inv018","investigator");</v>
      </c>
      <c r="J7">
        <f t="shared" ca="1" si="5"/>
        <v>26</v>
      </c>
      <c r="K7">
        <f t="shared" ca="1" si="1"/>
        <v>26</v>
      </c>
      <c r="L7" t="str">
        <f t="shared" ca="1" si="1"/>
        <v/>
      </c>
      <c r="M7" t="str">
        <f t="shared" ca="1" si="1"/>
        <v/>
      </c>
      <c r="N7" t="str">
        <f t="shared" ca="1" si="1"/>
        <v/>
      </c>
      <c r="O7" t="str">
        <f t="shared" ca="1" si="1"/>
        <v/>
      </c>
      <c r="P7" t="str">
        <f t="shared" ca="1" si="1"/>
        <v/>
      </c>
      <c r="Q7" t="str">
        <f t="shared" ca="1" si="1"/>
        <v/>
      </c>
      <c r="R7" t="str">
        <f t="shared" ca="1" si="1"/>
        <v/>
      </c>
      <c r="S7" t="str">
        <f t="shared" ca="1" si="1"/>
        <v/>
      </c>
      <c r="T7" t="str">
        <f>""</f>
        <v/>
      </c>
      <c r="U7" t="str">
        <f ca="1">IF($H7&gt;U$1,"INSERT INTO Subscriptions (trialcode,login,role) values ("&amp;CHAR(34)&amp;$B7&amp;CHAR(34)&amp;","&amp;CHAR(34)&amp;VLOOKUP(J7,Accounts!$A:$B,2,FALSE)&amp;CHAR(34)&amp;","&amp;CHAR(34)&amp;"investigator"&amp;CHAR(34)&amp;");","")</f>
        <v>INSERT INTO Subscriptions (trialcode,login,role) values ("tri004","Inv018","investigator");</v>
      </c>
      <c r="V7" t="str">
        <f ca="1">IF($H7&gt;V$1,"INSERT INTO Subscriptions (trialcode,login,role) values ("&amp;CHAR(34)&amp;$B7&amp;CHAR(34)&amp;","&amp;CHAR(34)&amp;VLOOKUP(K7,Accounts!$A:$B,2,FALSE)&amp;CHAR(34)&amp;","&amp;CHAR(34)&amp;"investigator"&amp;CHAR(34)&amp;");","")</f>
        <v>INSERT INTO Subscriptions (trialcode,login,role) values ("tri004","Inv018","investigator");</v>
      </c>
      <c r="W7" t="str">
        <f ca="1">IF($H7&gt;W$1,"INSERT INTO Subscriptions (trialcode,login,role) values ("&amp;CHAR(34)&amp;$B7&amp;CHAR(34)&amp;","&amp;CHAR(34)&amp;VLOOKUP(L7,Accounts!$A:$B,2,FALSE)&amp;CHAR(34)&amp;","&amp;CHAR(34)&amp;"investigator"&amp;CHAR(34)&amp;");","")</f>
        <v/>
      </c>
      <c r="X7" t="str">
        <f ca="1">IF($H7&gt;X$1,"INSERT INTO Subscriptions (trialcode,login,role) values ("&amp;CHAR(34)&amp;$B7&amp;CHAR(34)&amp;","&amp;CHAR(34)&amp;VLOOKUP(M7,Accounts!$A:$B,2,FALSE)&amp;CHAR(34)&amp;","&amp;CHAR(34)&amp;"investigator"&amp;CHAR(34)&amp;");","")</f>
        <v/>
      </c>
      <c r="Y7" t="str">
        <f ca="1">IF($H7&gt;Y$1,"INSERT INTO Subscriptions (trialcode,login,role) values ("&amp;CHAR(34)&amp;$B7&amp;CHAR(34)&amp;","&amp;CHAR(34)&amp;VLOOKUP(N7,Accounts!$A:$B,2,FALSE)&amp;CHAR(34)&amp;","&amp;CHAR(34)&amp;"investigator"&amp;CHAR(34)&amp;");","")</f>
        <v/>
      </c>
      <c r="Z7" t="str">
        <f ca="1">IF($H7&gt;Z$1,"INSERT INTO Subscriptions (trialcode,login,role) values ("&amp;CHAR(34)&amp;$B7&amp;CHAR(34)&amp;","&amp;CHAR(34)&amp;VLOOKUP(O7,Accounts!$A:$B,2,FALSE)&amp;CHAR(34)&amp;","&amp;CHAR(34)&amp;"investigator"&amp;CHAR(34)&amp;");","")</f>
        <v/>
      </c>
      <c r="AA7" t="str">
        <f ca="1">IF($H7&gt;AA$1,"INSERT INTO Subscriptions (trialcode,login,role) values ("&amp;CHAR(34)&amp;$B7&amp;CHAR(34)&amp;","&amp;CHAR(34)&amp;VLOOKUP(P7,Accounts!$A:$B,2,FALSE)&amp;CHAR(34)&amp;","&amp;CHAR(34)&amp;"investigator"&amp;CHAR(34)&amp;");","")</f>
        <v/>
      </c>
      <c r="AB7" t="str">
        <f ca="1">IF($H7&gt;AB$1,"INSERT INTO Subscriptions (trialcode,login,role) values ("&amp;CHAR(34)&amp;$B7&amp;CHAR(34)&amp;","&amp;CHAR(34)&amp;VLOOKUP(Q7,Accounts!$A:$B,2,FALSE)&amp;CHAR(34)&amp;","&amp;CHAR(34)&amp;"investigator"&amp;CHAR(34)&amp;");","")</f>
        <v/>
      </c>
      <c r="AC7" t="str">
        <f ca="1">IF($H7&gt;AC$1,"INSERT INTO Subscriptions (trialcode,login,role) values ("&amp;CHAR(34)&amp;$B7&amp;CHAR(34)&amp;","&amp;CHAR(34)&amp;VLOOKUP(R7,Accounts!$A:$B,2,FALSE)&amp;CHAR(34)&amp;","&amp;CHAR(34)&amp;"investigator"&amp;CHAR(34)&amp;");","")</f>
        <v/>
      </c>
      <c r="AD7" t="str">
        <f ca="1">IF($H7&gt;AD$1,"INSERT INTO Subscriptions (trialcode,login,role) values ("&amp;CHAR(34)&amp;$B7&amp;CHAR(34)&amp;","&amp;CHAR(34)&amp;VLOOKUP(S7,Accounts!$A:$B,2,FALSE)&amp;CHAR(34)&amp;","&amp;CHAR(34)&amp;"investigator"&amp;CHAR(34)&amp;");","")</f>
        <v/>
      </c>
      <c r="AF7">
        <f t="shared" ca="1" si="6"/>
        <v>3.6055512754639891</v>
      </c>
    </row>
    <row r="8" spans="1:32" x14ac:dyDescent="0.2">
      <c r="A8">
        <v>5</v>
      </c>
      <c r="B8" t="s">
        <v>145</v>
      </c>
      <c r="C8" t="str">
        <f ca="1">VLOOKUP(RANDBETWEEN(2,7),Accounts!A:B,2,FALSE)</f>
        <v>ctm01</v>
      </c>
      <c r="D8" t="str">
        <f t="shared" ca="1" si="0"/>
        <v>INSERT INTO Subscriptions (trialcode, login, role) values ("tri005","ctm01","ctm");</v>
      </c>
      <c r="E8" t="s">
        <v>306</v>
      </c>
      <c r="G8">
        <f t="shared" ca="1" si="2"/>
        <v>12</v>
      </c>
      <c r="H8">
        <f t="shared" ca="1" si="3"/>
        <v>3</v>
      </c>
      <c r="I8" t="str">
        <f t="shared" ca="1" si="4"/>
        <v>INSERT INTO Subscriptions (trialcode,login,role) values ("tri005","Inv008","investigator");INSERT INTO Subscriptions (trialcode,login,role) values ("tri005","Inv007","investigator");INSERT INTO Subscriptions (trialcode,login,role) values ("tri005","Inv008","investigator");</v>
      </c>
      <c r="J8">
        <f t="shared" ca="1" si="5"/>
        <v>16</v>
      </c>
      <c r="K8">
        <f t="shared" ca="1" si="1"/>
        <v>15</v>
      </c>
      <c r="L8">
        <f t="shared" ca="1" si="1"/>
        <v>16</v>
      </c>
      <c r="M8" t="str">
        <f t="shared" ca="1" si="1"/>
        <v/>
      </c>
      <c r="N8" t="str">
        <f t="shared" ca="1" si="1"/>
        <v/>
      </c>
      <c r="O8" t="str">
        <f t="shared" ca="1" si="1"/>
        <v/>
      </c>
      <c r="P8" t="str">
        <f t="shared" ca="1" si="1"/>
        <v/>
      </c>
      <c r="Q8" t="str">
        <f t="shared" ca="1" si="1"/>
        <v/>
      </c>
      <c r="R8" t="str">
        <f t="shared" ca="1" si="1"/>
        <v/>
      </c>
      <c r="S8" t="str">
        <f t="shared" ca="1" si="1"/>
        <v/>
      </c>
      <c r="T8" t="str">
        <f>""</f>
        <v/>
      </c>
      <c r="U8" t="str">
        <f ca="1">IF($H8&gt;U$1,"INSERT INTO Subscriptions (trialcode,login,role) values ("&amp;CHAR(34)&amp;$B8&amp;CHAR(34)&amp;","&amp;CHAR(34)&amp;VLOOKUP(J8,Accounts!$A:$B,2,FALSE)&amp;CHAR(34)&amp;","&amp;CHAR(34)&amp;"investigator"&amp;CHAR(34)&amp;");","")</f>
        <v>INSERT INTO Subscriptions (trialcode,login,role) values ("tri005","Inv008","investigator");</v>
      </c>
      <c r="V8" t="str">
        <f ca="1">IF($H8&gt;V$1,"INSERT INTO Subscriptions (trialcode,login,role) values ("&amp;CHAR(34)&amp;$B8&amp;CHAR(34)&amp;","&amp;CHAR(34)&amp;VLOOKUP(K8,Accounts!$A:$B,2,FALSE)&amp;CHAR(34)&amp;","&amp;CHAR(34)&amp;"investigator"&amp;CHAR(34)&amp;");","")</f>
        <v>INSERT INTO Subscriptions (trialcode,login,role) values ("tri005","Inv007","investigator");</v>
      </c>
      <c r="W8" t="str">
        <f ca="1">IF($H8&gt;W$1,"INSERT INTO Subscriptions (trialcode,login,role) values ("&amp;CHAR(34)&amp;$B8&amp;CHAR(34)&amp;","&amp;CHAR(34)&amp;VLOOKUP(L8,Accounts!$A:$B,2,FALSE)&amp;CHAR(34)&amp;","&amp;CHAR(34)&amp;"investigator"&amp;CHAR(34)&amp;");","")</f>
        <v>INSERT INTO Subscriptions (trialcode,login,role) values ("tri005","Inv008","investigator");</v>
      </c>
      <c r="X8" t="str">
        <f ca="1">IF($H8&gt;X$1,"INSERT INTO Subscriptions (trialcode,login,role) values ("&amp;CHAR(34)&amp;$B8&amp;CHAR(34)&amp;","&amp;CHAR(34)&amp;VLOOKUP(M8,Accounts!$A:$B,2,FALSE)&amp;CHAR(34)&amp;","&amp;CHAR(34)&amp;"investigator"&amp;CHAR(34)&amp;");","")</f>
        <v/>
      </c>
      <c r="Y8" t="str">
        <f ca="1">IF($H8&gt;Y$1,"INSERT INTO Subscriptions (trialcode,login,role) values ("&amp;CHAR(34)&amp;$B8&amp;CHAR(34)&amp;","&amp;CHAR(34)&amp;VLOOKUP(N8,Accounts!$A:$B,2,FALSE)&amp;CHAR(34)&amp;","&amp;CHAR(34)&amp;"investigator"&amp;CHAR(34)&amp;");","")</f>
        <v/>
      </c>
      <c r="Z8" t="str">
        <f ca="1">IF($H8&gt;Z$1,"INSERT INTO Subscriptions (trialcode,login,role) values ("&amp;CHAR(34)&amp;$B8&amp;CHAR(34)&amp;","&amp;CHAR(34)&amp;VLOOKUP(O8,Accounts!$A:$B,2,FALSE)&amp;CHAR(34)&amp;","&amp;CHAR(34)&amp;"investigator"&amp;CHAR(34)&amp;");","")</f>
        <v/>
      </c>
      <c r="AA8" t="str">
        <f ca="1">IF($H8&gt;AA$1,"INSERT INTO Subscriptions (trialcode,login,role) values ("&amp;CHAR(34)&amp;$B8&amp;CHAR(34)&amp;","&amp;CHAR(34)&amp;VLOOKUP(P8,Accounts!$A:$B,2,FALSE)&amp;CHAR(34)&amp;","&amp;CHAR(34)&amp;"investigator"&amp;CHAR(34)&amp;");","")</f>
        <v/>
      </c>
      <c r="AB8" t="str">
        <f ca="1">IF($H8&gt;AB$1,"INSERT INTO Subscriptions (trialcode,login,role) values ("&amp;CHAR(34)&amp;$B8&amp;CHAR(34)&amp;","&amp;CHAR(34)&amp;VLOOKUP(Q8,Accounts!$A:$B,2,FALSE)&amp;CHAR(34)&amp;","&amp;CHAR(34)&amp;"investigator"&amp;CHAR(34)&amp;");","")</f>
        <v/>
      </c>
      <c r="AC8" t="str">
        <f ca="1">IF($H8&gt;AC$1,"INSERT INTO Subscriptions (trialcode,login,role) values ("&amp;CHAR(34)&amp;$B8&amp;CHAR(34)&amp;","&amp;CHAR(34)&amp;VLOOKUP(R8,Accounts!$A:$B,2,FALSE)&amp;CHAR(34)&amp;","&amp;CHAR(34)&amp;"investigator"&amp;CHAR(34)&amp;");","")</f>
        <v/>
      </c>
      <c r="AD8" t="str">
        <f ca="1">IF($H8&gt;AD$1,"INSERT INTO Subscriptions (trialcode,login,role) values ("&amp;CHAR(34)&amp;$B8&amp;CHAR(34)&amp;","&amp;CHAR(34)&amp;VLOOKUP(S8,Accounts!$A:$B,2,FALSE)&amp;CHAR(34)&amp;","&amp;CHAR(34)&amp;"investigator"&amp;CHAR(34)&amp;");","")</f>
        <v/>
      </c>
      <c r="AF8">
        <f t="shared" ca="1" si="6"/>
        <v>3.4641016151377544</v>
      </c>
    </row>
    <row r="9" spans="1:32" x14ac:dyDescent="0.2">
      <c r="A9">
        <v>6</v>
      </c>
      <c r="B9" t="s">
        <v>146</v>
      </c>
      <c r="C9" t="str">
        <f ca="1">VLOOKUP(RANDBETWEEN(2,7),Accounts!A:B,2,FALSE)</f>
        <v>ctm01</v>
      </c>
      <c r="D9" t="str">
        <f t="shared" ca="1" si="0"/>
        <v>INSERT INTO Subscriptions (trialcode, login, role) values ("tri006","ctm01","ctm");</v>
      </c>
      <c r="E9" t="s">
        <v>307</v>
      </c>
      <c r="G9">
        <f t="shared" ca="1" si="2"/>
        <v>13</v>
      </c>
      <c r="H9">
        <f t="shared" ca="1" si="3"/>
        <v>2</v>
      </c>
      <c r="I9" t="str">
        <f t="shared" ca="1" si="4"/>
        <v>INSERT INTO Subscriptions (trialcode,login,role) values ("tri006","Inv013","investigator");INSERT INTO Subscriptions (trialcode,login,role) values ("tri006","Inv006","investigator");</v>
      </c>
      <c r="J9">
        <f t="shared" ca="1" si="5"/>
        <v>21</v>
      </c>
      <c r="K9">
        <f t="shared" ca="1" si="1"/>
        <v>14</v>
      </c>
      <c r="L9" t="str">
        <f t="shared" ca="1" si="1"/>
        <v/>
      </c>
      <c r="M9" t="str">
        <f t="shared" ca="1" si="1"/>
        <v/>
      </c>
      <c r="N9" t="str">
        <f t="shared" ca="1" si="1"/>
        <v/>
      </c>
      <c r="O9" t="str">
        <f t="shared" ca="1" si="1"/>
        <v/>
      </c>
      <c r="P9" t="str">
        <f t="shared" ca="1" si="1"/>
        <v/>
      </c>
      <c r="Q9" t="str">
        <f t="shared" ca="1" si="1"/>
        <v/>
      </c>
      <c r="R9" t="str">
        <f t="shared" ca="1" si="1"/>
        <v/>
      </c>
      <c r="S9" t="str">
        <f t="shared" ca="1" si="1"/>
        <v/>
      </c>
      <c r="T9" t="str">
        <f>""</f>
        <v/>
      </c>
      <c r="U9" t="str">
        <f ca="1">IF($H9&gt;U$1,"INSERT INTO Subscriptions (trialcode,login,role) values ("&amp;CHAR(34)&amp;$B9&amp;CHAR(34)&amp;","&amp;CHAR(34)&amp;VLOOKUP(J9,Accounts!$A:$B,2,FALSE)&amp;CHAR(34)&amp;","&amp;CHAR(34)&amp;"investigator"&amp;CHAR(34)&amp;");","")</f>
        <v>INSERT INTO Subscriptions (trialcode,login,role) values ("tri006","Inv013","investigator");</v>
      </c>
      <c r="V9" t="str">
        <f ca="1">IF($H9&gt;V$1,"INSERT INTO Subscriptions (trialcode,login,role) values ("&amp;CHAR(34)&amp;$B9&amp;CHAR(34)&amp;","&amp;CHAR(34)&amp;VLOOKUP(K9,Accounts!$A:$B,2,FALSE)&amp;CHAR(34)&amp;","&amp;CHAR(34)&amp;"investigator"&amp;CHAR(34)&amp;");","")</f>
        <v>INSERT INTO Subscriptions (trialcode,login,role) values ("tri006","Inv006","investigator");</v>
      </c>
      <c r="W9" t="str">
        <f ca="1">IF($H9&gt;W$1,"INSERT INTO Subscriptions (trialcode,login,role) values ("&amp;CHAR(34)&amp;$B9&amp;CHAR(34)&amp;","&amp;CHAR(34)&amp;VLOOKUP(L9,Accounts!$A:$B,2,FALSE)&amp;CHAR(34)&amp;","&amp;CHAR(34)&amp;"investigator"&amp;CHAR(34)&amp;");","")</f>
        <v/>
      </c>
      <c r="X9" t="str">
        <f ca="1">IF($H9&gt;X$1,"INSERT INTO Subscriptions (trialcode,login,role) values ("&amp;CHAR(34)&amp;$B9&amp;CHAR(34)&amp;","&amp;CHAR(34)&amp;VLOOKUP(M9,Accounts!$A:$B,2,FALSE)&amp;CHAR(34)&amp;","&amp;CHAR(34)&amp;"investigator"&amp;CHAR(34)&amp;");","")</f>
        <v/>
      </c>
      <c r="Y9" t="str">
        <f ca="1">IF($H9&gt;Y$1,"INSERT INTO Subscriptions (trialcode,login,role) values ("&amp;CHAR(34)&amp;$B9&amp;CHAR(34)&amp;","&amp;CHAR(34)&amp;VLOOKUP(N9,Accounts!$A:$B,2,FALSE)&amp;CHAR(34)&amp;","&amp;CHAR(34)&amp;"investigator"&amp;CHAR(34)&amp;");","")</f>
        <v/>
      </c>
      <c r="Z9" t="str">
        <f ca="1">IF($H9&gt;Z$1,"INSERT INTO Subscriptions (trialcode,login,role) values ("&amp;CHAR(34)&amp;$B9&amp;CHAR(34)&amp;","&amp;CHAR(34)&amp;VLOOKUP(O9,Accounts!$A:$B,2,FALSE)&amp;CHAR(34)&amp;","&amp;CHAR(34)&amp;"investigator"&amp;CHAR(34)&amp;");","")</f>
        <v/>
      </c>
      <c r="AA9" t="str">
        <f ca="1">IF($H9&gt;AA$1,"INSERT INTO Subscriptions (trialcode,login,role) values ("&amp;CHAR(34)&amp;$B9&amp;CHAR(34)&amp;","&amp;CHAR(34)&amp;VLOOKUP(P9,Accounts!$A:$B,2,FALSE)&amp;CHAR(34)&amp;","&amp;CHAR(34)&amp;"investigator"&amp;CHAR(34)&amp;");","")</f>
        <v/>
      </c>
      <c r="AB9" t="str">
        <f ca="1">IF($H9&gt;AB$1,"INSERT INTO Subscriptions (trialcode,login,role) values ("&amp;CHAR(34)&amp;$B9&amp;CHAR(34)&amp;","&amp;CHAR(34)&amp;VLOOKUP(Q9,Accounts!$A:$B,2,FALSE)&amp;CHAR(34)&amp;","&amp;CHAR(34)&amp;"investigator"&amp;CHAR(34)&amp;");","")</f>
        <v/>
      </c>
      <c r="AC9" t="str">
        <f ca="1">IF($H9&gt;AC$1,"INSERT INTO Subscriptions (trialcode,login,role) values ("&amp;CHAR(34)&amp;$B9&amp;CHAR(34)&amp;","&amp;CHAR(34)&amp;VLOOKUP(R9,Accounts!$A:$B,2,FALSE)&amp;CHAR(34)&amp;","&amp;CHAR(34)&amp;"investigator"&amp;CHAR(34)&amp;");","")</f>
        <v/>
      </c>
      <c r="AD9" t="str">
        <f ca="1">IF($H9&gt;AD$1,"INSERT INTO Subscriptions (trialcode,login,role) values ("&amp;CHAR(34)&amp;$B9&amp;CHAR(34)&amp;","&amp;CHAR(34)&amp;VLOOKUP(S9,Accounts!$A:$B,2,FALSE)&amp;CHAR(34)&amp;","&amp;CHAR(34)&amp;"investigator"&amp;CHAR(34)&amp;");","")</f>
        <v/>
      </c>
      <c r="AF9">
        <f t="shared" ca="1" si="6"/>
        <v>3.6055512754639891</v>
      </c>
    </row>
    <row r="10" spans="1:32" x14ac:dyDescent="0.2">
      <c r="A10">
        <v>7</v>
      </c>
      <c r="B10" t="s">
        <v>147</v>
      </c>
      <c r="C10" t="str">
        <f ca="1">VLOOKUP(RANDBETWEEN(2,7),Accounts!A:B,2,FALSE)</f>
        <v>ctm01</v>
      </c>
      <c r="D10" t="str">
        <f t="shared" ca="1" si="0"/>
        <v>INSERT INTO Subscriptions (trialcode, login, role) values ("tri007","ctm01","ctm");</v>
      </c>
      <c r="E10" t="s">
        <v>308</v>
      </c>
      <c r="G10">
        <f t="shared" ca="1" si="2"/>
        <v>9</v>
      </c>
      <c r="H10">
        <f t="shared" ca="1" si="3"/>
        <v>6</v>
      </c>
      <c r="I10" t="str">
        <f t="shared" ca="1" si="4"/>
        <v>INSERT INTO Subscriptions (trialcode,login,role) values ("tri007","Inv013","investigator");INSERT INTO Subscriptions (trialcode,login,role) values ("tri007","Inv008","investigator");INSERT INTO Subscriptions (trialcode,login,role) values ("tri007","Inv010","investigator");INSERT INTO Subscriptions (trialcode,login,role) values ("tri007","Inv004","investigator");INSERT INTO Subscriptions (trialcode,login,role) values ("tri007","Inv014","investigator");INSERT INTO Subscriptions (trialcode,login,role) values ("tri007","Inv016","investigator");</v>
      </c>
      <c r="J10">
        <f t="shared" ca="1" si="5"/>
        <v>21</v>
      </c>
      <c r="K10">
        <f t="shared" ca="1" si="1"/>
        <v>16</v>
      </c>
      <c r="L10">
        <f t="shared" ca="1" si="1"/>
        <v>18</v>
      </c>
      <c r="M10">
        <f t="shared" ca="1" si="1"/>
        <v>12</v>
      </c>
      <c r="N10">
        <f t="shared" ca="1" si="1"/>
        <v>22</v>
      </c>
      <c r="O10">
        <f t="shared" ca="1" si="1"/>
        <v>24</v>
      </c>
      <c r="P10" t="str">
        <f t="shared" ca="1" si="1"/>
        <v/>
      </c>
      <c r="Q10" t="str">
        <f t="shared" ca="1" si="1"/>
        <v/>
      </c>
      <c r="R10" t="str">
        <f t="shared" ca="1" si="1"/>
        <v/>
      </c>
      <c r="S10" t="str">
        <f t="shared" ca="1" si="1"/>
        <v/>
      </c>
      <c r="T10" t="str">
        <f>""</f>
        <v/>
      </c>
      <c r="U10" t="str">
        <f ca="1">IF($H10&gt;U$1,"INSERT INTO Subscriptions (trialcode,login,role) values ("&amp;CHAR(34)&amp;$B10&amp;CHAR(34)&amp;","&amp;CHAR(34)&amp;VLOOKUP(J10,Accounts!$A:$B,2,FALSE)&amp;CHAR(34)&amp;","&amp;CHAR(34)&amp;"investigator"&amp;CHAR(34)&amp;");","")</f>
        <v>INSERT INTO Subscriptions (trialcode,login,role) values ("tri007","Inv013","investigator");</v>
      </c>
      <c r="V10" t="str">
        <f ca="1">IF($H10&gt;V$1,"INSERT INTO Subscriptions (trialcode,login,role) values ("&amp;CHAR(34)&amp;$B10&amp;CHAR(34)&amp;","&amp;CHAR(34)&amp;VLOOKUP(K10,Accounts!$A:$B,2,FALSE)&amp;CHAR(34)&amp;","&amp;CHAR(34)&amp;"investigator"&amp;CHAR(34)&amp;");","")</f>
        <v>INSERT INTO Subscriptions (trialcode,login,role) values ("tri007","Inv008","investigator");</v>
      </c>
      <c r="W10" t="str">
        <f ca="1">IF($H10&gt;W$1,"INSERT INTO Subscriptions (trialcode,login,role) values ("&amp;CHAR(34)&amp;$B10&amp;CHAR(34)&amp;","&amp;CHAR(34)&amp;VLOOKUP(L10,Accounts!$A:$B,2,FALSE)&amp;CHAR(34)&amp;","&amp;CHAR(34)&amp;"investigator"&amp;CHAR(34)&amp;");","")</f>
        <v>INSERT INTO Subscriptions (trialcode,login,role) values ("tri007","Inv010","investigator");</v>
      </c>
      <c r="X10" t="str">
        <f ca="1">IF($H10&gt;X$1,"INSERT INTO Subscriptions (trialcode,login,role) values ("&amp;CHAR(34)&amp;$B10&amp;CHAR(34)&amp;","&amp;CHAR(34)&amp;VLOOKUP(M10,Accounts!$A:$B,2,FALSE)&amp;CHAR(34)&amp;","&amp;CHAR(34)&amp;"investigator"&amp;CHAR(34)&amp;");","")</f>
        <v>INSERT INTO Subscriptions (trialcode,login,role) values ("tri007","Inv004","investigator");</v>
      </c>
      <c r="Y10" t="str">
        <f ca="1">IF($H10&gt;Y$1,"INSERT INTO Subscriptions (trialcode,login,role) values ("&amp;CHAR(34)&amp;$B10&amp;CHAR(34)&amp;","&amp;CHAR(34)&amp;VLOOKUP(N10,Accounts!$A:$B,2,FALSE)&amp;CHAR(34)&amp;","&amp;CHAR(34)&amp;"investigator"&amp;CHAR(34)&amp;");","")</f>
        <v>INSERT INTO Subscriptions (trialcode,login,role) values ("tri007","Inv014","investigator");</v>
      </c>
      <c r="Z10" t="str">
        <f ca="1">IF($H10&gt;Z$1,"INSERT INTO Subscriptions (trialcode,login,role) values ("&amp;CHAR(34)&amp;$B10&amp;CHAR(34)&amp;","&amp;CHAR(34)&amp;VLOOKUP(O10,Accounts!$A:$B,2,FALSE)&amp;CHAR(34)&amp;","&amp;CHAR(34)&amp;"investigator"&amp;CHAR(34)&amp;");","")</f>
        <v>INSERT INTO Subscriptions (trialcode,login,role) values ("tri007","Inv016","investigator");</v>
      </c>
      <c r="AA10" t="str">
        <f ca="1">IF($H10&gt;AA$1,"INSERT INTO Subscriptions (trialcode,login,role) values ("&amp;CHAR(34)&amp;$B10&amp;CHAR(34)&amp;","&amp;CHAR(34)&amp;VLOOKUP(P10,Accounts!$A:$B,2,FALSE)&amp;CHAR(34)&amp;","&amp;CHAR(34)&amp;"investigator"&amp;CHAR(34)&amp;");","")</f>
        <v/>
      </c>
      <c r="AB10" t="str">
        <f ca="1">IF($H10&gt;AB$1,"INSERT INTO Subscriptions (trialcode,login,role) values ("&amp;CHAR(34)&amp;$B10&amp;CHAR(34)&amp;","&amp;CHAR(34)&amp;VLOOKUP(Q10,Accounts!$A:$B,2,FALSE)&amp;CHAR(34)&amp;","&amp;CHAR(34)&amp;"investigator"&amp;CHAR(34)&amp;");","")</f>
        <v/>
      </c>
      <c r="AC10" t="str">
        <f ca="1">IF($H10&gt;AC$1,"INSERT INTO Subscriptions (trialcode,login,role) values ("&amp;CHAR(34)&amp;$B10&amp;CHAR(34)&amp;","&amp;CHAR(34)&amp;VLOOKUP(R10,Accounts!$A:$B,2,FALSE)&amp;CHAR(34)&amp;","&amp;CHAR(34)&amp;"investigator"&amp;CHAR(34)&amp;");","")</f>
        <v/>
      </c>
      <c r="AD10" t="str">
        <f ca="1">IF($H10&gt;AD$1,"INSERT INTO Subscriptions (trialcode,login,role) values ("&amp;CHAR(34)&amp;$B10&amp;CHAR(34)&amp;","&amp;CHAR(34)&amp;VLOOKUP(S10,Accounts!$A:$B,2,FALSE)&amp;CHAR(34)&amp;","&amp;CHAR(34)&amp;"investigator"&amp;CHAR(34)&amp;");","")</f>
        <v/>
      </c>
      <c r="AF10">
        <f t="shared" ca="1" si="6"/>
        <v>3</v>
      </c>
    </row>
    <row r="11" spans="1:32" x14ac:dyDescent="0.2">
      <c r="A11">
        <v>8</v>
      </c>
      <c r="B11" t="s">
        <v>148</v>
      </c>
      <c r="C11" t="str">
        <f ca="1">VLOOKUP(RANDBETWEEN(2,7),Accounts!A:B,2,FALSE)</f>
        <v>ctm02</v>
      </c>
      <c r="D11" t="str">
        <f t="shared" ca="1" si="0"/>
        <v>INSERT INTO Subscriptions (trialcode, login, role) values ("tri008","ctm02","ctm");</v>
      </c>
      <c r="E11" t="s">
        <v>309</v>
      </c>
      <c r="G11">
        <f t="shared" ca="1" si="2"/>
        <v>13</v>
      </c>
      <c r="H11">
        <f t="shared" ca="1" si="3"/>
        <v>2</v>
      </c>
      <c r="I11" t="str">
        <f t="shared" ca="1" si="4"/>
        <v>INSERT INTO Subscriptions (trialcode,login,role) values ("tri008","Inv000","investigator");INSERT INTO Subscriptions (trialcode,login,role) values ("tri008","Inv009","investigator");</v>
      </c>
      <c r="J11">
        <f t="shared" ca="1" si="5"/>
        <v>8</v>
      </c>
      <c r="K11">
        <f t="shared" ca="1" si="1"/>
        <v>17</v>
      </c>
      <c r="L11" t="str">
        <f t="shared" ca="1" si="1"/>
        <v/>
      </c>
      <c r="M11" t="str">
        <f t="shared" ca="1" si="1"/>
        <v/>
      </c>
      <c r="N11" t="str">
        <f t="shared" ca="1" si="1"/>
        <v/>
      </c>
      <c r="O11" t="str">
        <f t="shared" ca="1" si="1"/>
        <v/>
      </c>
      <c r="P11" t="str">
        <f t="shared" ca="1" si="1"/>
        <v/>
      </c>
      <c r="Q11" t="str">
        <f t="shared" ca="1" si="1"/>
        <v/>
      </c>
      <c r="R11" t="str">
        <f t="shared" ca="1" si="1"/>
        <v/>
      </c>
      <c r="S11" t="str">
        <f t="shared" ca="1" si="1"/>
        <v/>
      </c>
      <c r="T11" t="str">
        <f>""</f>
        <v/>
      </c>
      <c r="U11" t="str">
        <f ca="1">IF($H11&gt;U$1,"INSERT INTO Subscriptions (trialcode,login,role) values ("&amp;CHAR(34)&amp;$B11&amp;CHAR(34)&amp;","&amp;CHAR(34)&amp;VLOOKUP(J11,Accounts!$A:$B,2,FALSE)&amp;CHAR(34)&amp;","&amp;CHAR(34)&amp;"investigator"&amp;CHAR(34)&amp;");","")</f>
        <v>INSERT INTO Subscriptions (trialcode,login,role) values ("tri008","Inv000","investigator");</v>
      </c>
      <c r="V11" t="str">
        <f ca="1">IF($H11&gt;V$1,"INSERT INTO Subscriptions (trialcode,login,role) values ("&amp;CHAR(34)&amp;$B11&amp;CHAR(34)&amp;","&amp;CHAR(34)&amp;VLOOKUP(K11,Accounts!$A:$B,2,FALSE)&amp;CHAR(34)&amp;","&amp;CHAR(34)&amp;"investigator"&amp;CHAR(34)&amp;");","")</f>
        <v>INSERT INTO Subscriptions (trialcode,login,role) values ("tri008","Inv009","investigator");</v>
      </c>
      <c r="W11" t="str">
        <f ca="1">IF($H11&gt;W$1,"INSERT INTO Subscriptions (trialcode,login,role) values ("&amp;CHAR(34)&amp;$B11&amp;CHAR(34)&amp;","&amp;CHAR(34)&amp;VLOOKUP(L11,Accounts!$A:$B,2,FALSE)&amp;CHAR(34)&amp;","&amp;CHAR(34)&amp;"investigator"&amp;CHAR(34)&amp;");","")</f>
        <v/>
      </c>
      <c r="X11" t="str">
        <f ca="1">IF($H11&gt;X$1,"INSERT INTO Subscriptions (trialcode,login,role) values ("&amp;CHAR(34)&amp;$B11&amp;CHAR(34)&amp;","&amp;CHAR(34)&amp;VLOOKUP(M11,Accounts!$A:$B,2,FALSE)&amp;CHAR(34)&amp;","&amp;CHAR(34)&amp;"investigator"&amp;CHAR(34)&amp;");","")</f>
        <v/>
      </c>
      <c r="Y11" t="str">
        <f ca="1">IF($H11&gt;Y$1,"INSERT INTO Subscriptions (trialcode,login,role) values ("&amp;CHAR(34)&amp;$B11&amp;CHAR(34)&amp;","&amp;CHAR(34)&amp;VLOOKUP(N11,Accounts!$A:$B,2,FALSE)&amp;CHAR(34)&amp;","&amp;CHAR(34)&amp;"investigator"&amp;CHAR(34)&amp;");","")</f>
        <v/>
      </c>
      <c r="Z11" t="str">
        <f ca="1">IF($H11&gt;Z$1,"INSERT INTO Subscriptions (trialcode,login,role) values ("&amp;CHAR(34)&amp;$B11&amp;CHAR(34)&amp;","&amp;CHAR(34)&amp;VLOOKUP(O11,Accounts!$A:$B,2,FALSE)&amp;CHAR(34)&amp;","&amp;CHAR(34)&amp;"investigator"&amp;CHAR(34)&amp;");","")</f>
        <v/>
      </c>
      <c r="AA11" t="str">
        <f ca="1">IF($H11&gt;AA$1,"INSERT INTO Subscriptions (trialcode,login,role) values ("&amp;CHAR(34)&amp;$B11&amp;CHAR(34)&amp;","&amp;CHAR(34)&amp;VLOOKUP(P11,Accounts!$A:$B,2,FALSE)&amp;CHAR(34)&amp;","&amp;CHAR(34)&amp;"investigator"&amp;CHAR(34)&amp;");","")</f>
        <v/>
      </c>
      <c r="AB11" t="str">
        <f ca="1">IF($H11&gt;AB$1,"INSERT INTO Subscriptions (trialcode,login,role) values ("&amp;CHAR(34)&amp;$B11&amp;CHAR(34)&amp;","&amp;CHAR(34)&amp;VLOOKUP(Q11,Accounts!$A:$B,2,FALSE)&amp;CHAR(34)&amp;","&amp;CHAR(34)&amp;"investigator"&amp;CHAR(34)&amp;");","")</f>
        <v/>
      </c>
      <c r="AC11" t="str">
        <f ca="1">IF($H11&gt;AC$1,"INSERT INTO Subscriptions (trialcode,login,role) values ("&amp;CHAR(34)&amp;$B11&amp;CHAR(34)&amp;","&amp;CHAR(34)&amp;VLOOKUP(R11,Accounts!$A:$B,2,FALSE)&amp;CHAR(34)&amp;","&amp;CHAR(34)&amp;"investigator"&amp;CHAR(34)&amp;");","")</f>
        <v/>
      </c>
      <c r="AD11" t="str">
        <f ca="1">IF($H11&gt;AD$1,"INSERT INTO Subscriptions (trialcode,login,role) values ("&amp;CHAR(34)&amp;$B11&amp;CHAR(34)&amp;","&amp;CHAR(34)&amp;VLOOKUP(S11,Accounts!$A:$B,2,FALSE)&amp;CHAR(34)&amp;","&amp;CHAR(34)&amp;"investigator"&amp;CHAR(34)&amp;");","")</f>
        <v/>
      </c>
      <c r="AF11">
        <f t="shared" ca="1" si="6"/>
        <v>3.6055512754639891</v>
      </c>
    </row>
    <row r="12" spans="1:32" x14ac:dyDescent="0.2">
      <c r="A12">
        <v>9</v>
      </c>
      <c r="B12" t="s">
        <v>149</v>
      </c>
      <c r="C12" t="str">
        <f ca="1">VLOOKUP(RANDBETWEEN(2,7),Accounts!A:B,2,FALSE)</f>
        <v>ctm05</v>
      </c>
      <c r="D12" t="str">
        <f t="shared" ca="1" si="0"/>
        <v>INSERT INTO Subscriptions (trialcode, login, role) values ("tri009","ctm05","ctm");</v>
      </c>
      <c r="E12" t="s">
        <v>310</v>
      </c>
      <c r="G12">
        <f t="shared" ca="1" si="2"/>
        <v>14</v>
      </c>
      <c r="H12">
        <f t="shared" ca="1" si="3"/>
        <v>1</v>
      </c>
      <c r="I12" t="str">
        <f t="shared" ca="1" si="4"/>
        <v>INSERT INTO Subscriptions (trialcode,login,role) values ("tri009","Inv005","investigator");</v>
      </c>
      <c r="J12">
        <f t="shared" ca="1" si="5"/>
        <v>13</v>
      </c>
      <c r="K12" t="str">
        <f t="shared" ca="1" si="1"/>
        <v/>
      </c>
      <c r="L12" t="str">
        <f t="shared" ca="1" si="1"/>
        <v/>
      </c>
      <c r="M12" t="str">
        <f t="shared" ca="1" si="1"/>
        <v/>
      </c>
      <c r="N12" t="str">
        <f t="shared" ca="1" si="1"/>
        <v/>
      </c>
      <c r="O12" t="str">
        <f t="shared" ca="1" si="1"/>
        <v/>
      </c>
      <c r="P12" t="str">
        <f t="shared" ca="1" si="1"/>
        <v/>
      </c>
      <c r="Q12" t="str">
        <f t="shared" ca="1" si="1"/>
        <v/>
      </c>
      <c r="R12" t="str">
        <f t="shared" ca="1" si="1"/>
        <v/>
      </c>
      <c r="S12" t="str">
        <f t="shared" ca="1" si="1"/>
        <v/>
      </c>
      <c r="T12" t="str">
        <f>""</f>
        <v/>
      </c>
      <c r="U12" t="str">
        <f ca="1">IF($H12&gt;U$1,"INSERT INTO Subscriptions (trialcode,login,role) values ("&amp;CHAR(34)&amp;$B12&amp;CHAR(34)&amp;","&amp;CHAR(34)&amp;VLOOKUP(J12,Accounts!$A:$B,2,FALSE)&amp;CHAR(34)&amp;","&amp;CHAR(34)&amp;"investigator"&amp;CHAR(34)&amp;");","")</f>
        <v>INSERT INTO Subscriptions (trialcode,login,role) values ("tri009","Inv005","investigator");</v>
      </c>
      <c r="V12" t="str">
        <f ca="1">IF($H12&gt;V$1,"INSERT INTO Subscriptions (trialcode,login,role) values ("&amp;CHAR(34)&amp;$B12&amp;CHAR(34)&amp;","&amp;CHAR(34)&amp;VLOOKUP(K12,Accounts!$A:$B,2,FALSE)&amp;CHAR(34)&amp;","&amp;CHAR(34)&amp;"investigator"&amp;CHAR(34)&amp;");","")</f>
        <v/>
      </c>
      <c r="W12" t="str">
        <f ca="1">IF($H12&gt;W$1,"INSERT INTO Subscriptions (trialcode,login,role) values ("&amp;CHAR(34)&amp;$B12&amp;CHAR(34)&amp;","&amp;CHAR(34)&amp;VLOOKUP(L12,Accounts!$A:$B,2,FALSE)&amp;CHAR(34)&amp;","&amp;CHAR(34)&amp;"investigator"&amp;CHAR(34)&amp;");","")</f>
        <v/>
      </c>
      <c r="X12" t="str">
        <f ca="1">IF($H12&gt;X$1,"INSERT INTO Subscriptions (trialcode,login,role) values ("&amp;CHAR(34)&amp;$B12&amp;CHAR(34)&amp;","&amp;CHAR(34)&amp;VLOOKUP(M12,Accounts!$A:$B,2,FALSE)&amp;CHAR(34)&amp;","&amp;CHAR(34)&amp;"investigator"&amp;CHAR(34)&amp;");","")</f>
        <v/>
      </c>
      <c r="Y12" t="str">
        <f ca="1">IF($H12&gt;Y$1,"INSERT INTO Subscriptions (trialcode,login,role) values ("&amp;CHAR(34)&amp;$B12&amp;CHAR(34)&amp;","&amp;CHAR(34)&amp;VLOOKUP(N12,Accounts!$A:$B,2,FALSE)&amp;CHAR(34)&amp;","&amp;CHAR(34)&amp;"investigator"&amp;CHAR(34)&amp;");","")</f>
        <v/>
      </c>
      <c r="Z12" t="str">
        <f ca="1">IF($H12&gt;Z$1,"INSERT INTO Subscriptions (trialcode,login,role) values ("&amp;CHAR(34)&amp;$B12&amp;CHAR(34)&amp;","&amp;CHAR(34)&amp;VLOOKUP(O12,Accounts!$A:$B,2,FALSE)&amp;CHAR(34)&amp;","&amp;CHAR(34)&amp;"investigator"&amp;CHAR(34)&amp;");","")</f>
        <v/>
      </c>
      <c r="AA12" t="str">
        <f ca="1">IF($H12&gt;AA$1,"INSERT INTO Subscriptions (trialcode,login,role) values ("&amp;CHAR(34)&amp;$B12&amp;CHAR(34)&amp;","&amp;CHAR(34)&amp;VLOOKUP(P12,Accounts!$A:$B,2,FALSE)&amp;CHAR(34)&amp;","&amp;CHAR(34)&amp;"investigator"&amp;CHAR(34)&amp;");","")</f>
        <v/>
      </c>
      <c r="AB12" t="str">
        <f ca="1">IF($H12&gt;AB$1,"INSERT INTO Subscriptions (trialcode,login,role) values ("&amp;CHAR(34)&amp;$B12&amp;CHAR(34)&amp;","&amp;CHAR(34)&amp;VLOOKUP(Q12,Accounts!$A:$B,2,FALSE)&amp;CHAR(34)&amp;","&amp;CHAR(34)&amp;"investigator"&amp;CHAR(34)&amp;");","")</f>
        <v/>
      </c>
      <c r="AC12" t="str">
        <f ca="1">IF($H12&gt;AC$1,"INSERT INTO Subscriptions (trialcode,login,role) values ("&amp;CHAR(34)&amp;$B12&amp;CHAR(34)&amp;","&amp;CHAR(34)&amp;VLOOKUP(R12,Accounts!$A:$B,2,FALSE)&amp;CHAR(34)&amp;","&amp;CHAR(34)&amp;"investigator"&amp;CHAR(34)&amp;");","")</f>
        <v/>
      </c>
      <c r="AD12" t="str">
        <f ca="1">IF($H12&gt;AD$1,"INSERT INTO Subscriptions (trialcode,login,role) values ("&amp;CHAR(34)&amp;$B12&amp;CHAR(34)&amp;","&amp;CHAR(34)&amp;VLOOKUP(S12,Accounts!$A:$B,2,FALSE)&amp;CHAR(34)&amp;","&amp;CHAR(34)&amp;"investigator"&amp;CHAR(34)&amp;");","")</f>
        <v/>
      </c>
      <c r="AF12">
        <f t="shared" ca="1" si="6"/>
        <v>3.7416573867739413</v>
      </c>
    </row>
    <row r="13" spans="1:32" x14ac:dyDescent="0.2">
      <c r="A13">
        <v>10</v>
      </c>
      <c r="B13" t="s">
        <v>150</v>
      </c>
      <c r="C13" t="str">
        <f ca="1">VLOOKUP(RANDBETWEEN(2,7),Accounts!A:B,2,FALSE)</f>
        <v>ctm02</v>
      </c>
      <c r="D13" t="str">
        <f t="shared" ca="1" si="0"/>
        <v>INSERT INTO Subscriptions (trialcode, login, role) values ("tri010","ctm02","ctm");</v>
      </c>
      <c r="E13" t="s">
        <v>311</v>
      </c>
      <c r="G13">
        <f t="shared" ca="1" si="2"/>
        <v>13</v>
      </c>
      <c r="H13">
        <f t="shared" ca="1" si="3"/>
        <v>2</v>
      </c>
      <c r="I13" t="str">
        <f t="shared" ca="1" si="4"/>
        <v>INSERT INTO Subscriptions (trialcode,login,role) values ("tri010","Inv008","investigator");INSERT INTO Subscriptions (trialcode,login,role) values ("tri010","Inv011","investigator");</v>
      </c>
      <c r="J13">
        <f t="shared" ca="1" si="5"/>
        <v>16</v>
      </c>
      <c r="K13">
        <f t="shared" ca="1" si="1"/>
        <v>19</v>
      </c>
      <c r="L13" t="str">
        <f t="shared" ca="1" si="1"/>
        <v/>
      </c>
      <c r="M13" t="str">
        <f t="shared" ca="1" si="1"/>
        <v/>
      </c>
      <c r="N13" t="str">
        <f t="shared" ca="1" si="1"/>
        <v/>
      </c>
      <c r="O13" t="str">
        <f t="shared" ca="1" si="1"/>
        <v/>
      </c>
      <c r="P13" t="str">
        <f t="shared" ca="1" si="1"/>
        <v/>
      </c>
      <c r="Q13" t="str">
        <f t="shared" ca="1" si="1"/>
        <v/>
      </c>
      <c r="R13" t="str">
        <f t="shared" ca="1" si="1"/>
        <v/>
      </c>
      <c r="S13" t="str">
        <f t="shared" ca="1" si="1"/>
        <v/>
      </c>
      <c r="T13" t="str">
        <f>""</f>
        <v/>
      </c>
      <c r="U13" t="str">
        <f ca="1">IF($H13&gt;U$1,"INSERT INTO Subscriptions (trialcode,login,role) values ("&amp;CHAR(34)&amp;$B13&amp;CHAR(34)&amp;","&amp;CHAR(34)&amp;VLOOKUP(J13,Accounts!$A:$B,2,FALSE)&amp;CHAR(34)&amp;","&amp;CHAR(34)&amp;"investigator"&amp;CHAR(34)&amp;");","")</f>
        <v>INSERT INTO Subscriptions (trialcode,login,role) values ("tri010","Inv008","investigator");</v>
      </c>
      <c r="V13" t="str">
        <f ca="1">IF($H13&gt;V$1,"INSERT INTO Subscriptions (trialcode,login,role) values ("&amp;CHAR(34)&amp;$B13&amp;CHAR(34)&amp;","&amp;CHAR(34)&amp;VLOOKUP(K13,Accounts!$A:$B,2,FALSE)&amp;CHAR(34)&amp;","&amp;CHAR(34)&amp;"investigator"&amp;CHAR(34)&amp;");","")</f>
        <v>INSERT INTO Subscriptions (trialcode,login,role) values ("tri010","Inv011","investigator");</v>
      </c>
      <c r="W13" t="str">
        <f ca="1">IF($H13&gt;W$1,"INSERT INTO Subscriptions (trialcode,login,role) values ("&amp;CHAR(34)&amp;$B13&amp;CHAR(34)&amp;","&amp;CHAR(34)&amp;VLOOKUP(L13,Accounts!$A:$B,2,FALSE)&amp;CHAR(34)&amp;","&amp;CHAR(34)&amp;"investigator"&amp;CHAR(34)&amp;");","")</f>
        <v/>
      </c>
      <c r="X13" t="str">
        <f ca="1">IF($H13&gt;X$1,"INSERT INTO Subscriptions (trialcode,login,role) values ("&amp;CHAR(34)&amp;$B13&amp;CHAR(34)&amp;","&amp;CHAR(34)&amp;VLOOKUP(M13,Accounts!$A:$B,2,FALSE)&amp;CHAR(34)&amp;","&amp;CHAR(34)&amp;"investigator"&amp;CHAR(34)&amp;");","")</f>
        <v/>
      </c>
      <c r="Y13" t="str">
        <f ca="1">IF($H13&gt;Y$1,"INSERT INTO Subscriptions (trialcode,login,role) values ("&amp;CHAR(34)&amp;$B13&amp;CHAR(34)&amp;","&amp;CHAR(34)&amp;VLOOKUP(N13,Accounts!$A:$B,2,FALSE)&amp;CHAR(34)&amp;","&amp;CHAR(34)&amp;"investigator"&amp;CHAR(34)&amp;");","")</f>
        <v/>
      </c>
      <c r="Z13" t="str">
        <f ca="1">IF($H13&gt;Z$1,"INSERT INTO Subscriptions (trialcode,login,role) values ("&amp;CHAR(34)&amp;$B13&amp;CHAR(34)&amp;","&amp;CHAR(34)&amp;VLOOKUP(O13,Accounts!$A:$B,2,FALSE)&amp;CHAR(34)&amp;","&amp;CHAR(34)&amp;"investigator"&amp;CHAR(34)&amp;");","")</f>
        <v/>
      </c>
      <c r="AA13" t="str">
        <f ca="1">IF($H13&gt;AA$1,"INSERT INTO Subscriptions (trialcode,login,role) values ("&amp;CHAR(34)&amp;$B13&amp;CHAR(34)&amp;","&amp;CHAR(34)&amp;VLOOKUP(P13,Accounts!$A:$B,2,FALSE)&amp;CHAR(34)&amp;","&amp;CHAR(34)&amp;"investigator"&amp;CHAR(34)&amp;");","")</f>
        <v/>
      </c>
      <c r="AB13" t="str">
        <f ca="1">IF($H13&gt;AB$1,"INSERT INTO Subscriptions (trialcode,login,role) values ("&amp;CHAR(34)&amp;$B13&amp;CHAR(34)&amp;","&amp;CHAR(34)&amp;VLOOKUP(Q13,Accounts!$A:$B,2,FALSE)&amp;CHAR(34)&amp;","&amp;CHAR(34)&amp;"investigator"&amp;CHAR(34)&amp;");","")</f>
        <v/>
      </c>
      <c r="AC13" t="str">
        <f ca="1">IF($H13&gt;AC$1,"INSERT INTO Subscriptions (trialcode,login,role) values ("&amp;CHAR(34)&amp;$B13&amp;CHAR(34)&amp;","&amp;CHAR(34)&amp;VLOOKUP(R13,Accounts!$A:$B,2,FALSE)&amp;CHAR(34)&amp;","&amp;CHAR(34)&amp;"investigator"&amp;CHAR(34)&amp;");","")</f>
        <v/>
      </c>
      <c r="AD13" t="str">
        <f ca="1">IF($H13&gt;AD$1,"INSERT INTO Subscriptions (trialcode,login,role) values ("&amp;CHAR(34)&amp;$B13&amp;CHAR(34)&amp;","&amp;CHAR(34)&amp;VLOOKUP(S13,Accounts!$A:$B,2,FALSE)&amp;CHAR(34)&amp;","&amp;CHAR(34)&amp;"investigator"&amp;CHAR(34)&amp;");","")</f>
        <v/>
      </c>
      <c r="AF13">
        <f t="shared" ca="1" si="6"/>
        <v>3.6055512754639891</v>
      </c>
    </row>
    <row r="14" spans="1:32" x14ac:dyDescent="0.2">
      <c r="A14">
        <v>11</v>
      </c>
      <c r="B14" t="s">
        <v>151</v>
      </c>
      <c r="C14" t="str">
        <f ca="1">VLOOKUP(RANDBETWEEN(2,7),Accounts!A:B,2,FALSE)</f>
        <v>ctm03</v>
      </c>
      <c r="D14" t="str">
        <f t="shared" ca="1" si="0"/>
        <v>INSERT INTO Subscriptions (trialcode, login, role) values ("tri011","ctm03","ctm");</v>
      </c>
      <c r="E14" t="s">
        <v>312</v>
      </c>
      <c r="G14">
        <f t="shared" ca="1" si="2"/>
        <v>7</v>
      </c>
      <c r="H14">
        <f t="shared" ca="1" si="3"/>
        <v>8</v>
      </c>
      <c r="I14" t="str">
        <f t="shared" ca="1" si="4"/>
        <v>INSERT INTO Subscriptions (trialcode,login,role) values ("tri011","Inv015","investigator");INSERT INTO Subscriptions (trialcode,login,role) values ("tri011","Inv008","investigator");INSERT INTO Subscriptions (trialcode,login,role) values ("tri011","Inv008","investigator");INSERT INTO Subscriptions (trialcode,login,role) values ("tri011","Inv017","investigator");INSERT INTO Subscriptions (trialcode,login,role) values ("tri011","Inv015","investigator");INSERT INTO Subscriptions (trialcode,login,role) values ("tri011","Inv006","investigator");INSERT INTO Subscriptions (trialcode,login,role) values ("tri011","Inv007","investigator");INSERT INTO Subscriptions (trialcode,login,role) values ("tri011","Inv007","investigator");</v>
      </c>
      <c r="J14">
        <f t="shared" ca="1" si="5"/>
        <v>23</v>
      </c>
      <c r="K14">
        <f t="shared" ca="1" si="1"/>
        <v>16</v>
      </c>
      <c r="L14">
        <f t="shared" ca="1" si="1"/>
        <v>16</v>
      </c>
      <c r="M14">
        <f t="shared" ca="1" si="1"/>
        <v>25</v>
      </c>
      <c r="N14">
        <f t="shared" ca="1" si="1"/>
        <v>23</v>
      </c>
      <c r="O14">
        <f t="shared" ca="1" si="1"/>
        <v>14</v>
      </c>
      <c r="P14">
        <f t="shared" ca="1" si="1"/>
        <v>15</v>
      </c>
      <c r="Q14">
        <f t="shared" ca="1" si="1"/>
        <v>15</v>
      </c>
      <c r="R14" t="str">
        <f t="shared" ca="1" si="1"/>
        <v/>
      </c>
      <c r="S14" t="str">
        <f t="shared" ca="1" si="1"/>
        <v/>
      </c>
      <c r="T14" t="str">
        <f>""</f>
        <v/>
      </c>
      <c r="U14" t="str">
        <f ca="1">IF($H14&gt;U$1,"INSERT INTO Subscriptions (trialcode,login,role) values ("&amp;CHAR(34)&amp;$B14&amp;CHAR(34)&amp;","&amp;CHAR(34)&amp;VLOOKUP(J14,Accounts!$A:$B,2,FALSE)&amp;CHAR(34)&amp;","&amp;CHAR(34)&amp;"investigator"&amp;CHAR(34)&amp;");","")</f>
        <v>INSERT INTO Subscriptions (trialcode,login,role) values ("tri011","Inv015","investigator");</v>
      </c>
      <c r="V14" t="str">
        <f ca="1">IF($H14&gt;V$1,"INSERT INTO Subscriptions (trialcode,login,role) values ("&amp;CHAR(34)&amp;$B14&amp;CHAR(34)&amp;","&amp;CHAR(34)&amp;VLOOKUP(K14,Accounts!$A:$B,2,FALSE)&amp;CHAR(34)&amp;","&amp;CHAR(34)&amp;"investigator"&amp;CHAR(34)&amp;");","")</f>
        <v>INSERT INTO Subscriptions (trialcode,login,role) values ("tri011","Inv008","investigator");</v>
      </c>
      <c r="W14" t="str">
        <f ca="1">IF($H14&gt;W$1,"INSERT INTO Subscriptions (trialcode,login,role) values ("&amp;CHAR(34)&amp;$B14&amp;CHAR(34)&amp;","&amp;CHAR(34)&amp;VLOOKUP(L14,Accounts!$A:$B,2,FALSE)&amp;CHAR(34)&amp;","&amp;CHAR(34)&amp;"investigator"&amp;CHAR(34)&amp;");","")</f>
        <v>INSERT INTO Subscriptions (trialcode,login,role) values ("tri011","Inv008","investigator");</v>
      </c>
      <c r="X14" t="str">
        <f ca="1">IF($H14&gt;X$1,"INSERT INTO Subscriptions (trialcode,login,role) values ("&amp;CHAR(34)&amp;$B14&amp;CHAR(34)&amp;","&amp;CHAR(34)&amp;VLOOKUP(M14,Accounts!$A:$B,2,FALSE)&amp;CHAR(34)&amp;","&amp;CHAR(34)&amp;"investigator"&amp;CHAR(34)&amp;");","")</f>
        <v>INSERT INTO Subscriptions (trialcode,login,role) values ("tri011","Inv017","investigator");</v>
      </c>
      <c r="Y14" t="str">
        <f ca="1">IF($H14&gt;Y$1,"INSERT INTO Subscriptions (trialcode,login,role) values ("&amp;CHAR(34)&amp;$B14&amp;CHAR(34)&amp;","&amp;CHAR(34)&amp;VLOOKUP(N14,Accounts!$A:$B,2,FALSE)&amp;CHAR(34)&amp;","&amp;CHAR(34)&amp;"investigator"&amp;CHAR(34)&amp;");","")</f>
        <v>INSERT INTO Subscriptions (trialcode,login,role) values ("tri011","Inv015","investigator");</v>
      </c>
      <c r="Z14" t="str">
        <f ca="1">IF($H14&gt;Z$1,"INSERT INTO Subscriptions (trialcode,login,role) values ("&amp;CHAR(34)&amp;$B14&amp;CHAR(34)&amp;","&amp;CHAR(34)&amp;VLOOKUP(O14,Accounts!$A:$B,2,FALSE)&amp;CHAR(34)&amp;","&amp;CHAR(34)&amp;"investigator"&amp;CHAR(34)&amp;");","")</f>
        <v>INSERT INTO Subscriptions (trialcode,login,role) values ("tri011","Inv006","investigator");</v>
      </c>
      <c r="AA14" t="str">
        <f ca="1">IF($H14&gt;AA$1,"INSERT INTO Subscriptions (trialcode,login,role) values ("&amp;CHAR(34)&amp;$B14&amp;CHAR(34)&amp;","&amp;CHAR(34)&amp;VLOOKUP(P14,Accounts!$A:$B,2,FALSE)&amp;CHAR(34)&amp;","&amp;CHAR(34)&amp;"investigator"&amp;CHAR(34)&amp;");","")</f>
        <v>INSERT INTO Subscriptions (trialcode,login,role) values ("tri011","Inv007","investigator");</v>
      </c>
      <c r="AB14" t="str">
        <f ca="1">IF($H14&gt;AB$1,"INSERT INTO Subscriptions (trialcode,login,role) values ("&amp;CHAR(34)&amp;$B14&amp;CHAR(34)&amp;","&amp;CHAR(34)&amp;VLOOKUP(Q14,Accounts!$A:$B,2,FALSE)&amp;CHAR(34)&amp;","&amp;CHAR(34)&amp;"investigator"&amp;CHAR(34)&amp;");","")</f>
        <v>INSERT INTO Subscriptions (trialcode,login,role) values ("tri011","Inv007","investigator");</v>
      </c>
      <c r="AC14" t="str">
        <f ca="1">IF($H14&gt;AC$1,"INSERT INTO Subscriptions (trialcode,login,role) values ("&amp;CHAR(34)&amp;$B14&amp;CHAR(34)&amp;","&amp;CHAR(34)&amp;VLOOKUP(R14,Accounts!$A:$B,2,FALSE)&amp;CHAR(34)&amp;","&amp;CHAR(34)&amp;"investigator"&amp;CHAR(34)&amp;");","")</f>
        <v/>
      </c>
      <c r="AD14" t="str">
        <f ca="1">IF($H14&gt;AD$1,"INSERT INTO Subscriptions (trialcode,login,role) values ("&amp;CHAR(34)&amp;$B14&amp;CHAR(34)&amp;","&amp;CHAR(34)&amp;VLOOKUP(S14,Accounts!$A:$B,2,FALSE)&amp;CHAR(34)&amp;","&amp;CHAR(34)&amp;"investigator"&amp;CHAR(34)&amp;");","")</f>
        <v/>
      </c>
      <c r="AF14">
        <f t="shared" ca="1" si="6"/>
        <v>2.6457513110645907</v>
      </c>
    </row>
    <row r="15" spans="1:32" x14ac:dyDescent="0.2">
      <c r="A15">
        <v>12</v>
      </c>
      <c r="B15" t="s">
        <v>152</v>
      </c>
      <c r="C15" t="str">
        <f ca="1">VLOOKUP(RANDBETWEEN(2,7),Accounts!A:B,2,FALSE)</f>
        <v>ctm04</v>
      </c>
      <c r="D15" t="str">
        <f t="shared" ca="1" si="0"/>
        <v>INSERT INTO Subscriptions (trialcode, login, role) values ("tri012","ctm04","ctm");</v>
      </c>
      <c r="E15" t="s">
        <v>313</v>
      </c>
      <c r="G15">
        <f t="shared" ca="1" si="2"/>
        <v>14</v>
      </c>
      <c r="H15">
        <f t="shared" ca="1" si="3"/>
        <v>1</v>
      </c>
      <c r="I15" t="str">
        <f t="shared" ca="1" si="4"/>
        <v>INSERT INTO Subscriptions (trialcode,login,role) values ("tri012","Inv016","investigator");</v>
      </c>
      <c r="J15">
        <f t="shared" ca="1" si="5"/>
        <v>24</v>
      </c>
      <c r="K15" t="str">
        <f t="shared" ca="1" si="1"/>
        <v/>
      </c>
      <c r="L15" t="str">
        <f t="shared" ca="1" si="1"/>
        <v/>
      </c>
      <c r="M15" t="str">
        <f t="shared" ca="1" si="1"/>
        <v/>
      </c>
      <c r="N15" t="str">
        <f t="shared" ca="1" si="1"/>
        <v/>
      </c>
      <c r="O15" t="str">
        <f t="shared" ca="1" si="1"/>
        <v/>
      </c>
      <c r="P15" t="str">
        <f t="shared" ca="1" si="1"/>
        <v/>
      </c>
      <c r="Q15" t="str">
        <f t="shared" ca="1" si="1"/>
        <v/>
      </c>
      <c r="R15" t="str">
        <f t="shared" ca="1" si="1"/>
        <v/>
      </c>
      <c r="S15" t="str">
        <f t="shared" ca="1" si="1"/>
        <v/>
      </c>
      <c r="T15" t="str">
        <f>""</f>
        <v/>
      </c>
      <c r="U15" t="str">
        <f ca="1">IF($H15&gt;U$1,"INSERT INTO Subscriptions (trialcode,login,role) values ("&amp;CHAR(34)&amp;$B15&amp;CHAR(34)&amp;","&amp;CHAR(34)&amp;VLOOKUP(J15,Accounts!$A:$B,2,FALSE)&amp;CHAR(34)&amp;","&amp;CHAR(34)&amp;"investigator"&amp;CHAR(34)&amp;");","")</f>
        <v>INSERT INTO Subscriptions (trialcode,login,role) values ("tri012","Inv016","investigator");</v>
      </c>
      <c r="V15" t="str">
        <f ca="1">IF($H15&gt;V$1,"INSERT INTO Subscriptions (trialcode,login,role) values ("&amp;CHAR(34)&amp;$B15&amp;CHAR(34)&amp;","&amp;CHAR(34)&amp;VLOOKUP(K15,Accounts!$A:$B,2,FALSE)&amp;CHAR(34)&amp;","&amp;CHAR(34)&amp;"investigator"&amp;CHAR(34)&amp;");","")</f>
        <v/>
      </c>
      <c r="W15" t="str">
        <f ca="1">IF($H15&gt;W$1,"INSERT INTO Subscriptions (trialcode,login,role) values ("&amp;CHAR(34)&amp;$B15&amp;CHAR(34)&amp;","&amp;CHAR(34)&amp;VLOOKUP(L15,Accounts!$A:$B,2,FALSE)&amp;CHAR(34)&amp;","&amp;CHAR(34)&amp;"investigator"&amp;CHAR(34)&amp;");","")</f>
        <v/>
      </c>
      <c r="X15" t="str">
        <f ca="1">IF($H15&gt;X$1,"INSERT INTO Subscriptions (trialcode,login,role) values ("&amp;CHAR(34)&amp;$B15&amp;CHAR(34)&amp;","&amp;CHAR(34)&amp;VLOOKUP(M15,Accounts!$A:$B,2,FALSE)&amp;CHAR(34)&amp;","&amp;CHAR(34)&amp;"investigator"&amp;CHAR(34)&amp;");","")</f>
        <v/>
      </c>
      <c r="Y15" t="str">
        <f ca="1">IF($H15&gt;Y$1,"INSERT INTO Subscriptions (trialcode,login,role) values ("&amp;CHAR(34)&amp;$B15&amp;CHAR(34)&amp;","&amp;CHAR(34)&amp;VLOOKUP(N15,Accounts!$A:$B,2,FALSE)&amp;CHAR(34)&amp;","&amp;CHAR(34)&amp;"investigator"&amp;CHAR(34)&amp;");","")</f>
        <v/>
      </c>
      <c r="Z15" t="str">
        <f ca="1">IF($H15&gt;Z$1,"INSERT INTO Subscriptions (trialcode,login,role) values ("&amp;CHAR(34)&amp;$B15&amp;CHAR(34)&amp;","&amp;CHAR(34)&amp;VLOOKUP(O15,Accounts!$A:$B,2,FALSE)&amp;CHAR(34)&amp;","&amp;CHAR(34)&amp;"investigator"&amp;CHAR(34)&amp;");","")</f>
        <v/>
      </c>
      <c r="AA15" t="str">
        <f ca="1">IF($H15&gt;AA$1,"INSERT INTO Subscriptions (trialcode,login,role) values ("&amp;CHAR(34)&amp;$B15&amp;CHAR(34)&amp;","&amp;CHAR(34)&amp;VLOOKUP(P15,Accounts!$A:$B,2,FALSE)&amp;CHAR(34)&amp;","&amp;CHAR(34)&amp;"investigator"&amp;CHAR(34)&amp;");","")</f>
        <v/>
      </c>
      <c r="AB15" t="str">
        <f ca="1">IF($H15&gt;AB$1,"INSERT INTO Subscriptions (trialcode,login,role) values ("&amp;CHAR(34)&amp;$B15&amp;CHAR(34)&amp;","&amp;CHAR(34)&amp;VLOOKUP(Q15,Accounts!$A:$B,2,FALSE)&amp;CHAR(34)&amp;","&amp;CHAR(34)&amp;"investigator"&amp;CHAR(34)&amp;");","")</f>
        <v/>
      </c>
      <c r="AC15" t="str">
        <f ca="1">IF($H15&gt;AC$1,"INSERT INTO Subscriptions (trialcode,login,role) values ("&amp;CHAR(34)&amp;$B15&amp;CHAR(34)&amp;","&amp;CHAR(34)&amp;VLOOKUP(R15,Accounts!$A:$B,2,FALSE)&amp;CHAR(34)&amp;","&amp;CHAR(34)&amp;"investigator"&amp;CHAR(34)&amp;");","")</f>
        <v/>
      </c>
      <c r="AD15" t="str">
        <f ca="1">IF($H15&gt;AD$1,"INSERT INTO Subscriptions (trialcode,login,role) values ("&amp;CHAR(34)&amp;$B15&amp;CHAR(34)&amp;","&amp;CHAR(34)&amp;VLOOKUP(S15,Accounts!$A:$B,2,FALSE)&amp;CHAR(34)&amp;","&amp;CHAR(34)&amp;"investigator"&amp;CHAR(34)&amp;");","")</f>
        <v/>
      </c>
      <c r="AF15">
        <f t="shared" ca="1" si="6"/>
        <v>3.7416573867739413</v>
      </c>
    </row>
    <row r="16" spans="1:32" x14ac:dyDescent="0.2">
      <c r="A16">
        <v>13</v>
      </c>
      <c r="B16" t="s">
        <v>153</v>
      </c>
      <c r="C16" t="str">
        <f ca="1">VLOOKUP(RANDBETWEEN(2,7),Accounts!A:B,2,FALSE)</f>
        <v>ctm05</v>
      </c>
      <c r="D16" t="str">
        <f t="shared" ca="1" si="0"/>
        <v>INSERT INTO Subscriptions (trialcode, login, role) values ("tri013","ctm05","ctm");</v>
      </c>
      <c r="E16" t="s">
        <v>314</v>
      </c>
      <c r="G16">
        <f t="shared" ca="1" si="2"/>
        <v>7</v>
      </c>
      <c r="H16">
        <f t="shared" ca="1" si="3"/>
        <v>8</v>
      </c>
      <c r="I16" t="str">
        <f t="shared" ca="1" si="4"/>
        <v>INSERT INTO Subscriptions (trialcode,login,role) values ("tri013","Inv005","investigator");INSERT INTO Subscriptions (trialcode,login,role) values ("tri013","Inv010","investigator");INSERT INTO Subscriptions (trialcode,login,role) values ("tri013","Inv010","investigator");INSERT INTO Subscriptions (trialcode,login,role) values ("tri013","Inv016","investigator");INSERT INTO Subscriptions (trialcode,login,role) values ("tri013","Inv020","investigator");INSERT INTO Subscriptions (trialcode,login,role) values ("tri013","Inv014","investigator");INSERT INTO Subscriptions (trialcode,login,role) values ("tri013","Inv004","investigator");INSERT INTO Subscriptions (trialcode,login,role) values ("tri013","Inv003","investigator");</v>
      </c>
      <c r="J16">
        <f t="shared" ca="1" si="5"/>
        <v>13</v>
      </c>
      <c r="K16">
        <f t="shared" ca="1" si="1"/>
        <v>18</v>
      </c>
      <c r="L16">
        <f t="shared" ca="1" si="1"/>
        <v>18</v>
      </c>
      <c r="M16">
        <f t="shared" ca="1" si="1"/>
        <v>24</v>
      </c>
      <c r="N16">
        <f t="shared" ca="1" si="1"/>
        <v>28</v>
      </c>
      <c r="O16">
        <f t="shared" ca="1" si="1"/>
        <v>22</v>
      </c>
      <c r="P16">
        <f t="shared" ca="1" si="1"/>
        <v>12</v>
      </c>
      <c r="Q16">
        <f t="shared" ca="1" si="1"/>
        <v>11</v>
      </c>
      <c r="R16" t="str">
        <f t="shared" ca="1" si="1"/>
        <v/>
      </c>
      <c r="S16" t="str">
        <f t="shared" ca="1" si="1"/>
        <v/>
      </c>
      <c r="T16" t="str">
        <f>""</f>
        <v/>
      </c>
      <c r="U16" t="str">
        <f ca="1">IF($H16&gt;U$1,"INSERT INTO Subscriptions (trialcode,login,role) values ("&amp;CHAR(34)&amp;$B16&amp;CHAR(34)&amp;","&amp;CHAR(34)&amp;VLOOKUP(J16,Accounts!$A:$B,2,FALSE)&amp;CHAR(34)&amp;","&amp;CHAR(34)&amp;"investigator"&amp;CHAR(34)&amp;");","")</f>
        <v>INSERT INTO Subscriptions (trialcode,login,role) values ("tri013","Inv005","investigator");</v>
      </c>
      <c r="V16" t="str">
        <f ca="1">IF($H16&gt;V$1,"INSERT INTO Subscriptions (trialcode,login,role) values ("&amp;CHAR(34)&amp;$B16&amp;CHAR(34)&amp;","&amp;CHAR(34)&amp;VLOOKUP(K16,Accounts!$A:$B,2,FALSE)&amp;CHAR(34)&amp;","&amp;CHAR(34)&amp;"investigator"&amp;CHAR(34)&amp;");","")</f>
        <v>INSERT INTO Subscriptions (trialcode,login,role) values ("tri013","Inv010","investigator");</v>
      </c>
      <c r="W16" t="str">
        <f ca="1">IF($H16&gt;W$1,"INSERT INTO Subscriptions (trialcode,login,role) values ("&amp;CHAR(34)&amp;$B16&amp;CHAR(34)&amp;","&amp;CHAR(34)&amp;VLOOKUP(L16,Accounts!$A:$B,2,FALSE)&amp;CHAR(34)&amp;","&amp;CHAR(34)&amp;"investigator"&amp;CHAR(34)&amp;");","")</f>
        <v>INSERT INTO Subscriptions (trialcode,login,role) values ("tri013","Inv010","investigator");</v>
      </c>
      <c r="X16" t="str">
        <f ca="1">IF($H16&gt;X$1,"INSERT INTO Subscriptions (trialcode,login,role) values ("&amp;CHAR(34)&amp;$B16&amp;CHAR(34)&amp;","&amp;CHAR(34)&amp;VLOOKUP(M16,Accounts!$A:$B,2,FALSE)&amp;CHAR(34)&amp;","&amp;CHAR(34)&amp;"investigator"&amp;CHAR(34)&amp;");","")</f>
        <v>INSERT INTO Subscriptions (trialcode,login,role) values ("tri013","Inv016","investigator");</v>
      </c>
      <c r="Y16" t="str">
        <f ca="1">IF($H16&gt;Y$1,"INSERT INTO Subscriptions (trialcode,login,role) values ("&amp;CHAR(34)&amp;$B16&amp;CHAR(34)&amp;","&amp;CHAR(34)&amp;VLOOKUP(N16,Accounts!$A:$B,2,FALSE)&amp;CHAR(34)&amp;","&amp;CHAR(34)&amp;"investigator"&amp;CHAR(34)&amp;");","")</f>
        <v>INSERT INTO Subscriptions (trialcode,login,role) values ("tri013","Inv020","investigator");</v>
      </c>
      <c r="Z16" t="str">
        <f ca="1">IF($H16&gt;Z$1,"INSERT INTO Subscriptions (trialcode,login,role) values ("&amp;CHAR(34)&amp;$B16&amp;CHAR(34)&amp;","&amp;CHAR(34)&amp;VLOOKUP(O16,Accounts!$A:$B,2,FALSE)&amp;CHAR(34)&amp;","&amp;CHAR(34)&amp;"investigator"&amp;CHAR(34)&amp;");","")</f>
        <v>INSERT INTO Subscriptions (trialcode,login,role) values ("tri013","Inv014","investigator");</v>
      </c>
      <c r="AA16" t="str">
        <f ca="1">IF($H16&gt;AA$1,"INSERT INTO Subscriptions (trialcode,login,role) values ("&amp;CHAR(34)&amp;$B16&amp;CHAR(34)&amp;","&amp;CHAR(34)&amp;VLOOKUP(P16,Accounts!$A:$B,2,FALSE)&amp;CHAR(34)&amp;","&amp;CHAR(34)&amp;"investigator"&amp;CHAR(34)&amp;");","")</f>
        <v>INSERT INTO Subscriptions (trialcode,login,role) values ("tri013","Inv004","investigator");</v>
      </c>
      <c r="AB16" t="str">
        <f ca="1">IF($H16&gt;AB$1,"INSERT INTO Subscriptions (trialcode,login,role) values ("&amp;CHAR(34)&amp;$B16&amp;CHAR(34)&amp;","&amp;CHAR(34)&amp;VLOOKUP(Q16,Accounts!$A:$B,2,FALSE)&amp;CHAR(34)&amp;","&amp;CHAR(34)&amp;"investigator"&amp;CHAR(34)&amp;");","")</f>
        <v>INSERT INTO Subscriptions (trialcode,login,role) values ("tri013","Inv003","investigator");</v>
      </c>
      <c r="AC16" t="str">
        <f ca="1">IF($H16&gt;AC$1,"INSERT INTO Subscriptions (trialcode,login,role) values ("&amp;CHAR(34)&amp;$B16&amp;CHAR(34)&amp;","&amp;CHAR(34)&amp;VLOOKUP(R16,Accounts!$A:$B,2,FALSE)&amp;CHAR(34)&amp;","&amp;CHAR(34)&amp;"investigator"&amp;CHAR(34)&amp;");","")</f>
        <v/>
      </c>
      <c r="AD16" t="str">
        <f ca="1">IF($H16&gt;AD$1,"INSERT INTO Subscriptions (trialcode,login,role) values ("&amp;CHAR(34)&amp;$B16&amp;CHAR(34)&amp;","&amp;CHAR(34)&amp;VLOOKUP(S16,Accounts!$A:$B,2,FALSE)&amp;CHAR(34)&amp;","&amp;CHAR(34)&amp;"investigator"&amp;CHAR(34)&amp;");","")</f>
        <v/>
      </c>
      <c r="AF16">
        <f t="shared" ca="1" si="6"/>
        <v>2.6457513110645907</v>
      </c>
    </row>
    <row r="17" spans="1:33" x14ac:dyDescent="0.2">
      <c r="A17">
        <v>14</v>
      </c>
      <c r="B17" t="s">
        <v>154</v>
      </c>
      <c r="C17" t="str">
        <f ca="1">VLOOKUP(RANDBETWEEN(2,7),Accounts!A:B,2,FALSE)</f>
        <v>ctm02</v>
      </c>
      <c r="D17" t="str">
        <f t="shared" ca="1" si="0"/>
        <v>INSERT INTO Subscriptions (trialcode, login, role) values ("tri014","ctm02","ctm");</v>
      </c>
      <c r="E17" t="s">
        <v>315</v>
      </c>
      <c r="G17">
        <f t="shared" ca="1" si="2"/>
        <v>14</v>
      </c>
      <c r="H17">
        <f t="shared" ca="1" si="3"/>
        <v>1</v>
      </c>
      <c r="I17" t="str">
        <f t="shared" ca="1" si="4"/>
        <v>INSERT INTO Subscriptions (trialcode,login,role) values ("tri014","Inv017","investigator");</v>
      </c>
      <c r="J17">
        <f t="shared" ca="1" si="5"/>
        <v>25</v>
      </c>
      <c r="K17" t="str">
        <f t="shared" ca="1" si="1"/>
        <v/>
      </c>
      <c r="L17" t="str">
        <f t="shared" ca="1" si="1"/>
        <v/>
      </c>
      <c r="M17" t="str">
        <f t="shared" ca="1" si="1"/>
        <v/>
      </c>
      <c r="N17" t="str">
        <f t="shared" ca="1" si="1"/>
        <v/>
      </c>
      <c r="O17" t="str">
        <f t="shared" ca="1" si="1"/>
        <v/>
      </c>
      <c r="P17" t="str">
        <f t="shared" ca="1" si="1"/>
        <v/>
      </c>
      <c r="Q17" t="str">
        <f t="shared" ca="1" si="1"/>
        <v/>
      </c>
      <c r="R17" t="str">
        <f t="shared" ca="1" si="1"/>
        <v/>
      </c>
      <c r="S17" t="str">
        <f t="shared" ca="1" si="1"/>
        <v/>
      </c>
      <c r="T17" t="str">
        <f>""</f>
        <v/>
      </c>
      <c r="U17" t="str">
        <f ca="1">IF($H17&gt;U$1,"INSERT INTO Subscriptions (trialcode,login,role) values ("&amp;CHAR(34)&amp;$B17&amp;CHAR(34)&amp;","&amp;CHAR(34)&amp;VLOOKUP(J17,Accounts!$A:$B,2,FALSE)&amp;CHAR(34)&amp;","&amp;CHAR(34)&amp;"investigator"&amp;CHAR(34)&amp;");","")</f>
        <v>INSERT INTO Subscriptions (trialcode,login,role) values ("tri014","Inv017","investigator");</v>
      </c>
      <c r="V17" t="str">
        <f ca="1">IF($H17&gt;V$1,"INSERT INTO Subscriptions (trialcode,login,role) values ("&amp;CHAR(34)&amp;$B17&amp;CHAR(34)&amp;","&amp;CHAR(34)&amp;VLOOKUP(K17,Accounts!$A:$B,2,FALSE)&amp;CHAR(34)&amp;","&amp;CHAR(34)&amp;"investigator"&amp;CHAR(34)&amp;");","")</f>
        <v/>
      </c>
      <c r="W17" t="str">
        <f ca="1">IF($H17&gt;W$1,"INSERT INTO Subscriptions (trialcode,login,role) values ("&amp;CHAR(34)&amp;$B17&amp;CHAR(34)&amp;","&amp;CHAR(34)&amp;VLOOKUP(L17,Accounts!$A:$B,2,FALSE)&amp;CHAR(34)&amp;","&amp;CHAR(34)&amp;"investigator"&amp;CHAR(34)&amp;");","")</f>
        <v/>
      </c>
      <c r="X17" t="str">
        <f ca="1">IF($H17&gt;X$1,"INSERT INTO Subscriptions (trialcode,login,role) values ("&amp;CHAR(34)&amp;$B17&amp;CHAR(34)&amp;","&amp;CHAR(34)&amp;VLOOKUP(M17,Accounts!$A:$B,2,FALSE)&amp;CHAR(34)&amp;","&amp;CHAR(34)&amp;"investigator"&amp;CHAR(34)&amp;");","")</f>
        <v/>
      </c>
      <c r="Y17" t="str">
        <f ca="1">IF($H17&gt;Y$1,"INSERT INTO Subscriptions (trialcode,login,role) values ("&amp;CHAR(34)&amp;$B17&amp;CHAR(34)&amp;","&amp;CHAR(34)&amp;VLOOKUP(N17,Accounts!$A:$B,2,FALSE)&amp;CHAR(34)&amp;","&amp;CHAR(34)&amp;"investigator"&amp;CHAR(34)&amp;");","")</f>
        <v/>
      </c>
      <c r="Z17" t="str">
        <f ca="1">IF($H17&gt;Z$1,"INSERT INTO Subscriptions (trialcode,login,role) values ("&amp;CHAR(34)&amp;$B17&amp;CHAR(34)&amp;","&amp;CHAR(34)&amp;VLOOKUP(O17,Accounts!$A:$B,2,FALSE)&amp;CHAR(34)&amp;","&amp;CHAR(34)&amp;"investigator"&amp;CHAR(34)&amp;");","")</f>
        <v/>
      </c>
      <c r="AA17" t="str">
        <f ca="1">IF($H17&gt;AA$1,"INSERT INTO Subscriptions (trialcode,login,role) values ("&amp;CHAR(34)&amp;$B17&amp;CHAR(34)&amp;","&amp;CHAR(34)&amp;VLOOKUP(P17,Accounts!$A:$B,2,FALSE)&amp;CHAR(34)&amp;","&amp;CHAR(34)&amp;"investigator"&amp;CHAR(34)&amp;");","")</f>
        <v/>
      </c>
      <c r="AB17" t="str">
        <f ca="1">IF($H17&gt;AB$1,"INSERT INTO Subscriptions (trialcode,login,role) values ("&amp;CHAR(34)&amp;$B17&amp;CHAR(34)&amp;","&amp;CHAR(34)&amp;VLOOKUP(Q17,Accounts!$A:$B,2,FALSE)&amp;CHAR(34)&amp;","&amp;CHAR(34)&amp;"investigator"&amp;CHAR(34)&amp;");","")</f>
        <v/>
      </c>
      <c r="AC17" t="str">
        <f ca="1">IF($H17&gt;AC$1,"INSERT INTO Subscriptions (trialcode,login,role) values ("&amp;CHAR(34)&amp;$B17&amp;CHAR(34)&amp;","&amp;CHAR(34)&amp;VLOOKUP(R17,Accounts!$A:$B,2,FALSE)&amp;CHAR(34)&amp;","&amp;CHAR(34)&amp;"investigator"&amp;CHAR(34)&amp;");","")</f>
        <v/>
      </c>
      <c r="AD17" t="str">
        <f ca="1">IF($H17&gt;AD$1,"INSERT INTO Subscriptions (trialcode,login,role) values ("&amp;CHAR(34)&amp;$B17&amp;CHAR(34)&amp;","&amp;CHAR(34)&amp;VLOOKUP(S17,Accounts!$A:$B,2,FALSE)&amp;CHAR(34)&amp;","&amp;CHAR(34)&amp;"investigator"&amp;CHAR(34)&amp;");","")</f>
        <v/>
      </c>
      <c r="AF17">
        <f t="shared" ca="1" si="6"/>
        <v>3.7416573867739413</v>
      </c>
    </row>
    <row r="18" spans="1:33" x14ac:dyDescent="0.2">
      <c r="A18">
        <v>15</v>
      </c>
      <c r="B18" t="s">
        <v>155</v>
      </c>
      <c r="C18" t="str">
        <f ca="1">VLOOKUP(RANDBETWEEN(2,7),Accounts!A:B,2,FALSE)</f>
        <v>ctm05</v>
      </c>
      <c r="D18" t="str">
        <f t="shared" ca="1" si="0"/>
        <v>INSERT INTO Subscriptions (trialcode, login, role) values ("tri015","ctm05","ctm");</v>
      </c>
      <c r="E18" t="s">
        <v>316</v>
      </c>
      <c r="G18">
        <f t="shared" ca="1" si="2"/>
        <v>10</v>
      </c>
      <c r="H18">
        <f t="shared" ca="1" si="3"/>
        <v>5</v>
      </c>
      <c r="I18" t="str">
        <f t="shared" ca="1" si="4"/>
        <v>INSERT INTO Subscriptions (trialcode,login,role) values ("tri015","Inv003","investigator");INSERT INTO Subscriptions (trialcode,login,role) values ("tri015","Inv018","investigator");INSERT INTO Subscriptions (trialcode,login,role) values ("tri015","Inv006","investigator");INSERT INTO Subscriptions (trialcode,login,role) values ("tri015","Inv020","investigator");INSERT INTO Subscriptions (trialcode,login,role) values ("tri015","Inv002","investigator");</v>
      </c>
      <c r="J18">
        <f t="shared" ca="1" si="5"/>
        <v>11</v>
      </c>
      <c r="K18">
        <f t="shared" ca="1" si="1"/>
        <v>26</v>
      </c>
      <c r="L18">
        <f t="shared" ca="1" si="1"/>
        <v>14</v>
      </c>
      <c r="M18">
        <f t="shared" ca="1" si="1"/>
        <v>28</v>
      </c>
      <c r="N18">
        <f t="shared" ca="1" si="1"/>
        <v>10</v>
      </c>
      <c r="O18" t="str">
        <f t="shared" ca="1" si="1"/>
        <v/>
      </c>
      <c r="P18" t="str">
        <f t="shared" ca="1" si="1"/>
        <v/>
      </c>
      <c r="Q18" t="str">
        <f t="shared" ca="1" si="1"/>
        <v/>
      </c>
      <c r="R18" t="str">
        <f t="shared" ca="1" si="1"/>
        <v/>
      </c>
      <c r="S18" t="str">
        <f t="shared" ca="1" si="1"/>
        <v/>
      </c>
      <c r="T18" t="str">
        <f>""</f>
        <v/>
      </c>
      <c r="U18" t="str">
        <f ca="1">IF($H18&gt;U$1,"INSERT INTO Subscriptions (trialcode,login,role) values ("&amp;CHAR(34)&amp;$B18&amp;CHAR(34)&amp;","&amp;CHAR(34)&amp;VLOOKUP(J18,Accounts!$A:$B,2,FALSE)&amp;CHAR(34)&amp;","&amp;CHAR(34)&amp;"investigator"&amp;CHAR(34)&amp;");","")</f>
        <v>INSERT INTO Subscriptions (trialcode,login,role) values ("tri015","Inv003","investigator");</v>
      </c>
      <c r="V18" t="str">
        <f ca="1">IF($H18&gt;V$1,"INSERT INTO Subscriptions (trialcode,login,role) values ("&amp;CHAR(34)&amp;$B18&amp;CHAR(34)&amp;","&amp;CHAR(34)&amp;VLOOKUP(K18,Accounts!$A:$B,2,FALSE)&amp;CHAR(34)&amp;","&amp;CHAR(34)&amp;"investigator"&amp;CHAR(34)&amp;");","")</f>
        <v>INSERT INTO Subscriptions (trialcode,login,role) values ("tri015","Inv018","investigator");</v>
      </c>
      <c r="W18" t="str">
        <f ca="1">IF($H18&gt;W$1,"INSERT INTO Subscriptions (trialcode,login,role) values ("&amp;CHAR(34)&amp;$B18&amp;CHAR(34)&amp;","&amp;CHAR(34)&amp;VLOOKUP(L18,Accounts!$A:$B,2,FALSE)&amp;CHAR(34)&amp;","&amp;CHAR(34)&amp;"investigator"&amp;CHAR(34)&amp;");","")</f>
        <v>INSERT INTO Subscriptions (trialcode,login,role) values ("tri015","Inv006","investigator");</v>
      </c>
      <c r="X18" t="str">
        <f ca="1">IF($H18&gt;X$1,"INSERT INTO Subscriptions (trialcode,login,role) values ("&amp;CHAR(34)&amp;$B18&amp;CHAR(34)&amp;","&amp;CHAR(34)&amp;VLOOKUP(M18,Accounts!$A:$B,2,FALSE)&amp;CHAR(34)&amp;","&amp;CHAR(34)&amp;"investigator"&amp;CHAR(34)&amp;");","")</f>
        <v>INSERT INTO Subscriptions (trialcode,login,role) values ("tri015","Inv020","investigator");</v>
      </c>
      <c r="Y18" t="str">
        <f ca="1">IF($H18&gt;Y$1,"INSERT INTO Subscriptions (trialcode,login,role) values ("&amp;CHAR(34)&amp;$B18&amp;CHAR(34)&amp;","&amp;CHAR(34)&amp;VLOOKUP(N18,Accounts!$A:$B,2,FALSE)&amp;CHAR(34)&amp;","&amp;CHAR(34)&amp;"investigator"&amp;CHAR(34)&amp;");","")</f>
        <v>INSERT INTO Subscriptions (trialcode,login,role) values ("tri015","Inv002","investigator");</v>
      </c>
      <c r="Z18" t="str">
        <f ca="1">IF($H18&gt;Z$1,"INSERT INTO Subscriptions (trialcode,login,role) values ("&amp;CHAR(34)&amp;$B18&amp;CHAR(34)&amp;","&amp;CHAR(34)&amp;VLOOKUP(O18,Accounts!$A:$B,2,FALSE)&amp;CHAR(34)&amp;","&amp;CHAR(34)&amp;"investigator"&amp;CHAR(34)&amp;");","")</f>
        <v/>
      </c>
      <c r="AA18" t="str">
        <f ca="1">IF($H18&gt;AA$1,"INSERT INTO Subscriptions (trialcode,login,role) values ("&amp;CHAR(34)&amp;$B18&amp;CHAR(34)&amp;","&amp;CHAR(34)&amp;VLOOKUP(P18,Accounts!$A:$B,2,FALSE)&amp;CHAR(34)&amp;","&amp;CHAR(34)&amp;"investigator"&amp;CHAR(34)&amp;");","")</f>
        <v/>
      </c>
      <c r="AB18" t="str">
        <f ca="1">IF($H18&gt;AB$1,"INSERT INTO Subscriptions (trialcode,login,role) values ("&amp;CHAR(34)&amp;$B18&amp;CHAR(34)&amp;","&amp;CHAR(34)&amp;VLOOKUP(Q18,Accounts!$A:$B,2,FALSE)&amp;CHAR(34)&amp;","&amp;CHAR(34)&amp;"investigator"&amp;CHAR(34)&amp;");","")</f>
        <v/>
      </c>
      <c r="AC18" t="str">
        <f ca="1">IF($H18&gt;AC$1,"INSERT INTO Subscriptions (trialcode,login,role) values ("&amp;CHAR(34)&amp;$B18&amp;CHAR(34)&amp;","&amp;CHAR(34)&amp;VLOOKUP(R18,Accounts!$A:$B,2,FALSE)&amp;CHAR(34)&amp;","&amp;CHAR(34)&amp;"investigator"&amp;CHAR(34)&amp;");","")</f>
        <v/>
      </c>
      <c r="AD18" t="str">
        <f ca="1">IF($H18&gt;AD$1,"INSERT INTO Subscriptions (trialcode,login,role) values ("&amp;CHAR(34)&amp;$B18&amp;CHAR(34)&amp;","&amp;CHAR(34)&amp;VLOOKUP(S18,Accounts!$A:$B,2,FALSE)&amp;CHAR(34)&amp;","&amp;CHAR(34)&amp;"investigator"&amp;CHAR(34)&amp;");","")</f>
        <v/>
      </c>
      <c r="AF18">
        <f t="shared" ca="1" si="6"/>
        <v>3.1622776601683795</v>
      </c>
    </row>
    <row r="19" spans="1:33" x14ac:dyDescent="0.2">
      <c r="A19">
        <v>16</v>
      </c>
      <c r="B19" t="s">
        <v>173</v>
      </c>
      <c r="C19" t="str">
        <f ca="1">VLOOKUP(RANDBETWEEN(2,7),Accounts!A:B,2,FALSE)</f>
        <v>ctm01</v>
      </c>
      <c r="D19" t="str">
        <f t="shared" ca="1" si="0"/>
        <v>INSERT INTO Subscriptions (trialcode, login, role) values ("tri016","ctm01","ctm");</v>
      </c>
      <c r="E19" t="s">
        <v>317</v>
      </c>
      <c r="G19">
        <f t="shared" ca="1" si="2"/>
        <v>8</v>
      </c>
      <c r="H19">
        <f t="shared" ca="1" si="3"/>
        <v>7</v>
      </c>
      <c r="I19" t="str">
        <f t="shared" ca="1" si="4"/>
        <v>INSERT INTO Subscriptions (trialcode,login,role) values ("tri016","Inv005","investigator");INSERT INTO Subscriptions (trialcode,login,role) values ("tri016","Inv016","investigator");INSERT INTO Subscriptions (trialcode,login,role) values ("tri016","Inv001","investigator");INSERT INTO Subscriptions (trialcode,login,role) values ("tri016","Inv015","investigator");INSERT INTO Subscriptions (trialcode,login,role) values ("tri016","Inv003","investigator");INSERT INTO Subscriptions (trialcode,login,role) values ("tri016","Inv017","investigator");INSERT INTO Subscriptions (trialcode,login,role) values ("tri016","Inv002","investigator");</v>
      </c>
      <c r="J19">
        <f t="shared" ca="1" si="5"/>
        <v>13</v>
      </c>
      <c r="K19">
        <f t="shared" ca="1" si="5"/>
        <v>24</v>
      </c>
      <c r="L19">
        <f t="shared" ca="1" si="5"/>
        <v>9</v>
      </c>
      <c r="M19">
        <f t="shared" ca="1" si="5"/>
        <v>23</v>
      </c>
      <c r="N19">
        <f t="shared" ca="1" si="5"/>
        <v>11</v>
      </c>
      <c r="O19">
        <f t="shared" ca="1" si="5"/>
        <v>25</v>
      </c>
      <c r="P19">
        <f t="shared" ca="1" si="5"/>
        <v>10</v>
      </c>
      <c r="Q19" t="str">
        <f t="shared" ca="1" si="5"/>
        <v/>
      </c>
      <c r="R19" t="str">
        <f t="shared" ca="1" si="5"/>
        <v/>
      </c>
      <c r="S19" t="str">
        <f t="shared" ca="1" si="5"/>
        <v/>
      </c>
      <c r="T19" t="str">
        <f>""</f>
        <v/>
      </c>
      <c r="U19" t="str">
        <f ca="1">IF($H19&gt;U$1,"INSERT INTO Subscriptions (trialcode,login,role) values ("&amp;CHAR(34)&amp;$B19&amp;CHAR(34)&amp;","&amp;CHAR(34)&amp;VLOOKUP(J19,Accounts!$A:$B,2,FALSE)&amp;CHAR(34)&amp;","&amp;CHAR(34)&amp;"investigator"&amp;CHAR(34)&amp;");","")</f>
        <v>INSERT INTO Subscriptions (trialcode,login,role) values ("tri016","Inv005","investigator");</v>
      </c>
      <c r="V19" t="str">
        <f ca="1">IF($H19&gt;V$1,"INSERT INTO Subscriptions (trialcode,login,role) values ("&amp;CHAR(34)&amp;$B19&amp;CHAR(34)&amp;","&amp;CHAR(34)&amp;VLOOKUP(K19,Accounts!$A:$B,2,FALSE)&amp;CHAR(34)&amp;","&amp;CHAR(34)&amp;"investigator"&amp;CHAR(34)&amp;");","")</f>
        <v>INSERT INTO Subscriptions (trialcode,login,role) values ("tri016","Inv016","investigator");</v>
      </c>
      <c r="W19" t="str">
        <f ca="1">IF($H19&gt;W$1,"INSERT INTO Subscriptions (trialcode,login,role) values ("&amp;CHAR(34)&amp;$B19&amp;CHAR(34)&amp;","&amp;CHAR(34)&amp;VLOOKUP(L19,Accounts!$A:$B,2,FALSE)&amp;CHAR(34)&amp;","&amp;CHAR(34)&amp;"investigator"&amp;CHAR(34)&amp;");","")</f>
        <v>INSERT INTO Subscriptions (trialcode,login,role) values ("tri016","Inv001","investigator");</v>
      </c>
      <c r="X19" t="str">
        <f ca="1">IF($H19&gt;X$1,"INSERT INTO Subscriptions (trialcode,login,role) values ("&amp;CHAR(34)&amp;$B19&amp;CHAR(34)&amp;","&amp;CHAR(34)&amp;VLOOKUP(M19,Accounts!$A:$B,2,FALSE)&amp;CHAR(34)&amp;","&amp;CHAR(34)&amp;"investigator"&amp;CHAR(34)&amp;");","")</f>
        <v>INSERT INTO Subscriptions (trialcode,login,role) values ("tri016","Inv015","investigator");</v>
      </c>
      <c r="Y19" t="str">
        <f ca="1">IF($H19&gt;Y$1,"INSERT INTO Subscriptions (trialcode,login,role) values ("&amp;CHAR(34)&amp;$B19&amp;CHAR(34)&amp;","&amp;CHAR(34)&amp;VLOOKUP(N19,Accounts!$A:$B,2,FALSE)&amp;CHAR(34)&amp;","&amp;CHAR(34)&amp;"investigator"&amp;CHAR(34)&amp;");","")</f>
        <v>INSERT INTO Subscriptions (trialcode,login,role) values ("tri016","Inv003","investigator");</v>
      </c>
      <c r="Z19" t="str">
        <f ca="1">IF($H19&gt;Z$1,"INSERT INTO Subscriptions (trialcode,login,role) values ("&amp;CHAR(34)&amp;$B19&amp;CHAR(34)&amp;","&amp;CHAR(34)&amp;VLOOKUP(O19,Accounts!$A:$B,2,FALSE)&amp;CHAR(34)&amp;","&amp;CHAR(34)&amp;"investigator"&amp;CHAR(34)&amp;");","")</f>
        <v>INSERT INTO Subscriptions (trialcode,login,role) values ("tri016","Inv017","investigator");</v>
      </c>
      <c r="AA19" t="str">
        <f ca="1">IF($H19&gt;AA$1,"INSERT INTO Subscriptions (trialcode,login,role) values ("&amp;CHAR(34)&amp;$B19&amp;CHAR(34)&amp;","&amp;CHAR(34)&amp;VLOOKUP(P19,Accounts!$A:$B,2,FALSE)&amp;CHAR(34)&amp;","&amp;CHAR(34)&amp;"investigator"&amp;CHAR(34)&amp;");","")</f>
        <v>INSERT INTO Subscriptions (trialcode,login,role) values ("tri016","Inv002","investigator");</v>
      </c>
      <c r="AB19" t="str">
        <f ca="1">IF($H19&gt;AB$1,"INSERT INTO Subscriptions (trialcode,login,role) values ("&amp;CHAR(34)&amp;$B19&amp;CHAR(34)&amp;","&amp;CHAR(34)&amp;VLOOKUP(Q19,Accounts!$A:$B,2,FALSE)&amp;CHAR(34)&amp;","&amp;CHAR(34)&amp;"investigator"&amp;CHAR(34)&amp;");","")</f>
        <v/>
      </c>
      <c r="AC19" t="str">
        <f ca="1">IF($H19&gt;AC$1,"INSERT INTO Subscriptions (trialcode,login,role) values ("&amp;CHAR(34)&amp;$B19&amp;CHAR(34)&amp;","&amp;CHAR(34)&amp;VLOOKUP(R19,Accounts!$A:$B,2,FALSE)&amp;CHAR(34)&amp;","&amp;CHAR(34)&amp;"investigator"&amp;CHAR(34)&amp;");","")</f>
        <v/>
      </c>
      <c r="AD19" t="str">
        <f ca="1">IF($H19&gt;AD$1,"INSERT INTO Subscriptions (trialcode,login,role) values ("&amp;CHAR(34)&amp;$B19&amp;CHAR(34)&amp;","&amp;CHAR(34)&amp;VLOOKUP(S19,Accounts!$A:$B,2,FALSE)&amp;CHAR(34)&amp;","&amp;CHAR(34)&amp;"investigator"&amp;CHAR(34)&amp;");","")</f>
        <v/>
      </c>
      <c r="AF19">
        <f t="shared" ca="1" si="6"/>
        <v>2.8284271247461903</v>
      </c>
    </row>
    <row r="20" spans="1:33" x14ac:dyDescent="0.2">
      <c r="A20">
        <v>17</v>
      </c>
      <c r="B20" t="s">
        <v>174</v>
      </c>
      <c r="C20" t="str">
        <f ca="1">VLOOKUP(RANDBETWEEN(2,7),Accounts!A:B,2,FALSE)</f>
        <v>ctm05</v>
      </c>
      <c r="D20" t="str">
        <f t="shared" ca="1" si="0"/>
        <v>INSERT INTO Subscriptions (trialcode, login, role) values ("tri017","ctm05","ctm");</v>
      </c>
      <c r="E20" t="s">
        <v>318</v>
      </c>
      <c r="G20">
        <f t="shared" ca="1" si="2"/>
        <v>14</v>
      </c>
      <c r="H20">
        <f t="shared" ca="1" si="3"/>
        <v>1</v>
      </c>
      <c r="I20" t="str">
        <f t="shared" ca="1" si="4"/>
        <v>INSERT INTO Subscriptions (trialcode,login,role) values ("tri017","Inv016","investigator");</v>
      </c>
      <c r="J20">
        <f t="shared" ca="1" si="5"/>
        <v>24</v>
      </c>
      <c r="K20" t="str">
        <f t="shared" ca="1" si="5"/>
        <v/>
      </c>
      <c r="L20" t="str">
        <f t="shared" ca="1" si="5"/>
        <v/>
      </c>
      <c r="M20" t="str">
        <f t="shared" ca="1" si="5"/>
        <v/>
      </c>
      <c r="N20" t="str">
        <f t="shared" ca="1" si="5"/>
        <v/>
      </c>
      <c r="O20" t="str">
        <f t="shared" ca="1" si="5"/>
        <v/>
      </c>
      <c r="P20" t="str">
        <f t="shared" ca="1" si="5"/>
        <v/>
      </c>
      <c r="Q20" t="str">
        <f t="shared" ca="1" si="5"/>
        <v/>
      </c>
      <c r="R20" t="str">
        <f t="shared" ca="1" si="5"/>
        <v/>
      </c>
      <c r="S20" t="str">
        <f t="shared" ca="1" si="5"/>
        <v/>
      </c>
      <c r="T20" t="str">
        <f>""</f>
        <v/>
      </c>
      <c r="U20" t="str">
        <f ca="1">IF($H20&gt;U$1,"INSERT INTO Subscriptions (trialcode,login,role) values ("&amp;CHAR(34)&amp;$B20&amp;CHAR(34)&amp;","&amp;CHAR(34)&amp;VLOOKUP(J20,Accounts!$A:$B,2,FALSE)&amp;CHAR(34)&amp;","&amp;CHAR(34)&amp;"investigator"&amp;CHAR(34)&amp;");","")</f>
        <v>INSERT INTO Subscriptions (trialcode,login,role) values ("tri017","Inv016","investigator");</v>
      </c>
      <c r="V20" t="str">
        <f ca="1">IF($H20&gt;V$1,"INSERT INTO Subscriptions (trialcode,login,role) values ("&amp;CHAR(34)&amp;$B20&amp;CHAR(34)&amp;","&amp;CHAR(34)&amp;VLOOKUP(K20,Accounts!$A:$B,2,FALSE)&amp;CHAR(34)&amp;","&amp;CHAR(34)&amp;"investigator"&amp;CHAR(34)&amp;");","")</f>
        <v/>
      </c>
      <c r="W20" t="str">
        <f ca="1">IF($H20&gt;W$1,"INSERT INTO Subscriptions (trialcode,login,role) values ("&amp;CHAR(34)&amp;$B20&amp;CHAR(34)&amp;","&amp;CHAR(34)&amp;VLOOKUP(L20,Accounts!$A:$B,2,FALSE)&amp;CHAR(34)&amp;","&amp;CHAR(34)&amp;"investigator"&amp;CHAR(34)&amp;");","")</f>
        <v/>
      </c>
      <c r="X20" t="str">
        <f ca="1">IF($H20&gt;X$1,"INSERT INTO Subscriptions (trialcode,login,role) values ("&amp;CHAR(34)&amp;$B20&amp;CHAR(34)&amp;","&amp;CHAR(34)&amp;VLOOKUP(M20,Accounts!$A:$B,2,FALSE)&amp;CHAR(34)&amp;","&amp;CHAR(34)&amp;"investigator"&amp;CHAR(34)&amp;");","")</f>
        <v/>
      </c>
      <c r="Y20" t="str">
        <f ca="1">IF($H20&gt;Y$1,"INSERT INTO Subscriptions (trialcode,login,role) values ("&amp;CHAR(34)&amp;$B20&amp;CHAR(34)&amp;","&amp;CHAR(34)&amp;VLOOKUP(N20,Accounts!$A:$B,2,FALSE)&amp;CHAR(34)&amp;","&amp;CHAR(34)&amp;"investigator"&amp;CHAR(34)&amp;");","")</f>
        <v/>
      </c>
      <c r="Z20" t="str">
        <f ca="1">IF($H20&gt;Z$1,"INSERT INTO Subscriptions (trialcode,login,role) values ("&amp;CHAR(34)&amp;$B20&amp;CHAR(34)&amp;","&amp;CHAR(34)&amp;VLOOKUP(O20,Accounts!$A:$B,2,FALSE)&amp;CHAR(34)&amp;","&amp;CHAR(34)&amp;"investigator"&amp;CHAR(34)&amp;");","")</f>
        <v/>
      </c>
      <c r="AA20" t="str">
        <f ca="1">IF($H20&gt;AA$1,"INSERT INTO Subscriptions (trialcode,login,role) values ("&amp;CHAR(34)&amp;$B20&amp;CHAR(34)&amp;","&amp;CHAR(34)&amp;VLOOKUP(P20,Accounts!$A:$B,2,FALSE)&amp;CHAR(34)&amp;","&amp;CHAR(34)&amp;"investigator"&amp;CHAR(34)&amp;");","")</f>
        <v/>
      </c>
      <c r="AB20" t="str">
        <f ca="1">IF($H20&gt;AB$1,"INSERT INTO Subscriptions (trialcode,login,role) values ("&amp;CHAR(34)&amp;$B20&amp;CHAR(34)&amp;","&amp;CHAR(34)&amp;VLOOKUP(Q20,Accounts!$A:$B,2,FALSE)&amp;CHAR(34)&amp;","&amp;CHAR(34)&amp;"investigator"&amp;CHAR(34)&amp;");","")</f>
        <v/>
      </c>
      <c r="AC20" t="str">
        <f ca="1">IF($H20&gt;AC$1,"INSERT INTO Subscriptions (trialcode,login,role) values ("&amp;CHAR(34)&amp;$B20&amp;CHAR(34)&amp;","&amp;CHAR(34)&amp;VLOOKUP(R20,Accounts!$A:$B,2,FALSE)&amp;CHAR(34)&amp;","&amp;CHAR(34)&amp;"investigator"&amp;CHAR(34)&amp;");","")</f>
        <v/>
      </c>
      <c r="AD20" t="str">
        <f ca="1">IF($H20&gt;AD$1,"INSERT INTO Subscriptions (trialcode,login,role) values ("&amp;CHAR(34)&amp;$B20&amp;CHAR(34)&amp;","&amp;CHAR(34)&amp;VLOOKUP(S20,Accounts!$A:$B,2,FALSE)&amp;CHAR(34)&amp;","&amp;CHAR(34)&amp;"investigator"&amp;CHAR(34)&amp;");","")</f>
        <v/>
      </c>
      <c r="AF20">
        <f t="shared" ca="1" si="6"/>
        <v>3.7416573867739413</v>
      </c>
    </row>
    <row r="21" spans="1:33" x14ac:dyDescent="0.2">
      <c r="A21">
        <v>18</v>
      </c>
      <c r="B21" t="s">
        <v>175</v>
      </c>
      <c r="C21" t="str">
        <f ca="1">VLOOKUP(RANDBETWEEN(2,7),Accounts!A:B,2,FALSE)</f>
        <v>ctm01</v>
      </c>
      <c r="D21" t="str">
        <f t="shared" ca="1" si="0"/>
        <v>INSERT INTO Subscriptions (trialcode, login, role) values ("tri018","ctm01","ctm");</v>
      </c>
      <c r="E21" t="s">
        <v>319</v>
      </c>
      <c r="G21">
        <f t="shared" ca="1" si="2"/>
        <v>9</v>
      </c>
      <c r="H21">
        <f t="shared" ca="1" si="3"/>
        <v>6</v>
      </c>
      <c r="I21" t="str">
        <f t="shared" ca="1" si="4"/>
        <v>INSERT INTO Subscriptions (trialcode,login,role) values ("tri018","Inv011","investigator");INSERT INTO Subscriptions (trialcode,login,role) values ("tri018","Inv018","investigator");INSERT INTO Subscriptions (trialcode,login,role) values ("tri018","Inv010","investigator");INSERT INTO Subscriptions (trialcode,login,role) values ("tri018","Inv015","investigator");INSERT INTO Subscriptions (trialcode,login,role) values ("tri018","Inv006","investigator");INSERT INTO Subscriptions (trialcode,login,role) values ("tri018","Inv002","investigator");</v>
      </c>
      <c r="J21">
        <f t="shared" ca="1" si="5"/>
        <v>19</v>
      </c>
      <c r="K21">
        <f t="shared" ca="1" si="5"/>
        <v>26</v>
      </c>
      <c r="L21">
        <f t="shared" ca="1" si="5"/>
        <v>18</v>
      </c>
      <c r="M21">
        <f t="shared" ca="1" si="5"/>
        <v>23</v>
      </c>
      <c r="N21">
        <f t="shared" ca="1" si="5"/>
        <v>14</v>
      </c>
      <c r="O21">
        <f t="shared" ca="1" si="5"/>
        <v>10</v>
      </c>
      <c r="P21" t="str">
        <f t="shared" ca="1" si="5"/>
        <v/>
      </c>
      <c r="Q21" t="str">
        <f t="shared" ca="1" si="5"/>
        <v/>
      </c>
      <c r="R21" t="str">
        <f t="shared" ca="1" si="5"/>
        <v/>
      </c>
      <c r="S21" t="str">
        <f t="shared" ca="1" si="5"/>
        <v/>
      </c>
      <c r="T21" t="str">
        <f>""</f>
        <v/>
      </c>
      <c r="U21" t="str">
        <f ca="1">IF($H21&gt;U$1,"INSERT INTO Subscriptions (trialcode,login,role) values ("&amp;CHAR(34)&amp;$B21&amp;CHAR(34)&amp;","&amp;CHAR(34)&amp;VLOOKUP(J21,Accounts!$A:$B,2,FALSE)&amp;CHAR(34)&amp;","&amp;CHAR(34)&amp;"investigator"&amp;CHAR(34)&amp;");","")</f>
        <v>INSERT INTO Subscriptions (trialcode,login,role) values ("tri018","Inv011","investigator");</v>
      </c>
      <c r="V21" t="str">
        <f ca="1">IF($H21&gt;V$1,"INSERT INTO Subscriptions (trialcode,login,role) values ("&amp;CHAR(34)&amp;$B21&amp;CHAR(34)&amp;","&amp;CHAR(34)&amp;VLOOKUP(K21,Accounts!$A:$B,2,FALSE)&amp;CHAR(34)&amp;","&amp;CHAR(34)&amp;"investigator"&amp;CHAR(34)&amp;");","")</f>
        <v>INSERT INTO Subscriptions (trialcode,login,role) values ("tri018","Inv018","investigator");</v>
      </c>
      <c r="W21" t="str">
        <f ca="1">IF($H21&gt;W$1,"INSERT INTO Subscriptions (trialcode,login,role) values ("&amp;CHAR(34)&amp;$B21&amp;CHAR(34)&amp;","&amp;CHAR(34)&amp;VLOOKUP(L21,Accounts!$A:$B,2,FALSE)&amp;CHAR(34)&amp;","&amp;CHAR(34)&amp;"investigator"&amp;CHAR(34)&amp;");","")</f>
        <v>INSERT INTO Subscriptions (trialcode,login,role) values ("tri018","Inv010","investigator");</v>
      </c>
      <c r="X21" t="str">
        <f ca="1">IF($H21&gt;X$1,"INSERT INTO Subscriptions (trialcode,login,role) values ("&amp;CHAR(34)&amp;$B21&amp;CHAR(34)&amp;","&amp;CHAR(34)&amp;VLOOKUP(M21,Accounts!$A:$B,2,FALSE)&amp;CHAR(34)&amp;","&amp;CHAR(34)&amp;"investigator"&amp;CHAR(34)&amp;");","")</f>
        <v>INSERT INTO Subscriptions (trialcode,login,role) values ("tri018","Inv015","investigator");</v>
      </c>
      <c r="Y21" t="str">
        <f ca="1">IF($H21&gt;Y$1,"INSERT INTO Subscriptions (trialcode,login,role) values ("&amp;CHAR(34)&amp;$B21&amp;CHAR(34)&amp;","&amp;CHAR(34)&amp;VLOOKUP(N21,Accounts!$A:$B,2,FALSE)&amp;CHAR(34)&amp;","&amp;CHAR(34)&amp;"investigator"&amp;CHAR(34)&amp;");","")</f>
        <v>INSERT INTO Subscriptions (trialcode,login,role) values ("tri018","Inv006","investigator");</v>
      </c>
      <c r="Z21" t="str">
        <f ca="1">IF($H21&gt;Z$1,"INSERT INTO Subscriptions (trialcode,login,role) values ("&amp;CHAR(34)&amp;$B21&amp;CHAR(34)&amp;","&amp;CHAR(34)&amp;VLOOKUP(O21,Accounts!$A:$B,2,FALSE)&amp;CHAR(34)&amp;","&amp;CHAR(34)&amp;"investigator"&amp;CHAR(34)&amp;");","")</f>
        <v>INSERT INTO Subscriptions (trialcode,login,role) values ("tri018","Inv002","investigator");</v>
      </c>
      <c r="AA21" t="str">
        <f ca="1">IF($H21&gt;AA$1,"INSERT INTO Subscriptions (trialcode,login,role) values ("&amp;CHAR(34)&amp;$B21&amp;CHAR(34)&amp;","&amp;CHAR(34)&amp;VLOOKUP(P21,Accounts!$A:$B,2,FALSE)&amp;CHAR(34)&amp;","&amp;CHAR(34)&amp;"investigator"&amp;CHAR(34)&amp;");","")</f>
        <v/>
      </c>
      <c r="AB21" t="str">
        <f ca="1">IF($H21&gt;AB$1,"INSERT INTO Subscriptions (trialcode,login,role) values ("&amp;CHAR(34)&amp;$B21&amp;CHAR(34)&amp;","&amp;CHAR(34)&amp;VLOOKUP(Q21,Accounts!$A:$B,2,FALSE)&amp;CHAR(34)&amp;","&amp;CHAR(34)&amp;"investigator"&amp;CHAR(34)&amp;");","")</f>
        <v/>
      </c>
      <c r="AC21" t="str">
        <f ca="1">IF($H21&gt;AC$1,"INSERT INTO Subscriptions (trialcode,login,role) values ("&amp;CHAR(34)&amp;$B21&amp;CHAR(34)&amp;","&amp;CHAR(34)&amp;VLOOKUP(R21,Accounts!$A:$B,2,FALSE)&amp;CHAR(34)&amp;","&amp;CHAR(34)&amp;"investigator"&amp;CHAR(34)&amp;");","")</f>
        <v/>
      </c>
      <c r="AD21" t="str">
        <f ca="1">IF($H21&gt;AD$1,"INSERT INTO Subscriptions (trialcode,login,role) values ("&amp;CHAR(34)&amp;$B21&amp;CHAR(34)&amp;","&amp;CHAR(34)&amp;VLOOKUP(S21,Accounts!$A:$B,2,FALSE)&amp;CHAR(34)&amp;","&amp;CHAR(34)&amp;"investigator"&amp;CHAR(34)&amp;");","")</f>
        <v/>
      </c>
      <c r="AF21">
        <f t="shared" ca="1" si="6"/>
        <v>3</v>
      </c>
    </row>
    <row r="22" spans="1:33" x14ac:dyDescent="0.2">
      <c r="A22">
        <v>19</v>
      </c>
      <c r="B22" t="s">
        <v>176</v>
      </c>
      <c r="C22" t="str">
        <f ca="1">VLOOKUP(RANDBETWEEN(2,7),Accounts!A:B,2,FALSE)</f>
        <v>ctm02</v>
      </c>
      <c r="D22" t="str">
        <f t="shared" ca="1" si="0"/>
        <v>INSERT INTO Subscriptions (trialcode, login, role) values ("tri019","ctm02","ctm");</v>
      </c>
      <c r="E22" t="s">
        <v>320</v>
      </c>
      <c r="G22">
        <f t="shared" ca="1" si="2"/>
        <v>11</v>
      </c>
      <c r="H22">
        <f t="shared" ca="1" si="3"/>
        <v>4</v>
      </c>
      <c r="I22" t="str">
        <f t="shared" ca="1" si="4"/>
        <v>INSERT INTO Subscriptions (trialcode,login,role) values ("tri019","Inv019","investigator");INSERT INTO Subscriptions (trialcode,login,role) values ("tri019","Inv002","investigator");INSERT INTO Subscriptions (trialcode,login,role) values ("tri019","Inv002","investigator");INSERT INTO Subscriptions (trialcode,login,role) values ("tri019","Inv012","investigator");</v>
      </c>
      <c r="J22">
        <f t="shared" ca="1" si="5"/>
        <v>27</v>
      </c>
      <c r="K22">
        <f t="shared" ca="1" si="5"/>
        <v>10</v>
      </c>
      <c r="L22">
        <f t="shared" ca="1" si="5"/>
        <v>10</v>
      </c>
      <c r="M22">
        <f t="shared" ca="1" si="5"/>
        <v>20</v>
      </c>
      <c r="N22" t="str">
        <f t="shared" ca="1" si="5"/>
        <v/>
      </c>
      <c r="O22" t="str">
        <f t="shared" ca="1" si="5"/>
        <v/>
      </c>
      <c r="P22" t="str">
        <f t="shared" ca="1" si="5"/>
        <v/>
      </c>
      <c r="Q22" t="str">
        <f t="shared" ca="1" si="5"/>
        <v/>
      </c>
      <c r="R22" t="str">
        <f t="shared" ca="1" si="5"/>
        <v/>
      </c>
      <c r="S22" t="str">
        <f t="shared" ca="1" si="5"/>
        <v/>
      </c>
      <c r="T22" t="str">
        <f>""</f>
        <v/>
      </c>
      <c r="U22" t="str">
        <f ca="1">IF($H22&gt;U$1,"INSERT INTO Subscriptions (trialcode,login,role) values ("&amp;CHAR(34)&amp;$B22&amp;CHAR(34)&amp;","&amp;CHAR(34)&amp;VLOOKUP(J22,Accounts!$A:$B,2,FALSE)&amp;CHAR(34)&amp;","&amp;CHAR(34)&amp;"investigator"&amp;CHAR(34)&amp;");","")</f>
        <v>INSERT INTO Subscriptions (trialcode,login,role) values ("tri019","Inv019","investigator");</v>
      </c>
      <c r="V22" t="str">
        <f ca="1">IF($H22&gt;V$1,"INSERT INTO Subscriptions (trialcode,login,role) values ("&amp;CHAR(34)&amp;$B22&amp;CHAR(34)&amp;","&amp;CHAR(34)&amp;VLOOKUP(K22,Accounts!$A:$B,2,FALSE)&amp;CHAR(34)&amp;","&amp;CHAR(34)&amp;"investigator"&amp;CHAR(34)&amp;");","")</f>
        <v>INSERT INTO Subscriptions (trialcode,login,role) values ("tri019","Inv002","investigator");</v>
      </c>
      <c r="W22" t="str">
        <f ca="1">IF($H22&gt;W$1,"INSERT INTO Subscriptions (trialcode,login,role) values ("&amp;CHAR(34)&amp;$B22&amp;CHAR(34)&amp;","&amp;CHAR(34)&amp;VLOOKUP(L22,Accounts!$A:$B,2,FALSE)&amp;CHAR(34)&amp;","&amp;CHAR(34)&amp;"investigator"&amp;CHAR(34)&amp;");","")</f>
        <v>INSERT INTO Subscriptions (trialcode,login,role) values ("tri019","Inv002","investigator");</v>
      </c>
      <c r="X22" t="str">
        <f ca="1">IF($H22&gt;X$1,"INSERT INTO Subscriptions (trialcode,login,role) values ("&amp;CHAR(34)&amp;$B22&amp;CHAR(34)&amp;","&amp;CHAR(34)&amp;VLOOKUP(M22,Accounts!$A:$B,2,FALSE)&amp;CHAR(34)&amp;","&amp;CHAR(34)&amp;"investigator"&amp;CHAR(34)&amp;");","")</f>
        <v>INSERT INTO Subscriptions (trialcode,login,role) values ("tri019","Inv012","investigator");</v>
      </c>
      <c r="Y22" t="str">
        <f ca="1">IF($H22&gt;Y$1,"INSERT INTO Subscriptions (trialcode,login,role) values ("&amp;CHAR(34)&amp;$B22&amp;CHAR(34)&amp;","&amp;CHAR(34)&amp;VLOOKUP(N22,Accounts!$A:$B,2,FALSE)&amp;CHAR(34)&amp;","&amp;CHAR(34)&amp;"investigator"&amp;CHAR(34)&amp;");","")</f>
        <v/>
      </c>
      <c r="Z22" t="str">
        <f ca="1">IF($H22&gt;Z$1,"INSERT INTO Subscriptions (trialcode,login,role) values ("&amp;CHAR(34)&amp;$B22&amp;CHAR(34)&amp;","&amp;CHAR(34)&amp;VLOOKUP(O22,Accounts!$A:$B,2,FALSE)&amp;CHAR(34)&amp;","&amp;CHAR(34)&amp;"investigator"&amp;CHAR(34)&amp;");","")</f>
        <v/>
      </c>
      <c r="AA22" t="str">
        <f ca="1">IF($H22&gt;AA$1,"INSERT INTO Subscriptions (trialcode,login,role) values ("&amp;CHAR(34)&amp;$B22&amp;CHAR(34)&amp;","&amp;CHAR(34)&amp;VLOOKUP(P22,Accounts!$A:$B,2,FALSE)&amp;CHAR(34)&amp;","&amp;CHAR(34)&amp;"investigator"&amp;CHAR(34)&amp;");","")</f>
        <v/>
      </c>
      <c r="AB22" t="str">
        <f ca="1">IF($H22&gt;AB$1,"INSERT INTO Subscriptions (trialcode,login,role) values ("&amp;CHAR(34)&amp;$B22&amp;CHAR(34)&amp;","&amp;CHAR(34)&amp;VLOOKUP(Q22,Accounts!$A:$B,2,FALSE)&amp;CHAR(34)&amp;","&amp;CHAR(34)&amp;"investigator"&amp;CHAR(34)&amp;");","")</f>
        <v/>
      </c>
      <c r="AC22" t="str">
        <f ca="1">IF($H22&gt;AC$1,"INSERT INTO Subscriptions (trialcode,login,role) values ("&amp;CHAR(34)&amp;$B22&amp;CHAR(34)&amp;","&amp;CHAR(34)&amp;VLOOKUP(R22,Accounts!$A:$B,2,FALSE)&amp;CHAR(34)&amp;","&amp;CHAR(34)&amp;"investigator"&amp;CHAR(34)&amp;");","")</f>
        <v/>
      </c>
      <c r="AD22" t="str">
        <f ca="1">IF($H22&gt;AD$1,"INSERT INTO Subscriptions (trialcode,login,role) values ("&amp;CHAR(34)&amp;$B22&amp;CHAR(34)&amp;","&amp;CHAR(34)&amp;VLOOKUP(S22,Accounts!$A:$B,2,FALSE)&amp;CHAR(34)&amp;","&amp;CHAR(34)&amp;"investigator"&amp;CHAR(34)&amp;");","")</f>
        <v/>
      </c>
      <c r="AF22">
        <f t="shared" ca="1" si="6"/>
        <v>3.3166247903553998</v>
      </c>
    </row>
    <row r="23" spans="1:33" x14ac:dyDescent="0.2">
      <c r="A23">
        <v>20</v>
      </c>
      <c r="B23" t="s">
        <v>177</v>
      </c>
      <c r="C23" t="str">
        <f ca="1">VLOOKUP(RANDBETWEEN(2,7),Accounts!A:B,2,FALSE)</f>
        <v>ctm00</v>
      </c>
      <c r="D23" t="str">
        <f t="shared" ca="1" si="0"/>
        <v>INSERT INTO Subscriptions (trialcode, login, role) values ("tri020","ctm00","ctm");</v>
      </c>
      <c r="E23" t="s">
        <v>321</v>
      </c>
      <c r="G23">
        <f t="shared" ca="1" si="2"/>
        <v>7</v>
      </c>
      <c r="H23">
        <f t="shared" ca="1" si="3"/>
        <v>8</v>
      </c>
      <c r="I23" t="str">
        <f t="shared" ca="1" si="4"/>
        <v>INSERT INTO Subscriptions (trialcode,login,role) values ("tri020","Inv020","investigator");INSERT INTO Subscriptions (trialcode,login,role) values ("tri020","Inv000","investigator");INSERT INTO Subscriptions (trialcode,login,role) values ("tri020","Inv017","investigator");INSERT INTO Subscriptions (trialcode,login,role) values ("tri020","Inv007","investigator");INSERT INTO Subscriptions (trialcode,login,role) values ("tri020","Inv018","investigator");INSERT INTO Subscriptions (trialcode,login,role) values ("tri020","Inv002","investigator");INSERT INTO Subscriptions (trialcode,login,role) values ("tri020","Inv008","investigator");INSERT INTO Subscriptions (trialcode,login,role) values ("tri020","Inv000","investigator");</v>
      </c>
      <c r="J23">
        <f t="shared" ca="1" si="5"/>
        <v>28</v>
      </c>
      <c r="K23">
        <f t="shared" ca="1" si="5"/>
        <v>8</v>
      </c>
      <c r="L23">
        <f t="shared" ca="1" si="5"/>
        <v>25</v>
      </c>
      <c r="M23">
        <f t="shared" ca="1" si="5"/>
        <v>15</v>
      </c>
      <c r="N23">
        <f t="shared" ca="1" si="5"/>
        <v>26</v>
      </c>
      <c r="O23">
        <f t="shared" ca="1" si="5"/>
        <v>10</v>
      </c>
      <c r="P23">
        <f t="shared" ca="1" si="5"/>
        <v>16</v>
      </c>
      <c r="Q23">
        <f t="shared" ca="1" si="5"/>
        <v>8</v>
      </c>
      <c r="R23" t="str">
        <f t="shared" ca="1" si="5"/>
        <v/>
      </c>
      <c r="S23" t="str">
        <f t="shared" ca="1" si="5"/>
        <v/>
      </c>
      <c r="T23" t="str">
        <f>""</f>
        <v/>
      </c>
      <c r="U23" t="str">
        <f ca="1">IF($H23&gt;U$1,"INSERT INTO Subscriptions (trialcode,login,role) values ("&amp;CHAR(34)&amp;$B23&amp;CHAR(34)&amp;","&amp;CHAR(34)&amp;VLOOKUP(J23,Accounts!$A:$B,2,FALSE)&amp;CHAR(34)&amp;","&amp;CHAR(34)&amp;"investigator"&amp;CHAR(34)&amp;");","")</f>
        <v>INSERT INTO Subscriptions (trialcode,login,role) values ("tri020","Inv020","investigator");</v>
      </c>
      <c r="V23" t="str">
        <f ca="1">IF($H23&gt;V$1,"INSERT INTO Subscriptions (trialcode,login,role) values ("&amp;CHAR(34)&amp;$B23&amp;CHAR(34)&amp;","&amp;CHAR(34)&amp;VLOOKUP(K23,Accounts!$A:$B,2,FALSE)&amp;CHAR(34)&amp;","&amp;CHAR(34)&amp;"investigator"&amp;CHAR(34)&amp;");","")</f>
        <v>INSERT INTO Subscriptions (trialcode,login,role) values ("tri020","Inv000","investigator");</v>
      </c>
      <c r="W23" t="str">
        <f ca="1">IF($H23&gt;W$1,"INSERT INTO Subscriptions (trialcode,login,role) values ("&amp;CHAR(34)&amp;$B23&amp;CHAR(34)&amp;","&amp;CHAR(34)&amp;VLOOKUP(L23,Accounts!$A:$B,2,FALSE)&amp;CHAR(34)&amp;","&amp;CHAR(34)&amp;"investigator"&amp;CHAR(34)&amp;");","")</f>
        <v>INSERT INTO Subscriptions (trialcode,login,role) values ("tri020","Inv017","investigator");</v>
      </c>
      <c r="X23" t="str">
        <f ca="1">IF($H23&gt;X$1,"INSERT INTO Subscriptions (trialcode,login,role) values ("&amp;CHAR(34)&amp;$B23&amp;CHAR(34)&amp;","&amp;CHAR(34)&amp;VLOOKUP(M23,Accounts!$A:$B,2,FALSE)&amp;CHAR(34)&amp;","&amp;CHAR(34)&amp;"investigator"&amp;CHAR(34)&amp;");","")</f>
        <v>INSERT INTO Subscriptions (trialcode,login,role) values ("tri020","Inv007","investigator");</v>
      </c>
      <c r="Y23" t="str">
        <f ca="1">IF($H23&gt;Y$1,"INSERT INTO Subscriptions (trialcode,login,role) values ("&amp;CHAR(34)&amp;$B23&amp;CHAR(34)&amp;","&amp;CHAR(34)&amp;VLOOKUP(N23,Accounts!$A:$B,2,FALSE)&amp;CHAR(34)&amp;","&amp;CHAR(34)&amp;"investigator"&amp;CHAR(34)&amp;");","")</f>
        <v>INSERT INTO Subscriptions (trialcode,login,role) values ("tri020","Inv018","investigator");</v>
      </c>
      <c r="Z23" t="str">
        <f ca="1">IF($H23&gt;Z$1,"INSERT INTO Subscriptions (trialcode,login,role) values ("&amp;CHAR(34)&amp;$B23&amp;CHAR(34)&amp;","&amp;CHAR(34)&amp;VLOOKUP(O23,Accounts!$A:$B,2,FALSE)&amp;CHAR(34)&amp;","&amp;CHAR(34)&amp;"investigator"&amp;CHAR(34)&amp;");","")</f>
        <v>INSERT INTO Subscriptions (trialcode,login,role) values ("tri020","Inv002","investigator");</v>
      </c>
      <c r="AA23" t="str">
        <f ca="1">IF($H23&gt;AA$1,"INSERT INTO Subscriptions (trialcode,login,role) values ("&amp;CHAR(34)&amp;$B23&amp;CHAR(34)&amp;","&amp;CHAR(34)&amp;VLOOKUP(P23,Accounts!$A:$B,2,FALSE)&amp;CHAR(34)&amp;","&amp;CHAR(34)&amp;"investigator"&amp;CHAR(34)&amp;");","")</f>
        <v>INSERT INTO Subscriptions (trialcode,login,role) values ("tri020","Inv008","investigator");</v>
      </c>
      <c r="AB23" t="str">
        <f ca="1">IF($H23&gt;AB$1,"INSERT INTO Subscriptions (trialcode,login,role) values ("&amp;CHAR(34)&amp;$B23&amp;CHAR(34)&amp;","&amp;CHAR(34)&amp;VLOOKUP(Q23,Accounts!$A:$B,2,FALSE)&amp;CHAR(34)&amp;","&amp;CHAR(34)&amp;"investigator"&amp;CHAR(34)&amp;");","")</f>
        <v>INSERT INTO Subscriptions (trialcode,login,role) values ("tri020","Inv000","investigator");</v>
      </c>
      <c r="AC23" t="str">
        <f ca="1">IF($H23&gt;AC$1,"INSERT INTO Subscriptions (trialcode,login,role) values ("&amp;CHAR(34)&amp;$B23&amp;CHAR(34)&amp;","&amp;CHAR(34)&amp;VLOOKUP(R23,Accounts!$A:$B,2,FALSE)&amp;CHAR(34)&amp;","&amp;CHAR(34)&amp;"investigator"&amp;CHAR(34)&amp;");","")</f>
        <v/>
      </c>
      <c r="AD23" t="str">
        <f ca="1">IF($H23&gt;AD$1,"INSERT INTO Subscriptions (trialcode,login,role) values ("&amp;CHAR(34)&amp;$B23&amp;CHAR(34)&amp;","&amp;CHAR(34)&amp;VLOOKUP(S23,Accounts!$A:$B,2,FALSE)&amp;CHAR(34)&amp;","&amp;CHAR(34)&amp;"investigator"&amp;CHAR(34)&amp;");","")</f>
        <v/>
      </c>
      <c r="AF23">
        <f t="shared" ca="1" si="6"/>
        <v>2.6457513110645907</v>
      </c>
    </row>
    <row r="31" spans="1:33" x14ac:dyDescent="0.2">
      <c r="M31">
        <v>0</v>
      </c>
      <c r="N31">
        <v>1</v>
      </c>
      <c r="O31">
        <v>2</v>
      </c>
      <c r="P31">
        <v>3</v>
      </c>
      <c r="Q31">
        <v>4</v>
      </c>
      <c r="R31">
        <v>5</v>
      </c>
      <c r="S31">
        <v>6</v>
      </c>
      <c r="T31">
        <v>7</v>
      </c>
      <c r="U31">
        <v>8</v>
      </c>
      <c r="V31">
        <v>9</v>
      </c>
      <c r="W31">
        <v>10</v>
      </c>
      <c r="X31">
        <v>11</v>
      </c>
      <c r="Y31">
        <v>12</v>
      </c>
      <c r="Z31">
        <v>13</v>
      </c>
      <c r="AA31">
        <v>14</v>
      </c>
      <c r="AB31">
        <v>15</v>
      </c>
      <c r="AC31">
        <v>16</v>
      </c>
      <c r="AD31">
        <v>17</v>
      </c>
      <c r="AE31">
        <v>18</v>
      </c>
      <c r="AF31">
        <v>19</v>
      </c>
      <c r="AG31">
        <v>20</v>
      </c>
    </row>
    <row r="33" spans="1:33" x14ac:dyDescent="0.2">
      <c r="A33" t="s">
        <v>193</v>
      </c>
      <c r="C33" t="s">
        <v>194</v>
      </c>
      <c r="D33" t="s">
        <v>195</v>
      </c>
      <c r="M33">
        <f ca="1">SUM(OFFSET($AF3,M31,0):$AF23)</f>
        <v>69.329450323323343</v>
      </c>
      <c r="N33">
        <f ca="1">SUM(OFFSET($AF3,N31,0):$AF23)</f>
        <v>65.723899047859362</v>
      </c>
      <c r="O33">
        <f ca="1">SUM(OFFSET($AF3,O31,0):$AF23)</f>
        <v>62.723899047859362</v>
      </c>
      <c r="P33">
        <f ca="1">SUM(OFFSET($AF3,P31,0):$AF23)</f>
        <v>59.561621387690984</v>
      </c>
      <c r="Q33">
        <f ca="1">SUM(OFFSET($AF3,Q31,0):$AF23)</f>
        <v>56.09751977255322</v>
      </c>
      <c r="R33">
        <f ca="1">SUM(OFFSET($AF3,R31,0):$AF23)</f>
        <v>52.491968497089232</v>
      </c>
      <c r="S33">
        <f ca="1">SUM(OFFSET($AF3,S31,0):$AF23)</f>
        <v>49.027866881951475</v>
      </c>
      <c r="T33">
        <f ca="1">SUM(OFFSET($AF3,T31,0):$AF23)</f>
        <v>45.422315606487487</v>
      </c>
      <c r="U33">
        <f ca="1">SUM(OFFSET($AF3,U31,0):$AF23)</f>
        <v>42.422315606487487</v>
      </c>
      <c r="V33">
        <f ca="1">SUM(OFFSET($AF3,V31,0):$AF23)</f>
        <v>38.816764331023492</v>
      </c>
      <c r="W33">
        <f ca="1">SUM(OFFSET($AF3,W31,0):$AF23)</f>
        <v>35.075106944249555</v>
      </c>
      <c r="X33">
        <f ca="1">SUM(OFFSET($AF3,X31,0):$AF23)</f>
        <v>31.469555668785564</v>
      </c>
      <c r="Y33">
        <f ca="1">SUM(OFFSET($AF3,Y31,0):$AF23)</f>
        <v>28.823804357720977</v>
      </c>
      <c r="Z33">
        <f ca="1">SUM(OFFSET($AF3,Z31,0):$AF23)</f>
        <v>25.082146970947033</v>
      </c>
      <c r="AA33">
        <f ca="1">SUM(OFFSET($AF3,AA31,0):$AF23)</f>
        <v>22.436395659882439</v>
      </c>
      <c r="AB33">
        <f ca="1">SUM(OFFSET($AF3,AB31,0):$AF23)</f>
        <v>18.694738273108502</v>
      </c>
      <c r="AC33">
        <f ca="1">SUM(OFFSET($AF3,AC31,0):$AF23)</f>
        <v>15.532460612940124</v>
      </c>
      <c r="AD33">
        <f ca="1">SUM(OFFSET($AF3,AD31,0):$AF23)</f>
        <v>12.704033488193932</v>
      </c>
      <c r="AE33">
        <f ca="1">SUM(OFFSET($AF3,AE31,0):$AF23)</f>
        <v>8.9623761014199914</v>
      </c>
      <c r="AF33">
        <f ca="1">SUM(OFFSET($AF3,AF31,0):$AF23)</f>
        <v>5.9623761014199905</v>
      </c>
      <c r="AG33">
        <f ca="1">SUM(OFFSET($AF3,AG31,0):$AF23)</f>
        <v>2.6457513110645907</v>
      </c>
    </row>
    <row r="34" spans="1:33" x14ac:dyDescent="0.2">
      <c r="A34">
        <f ca="1">SUM(M34:AG34)</f>
        <v>17</v>
      </c>
      <c r="B34" t="s">
        <v>30</v>
      </c>
      <c r="C34">
        <f ca="1">ROUND(RANDBETWEEN(0,I34*VLOOKUP(A34,A$3:H$23,8,FALSE)+I34/(I34-VLOOKUP(A34,A$3:H$23,8,FALSE)))/I34,0)</f>
        <v>1</v>
      </c>
      <c r="D34" t="str">
        <f ca="1">OFFSET(J$3,A34,C34)</f>
        <v/>
      </c>
      <c r="E34" t="str">
        <f ca="1">IF(ISNUMBER(D34),"INSERT INTO Subscriptions (trialcode, login, role, investigatorlogin) values ("&amp;F34&amp;");","")</f>
        <v/>
      </c>
      <c r="F34" t="str">
        <f ca="1">IF(ISNUMBER(D34),CHAR(34)&amp;VLOOKUP(A34,Trials!A:B,2,FALSE)&amp;CHAR(34)&amp;","&amp;CHAR(34)&amp;B34&amp;CHAR(34)&amp;","&amp;CHAR(34)&amp;"patient"&amp;CHAR(34)&amp;","&amp;CHAR(34)&amp;VLOOKUP(D34,Accounts!A:B,2,FALSE)&amp;CHAR(34),"")</f>
        <v/>
      </c>
      <c r="G34" t="str">
        <f ca="1">VLOOKUP(A34,A:B,2,FALSE)</f>
        <v>tri017</v>
      </c>
      <c r="H34" t="str">
        <f ca="1">IF(ISNUMBER(D34),VLOOKUP(D34,Accounts!A:B,2,FALSE),"")</f>
        <v/>
      </c>
      <c r="I34">
        <f ca="1">VLOOKUP(A34,A$3:H$23,7,FALSE)</f>
        <v>14</v>
      </c>
      <c r="L34">
        <f ca="1">RANDBETWEEN(0,100*SUM(AF$3:AF$23))/100</f>
        <v>10.57</v>
      </c>
      <c r="M34" t="str">
        <f t="shared" ref="M34:Z34" ca="1" si="7">IF(AND($L34&lt;M$33,$L34&gt;N$33),M$31,"")</f>
        <v/>
      </c>
      <c r="N34" t="str">
        <f t="shared" ca="1" si="7"/>
        <v/>
      </c>
      <c r="O34" t="str">
        <f t="shared" ca="1" si="7"/>
        <v/>
      </c>
      <c r="P34" t="str">
        <f t="shared" ca="1" si="7"/>
        <v/>
      </c>
      <c r="Q34" t="str">
        <f t="shared" ca="1" si="7"/>
        <v/>
      </c>
      <c r="R34" t="str">
        <f t="shared" ca="1" si="7"/>
        <v/>
      </c>
      <c r="S34" t="str">
        <f t="shared" ca="1" si="7"/>
        <v/>
      </c>
      <c r="T34" t="str">
        <f t="shared" ca="1" si="7"/>
        <v/>
      </c>
      <c r="U34" t="str">
        <f t="shared" ca="1" si="7"/>
        <v/>
      </c>
      <c r="V34" t="str">
        <f t="shared" ca="1" si="7"/>
        <v/>
      </c>
      <c r="W34" t="str">
        <f t="shared" ca="1" si="7"/>
        <v/>
      </c>
      <c r="X34" t="str">
        <f t="shared" ca="1" si="7"/>
        <v/>
      </c>
      <c r="Y34" t="str">
        <f t="shared" ca="1" si="7"/>
        <v/>
      </c>
      <c r="Z34" t="str">
        <f t="shared" ca="1" si="7"/>
        <v/>
      </c>
      <c r="AA34" t="str">
        <f ca="1">IF(AND($L34&lt;AA$33,$L34&gt;AB$33),AA$31,"")</f>
        <v/>
      </c>
      <c r="AB34" t="str">
        <f t="shared" ref="AB34:AG34" ca="1" si="8">IF(AND($L34&lt;AB$33,$L34&gt;AC$33),AB$31,"")</f>
        <v/>
      </c>
      <c r="AC34" t="str">
        <f t="shared" ca="1" si="8"/>
        <v/>
      </c>
      <c r="AD34">
        <f t="shared" ca="1" si="8"/>
        <v>17</v>
      </c>
      <c r="AE34" t="str">
        <f t="shared" ca="1" si="8"/>
        <v/>
      </c>
      <c r="AF34" t="str">
        <f t="shared" ca="1" si="8"/>
        <v/>
      </c>
      <c r="AG34" t="str">
        <f t="shared" ca="1" si="8"/>
        <v/>
      </c>
    </row>
    <row r="35" spans="1:33" x14ac:dyDescent="0.2">
      <c r="A35">
        <f t="shared" ref="A35:A98" ca="1" si="9">SUM(M35:AG35)</f>
        <v>14</v>
      </c>
      <c r="B35" t="s">
        <v>31</v>
      </c>
      <c r="C35">
        <f t="shared" ref="C35:C40" ca="1" si="10">ROUND(RANDBETWEEN(0,I35*VLOOKUP(A35,A$3:H$23,8,FALSE)+I35/(I35-VLOOKUP(A35,A$3:H$23,8,FALSE)))/I35,0)</f>
        <v>1</v>
      </c>
      <c r="D35" t="str">
        <f t="shared" ref="D35:D44" ca="1" si="11">OFFSET(J$3,A35,C35)</f>
        <v/>
      </c>
      <c r="E35" t="str">
        <f t="shared" ref="E35:E98" ca="1" si="12">IF(ISNUMBER(D35),"INSERT INTO Subscriptions (trialcode, login, role, investigatorlogin) values ("&amp;F35&amp;");","")</f>
        <v/>
      </c>
      <c r="F35" t="str">
        <f ca="1">IF(ISNUMBER(D35),CHAR(34)&amp;VLOOKUP(A35,Trials!A:B,2,FALSE)&amp;CHAR(34)&amp;","&amp;CHAR(34)&amp;B35&amp;CHAR(34)&amp;","&amp;CHAR(34)&amp;"patient"&amp;CHAR(34)&amp;","&amp;CHAR(34)&amp;VLOOKUP(D35,Accounts!A:B,2,FALSE)&amp;CHAR(34),"")</f>
        <v/>
      </c>
      <c r="G35" t="str">
        <f t="shared" ref="G35:G67" ca="1" si="13">VLOOKUP(A35,A:B,2,FALSE)</f>
        <v>tri014</v>
      </c>
      <c r="H35" t="str">
        <f ca="1">IF(ISNUMBER(D35),VLOOKUP(D35,Accounts!A:B,2,FALSE),"")</f>
        <v/>
      </c>
      <c r="I35">
        <f t="shared" ref="I35:I41" ca="1" si="14">VLOOKUP(A35,A$3:H$23,7,FALSE)</f>
        <v>14</v>
      </c>
      <c r="L35">
        <f t="shared" ref="L35:L98" ca="1" si="15">RANDBETWEEN(0,100*SUM(AF$3:AF$23))/100</f>
        <v>20.37</v>
      </c>
      <c r="M35" t="str">
        <f t="shared" ref="M35:AG35" ca="1" si="16">IF(AND($L35&lt;M$33,$L35&gt;N$33),M$31,"")</f>
        <v/>
      </c>
      <c r="N35" t="str">
        <f t="shared" ca="1" si="16"/>
        <v/>
      </c>
      <c r="O35" t="str">
        <f t="shared" ca="1" si="16"/>
        <v/>
      </c>
      <c r="P35" t="str">
        <f t="shared" ca="1" si="16"/>
        <v/>
      </c>
      <c r="Q35" t="str">
        <f t="shared" ca="1" si="16"/>
        <v/>
      </c>
      <c r="R35" t="str">
        <f t="shared" ca="1" si="16"/>
        <v/>
      </c>
      <c r="S35" t="str">
        <f t="shared" ca="1" si="16"/>
        <v/>
      </c>
      <c r="T35" t="str">
        <f t="shared" ca="1" si="16"/>
        <v/>
      </c>
      <c r="U35" t="str">
        <f t="shared" ca="1" si="16"/>
        <v/>
      </c>
      <c r="V35" t="str">
        <f t="shared" ca="1" si="16"/>
        <v/>
      </c>
      <c r="W35" t="str">
        <f t="shared" ca="1" si="16"/>
        <v/>
      </c>
      <c r="X35" t="str">
        <f t="shared" ca="1" si="16"/>
        <v/>
      </c>
      <c r="Y35" t="str">
        <f t="shared" ca="1" si="16"/>
        <v/>
      </c>
      <c r="Z35" t="str">
        <f t="shared" ca="1" si="16"/>
        <v/>
      </c>
      <c r="AA35">
        <f t="shared" ca="1" si="16"/>
        <v>14</v>
      </c>
      <c r="AB35" t="str">
        <f t="shared" ca="1" si="16"/>
        <v/>
      </c>
      <c r="AC35" t="str">
        <f t="shared" ca="1" si="16"/>
        <v/>
      </c>
      <c r="AD35" t="str">
        <f t="shared" ca="1" si="16"/>
        <v/>
      </c>
      <c r="AE35" t="str">
        <f t="shared" ca="1" si="16"/>
        <v/>
      </c>
      <c r="AF35" t="str">
        <f t="shared" ca="1" si="16"/>
        <v/>
      </c>
      <c r="AG35" t="str">
        <f t="shared" ca="1" si="16"/>
        <v/>
      </c>
    </row>
    <row r="36" spans="1:33" x14ac:dyDescent="0.2">
      <c r="A36">
        <f t="shared" ca="1" si="9"/>
        <v>9</v>
      </c>
      <c r="B36" t="s">
        <v>32</v>
      </c>
      <c r="C36">
        <f t="shared" ca="1" si="10"/>
        <v>1</v>
      </c>
      <c r="D36" t="str">
        <f t="shared" ca="1" si="11"/>
        <v/>
      </c>
      <c r="E36" t="str">
        <f t="shared" ca="1" si="12"/>
        <v/>
      </c>
      <c r="F36" t="str">
        <f ca="1">IF(ISNUMBER(D36),CHAR(34)&amp;VLOOKUP(A36,Trials!A:B,2,FALSE)&amp;CHAR(34)&amp;","&amp;CHAR(34)&amp;B36&amp;CHAR(34)&amp;","&amp;CHAR(34)&amp;"patient"&amp;CHAR(34)&amp;","&amp;CHAR(34)&amp;VLOOKUP(D36,Accounts!A:B,2,FALSE)&amp;CHAR(34),"")</f>
        <v/>
      </c>
      <c r="G36" t="str">
        <f t="shared" ca="1" si="13"/>
        <v>tri009</v>
      </c>
      <c r="H36" t="str">
        <f ca="1">IF(ISNUMBER(D36),VLOOKUP(D36,Accounts!A:B,2,FALSE),"")</f>
        <v/>
      </c>
      <c r="I36">
        <f t="shared" ca="1" si="14"/>
        <v>14</v>
      </c>
      <c r="L36">
        <f t="shared" ca="1" si="15"/>
        <v>38.19</v>
      </c>
      <c r="M36" t="str">
        <f t="shared" ref="M36:AG36" ca="1" si="17">IF(AND($L36&lt;M$33,$L36&gt;N$33),M$31,"")</f>
        <v/>
      </c>
      <c r="N36" t="str">
        <f t="shared" ca="1" si="17"/>
        <v/>
      </c>
      <c r="O36" t="str">
        <f t="shared" ca="1" si="17"/>
        <v/>
      </c>
      <c r="P36" t="str">
        <f t="shared" ca="1" si="17"/>
        <v/>
      </c>
      <c r="Q36" t="str">
        <f t="shared" ca="1" si="17"/>
        <v/>
      </c>
      <c r="R36" t="str">
        <f t="shared" ca="1" si="17"/>
        <v/>
      </c>
      <c r="S36" t="str">
        <f t="shared" ca="1" si="17"/>
        <v/>
      </c>
      <c r="T36" t="str">
        <f t="shared" ca="1" si="17"/>
        <v/>
      </c>
      <c r="U36" t="str">
        <f t="shared" ca="1" si="17"/>
        <v/>
      </c>
      <c r="V36">
        <f t="shared" ca="1" si="17"/>
        <v>9</v>
      </c>
      <c r="W36" t="str">
        <f t="shared" ca="1" si="17"/>
        <v/>
      </c>
      <c r="X36" t="str">
        <f t="shared" ca="1" si="17"/>
        <v/>
      </c>
      <c r="Y36" t="str">
        <f t="shared" ca="1" si="17"/>
        <v/>
      </c>
      <c r="Z36" t="str">
        <f t="shared" ca="1" si="17"/>
        <v/>
      </c>
      <c r="AA36" t="str">
        <f t="shared" ca="1" si="17"/>
        <v/>
      </c>
      <c r="AB36" t="str">
        <f t="shared" ca="1" si="17"/>
        <v/>
      </c>
      <c r="AC36" t="str">
        <f t="shared" ca="1" si="17"/>
        <v/>
      </c>
      <c r="AD36" t="str">
        <f t="shared" ca="1" si="17"/>
        <v/>
      </c>
      <c r="AE36" t="str">
        <f t="shared" ca="1" si="17"/>
        <v/>
      </c>
      <c r="AF36" t="str">
        <f t="shared" ca="1" si="17"/>
        <v/>
      </c>
      <c r="AG36" t="str">
        <f t="shared" ca="1" si="17"/>
        <v/>
      </c>
    </row>
    <row r="37" spans="1:33" x14ac:dyDescent="0.2">
      <c r="A37">
        <f t="shared" ca="1" si="9"/>
        <v>16</v>
      </c>
      <c r="B37" t="s">
        <v>33</v>
      </c>
      <c r="C37">
        <f t="shared" ca="1" si="10"/>
        <v>7</v>
      </c>
      <c r="D37" t="str">
        <f t="shared" ca="1" si="11"/>
        <v/>
      </c>
      <c r="E37" t="str">
        <f t="shared" ca="1" si="12"/>
        <v/>
      </c>
      <c r="F37" t="str">
        <f ca="1">IF(ISNUMBER(D37),CHAR(34)&amp;VLOOKUP(A37,Trials!A:B,2,FALSE)&amp;CHAR(34)&amp;","&amp;CHAR(34)&amp;B37&amp;CHAR(34)&amp;","&amp;CHAR(34)&amp;"patient"&amp;CHAR(34)&amp;","&amp;CHAR(34)&amp;VLOOKUP(D37,Accounts!A:B,2,FALSE)&amp;CHAR(34),"")</f>
        <v/>
      </c>
      <c r="G37" t="str">
        <f t="shared" ca="1" si="13"/>
        <v>tri016</v>
      </c>
      <c r="H37" t="str">
        <f ca="1">IF(ISNUMBER(D37),VLOOKUP(D37,Accounts!A:B,2,FALSE),"")</f>
        <v/>
      </c>
      <c r="I37">
        <f t="shared" ca="1" si="14"/>
        <v>8</v>
      </c>
      <c r="L37">
        <f t="shared" ca="1" si="15"/>
        <v>14.62</v>
      </c>
      <c r="M37" t="str">
        <f t="shared" ref="M37:AG37" ca="1" si="18">IF(AND($L37&lt;M$33,$L37&gt;N$33),M$31,"")</f>
        <v/>
      </c>
      <c r="N37" t="str">
        <f t="shared" ca="1" si="18"/>
        <v/>
      </c>
      <c r="O37" t="str">
        <f t="shared" ca="1" si="18"/>
        <v/>
      </c>
      <c r="P37" t="str">
        <f t="shared" ca="1" si="18"/>
        <v/>
      </c>
      <c r="Q37" t="str">
        <f t="shared" ca="1" si="18"/>
        <v/>
      </c>
      <c r="R37" t="str">
        <f t="shared" ca="1" si="18"/>
        <v/>
      </c>
      <c r="S37" t="str">
        <f t="shared" ca="1" si="18"/>
        <v/>
      </c>
      <c r="T37" t="str">
        <f t="shared" ca="1" si="18"/>
        <v/>
      </c>
      <c r="U37" t="str">
        <f t="shared" ca="1" si="18"/>
        <v/>
      </c>
      <c r="V37" t="str">
        <f t="shared" ca="1" si="18"/>
        <v/>
      </c>
      <c r="W37" t="str">
        <f t="shared" ca="1" si="18"/>
        <v/>
      </c>
      <c r="X37" t="str">
        <f t="shared" ca="1" si="18"/>
        <v/>
      </c>
      <c r="Y37" t="str">
        <f t="shared" ca="1" si="18"/>
        <v/>
      </c>
      <c r="Z37" t="str">
        <f t="shared" ca="1" si="18"/>
        <v/>
      </c>
      <c r="AA37" t="str">
        <f t="shared" ca="1" si="18"/>
        <v/>
      </c>
      <c r="AB37" t="str">
        <f t="shared" ca="1" si="18"/>
        <v/>
      </c>
      <c r="AC37">
        <f t="shared" ca="1" si="18"/>
        <v>16</v>
      </c>
      <c r="AD37" t="str">
        <f t="shared" ca="1" si="18"/>
        <v/>
      </c>
      <c r="AE37" t="str">
        <f t="shared" ca="1" si="18"/>
        <v/>
      </c>
      <c r="AF37" t="str">
        <f t="shared" ca="1" si="18"/>
        <v/>
      </c>
      <c r="AG37" t="str">
        <f t="shared" ca="1" si="18"/>
        <v/>
      </c>
    </row>
    <row r="38" spans="1:33" x14ac:dyDescent="0.2">
      <c r="A38">
        <f t="shared" ca="1" si="9"/>
        <v>7</v>
      </c>
      <c r="B38" t="s">
        <v>34</v>
      </c>
      <c r="C38">
        <f t="shared" ca="1" si="10"/>
        <v>0</v>
      </c>
      <c r="D38">
        <f t="shared" ca="1" si="11"/>
        <v>21</v>
      </c>
      <c r="E38" t="str">
        <f t="shared" ca="1" si="12"/>
        <v>INSERT INTO Subscriptions (trialcode, login, role, investigatorlogin) values ("tri007","Pat004","patient","Inv013");</v>
      </c>
      <c r="F38" t="str">
        <f ca="1">IF(ISNUMBER(D38),CHAR(34)&amp;VLOOKUP(A38,Trials!A:B,2,FALSE)&amp;CHAR(34)&amp;","&amp;CHAR(34)&amp;B38&amp;CHAR(34)&amp;","&amp;CHAR(34)&amp;"patient"&amp;CHAR(34)&amp;","&amp;CHAR(34)&amp;VLOOKUP(D38,Accounts!A:B,2,FALSE)&amp;CHAR(34),"")</f>
        <v>"tri007","Pat004","patient","Inv013"</v>
      </c>
      <c r="G38" t="str">
        <f t="shared" ca="1" si="13"/>
        <v>tri007</v>
      </c>
      <c r="H38" t="str">
        <f ca="1">IF(ISNUMBER(D38),VLOOKUP(D38,Accounts!A:B,2,FALSE),"")</f>
        <v>Inv013</v>
      </c>
      <c r="I38">
        <f t="shared" ca="1" si="14"/>
        <v>9</v>
      </c>
      <c r="L38">
        <f t="shared" ca="1" si="15"/>
        <v>42.87</v>
      </c>
      <c r="M38" t="str">
        <f t="shared" ref="M38:AG38" ca="1" si="19">IF(AND($L38&lt;M$33,$L38&gt;N$33),M$31,"")</f>
        <v/>
      </c>
      <c r="N38" t="str">
        <f t="shared" ca="1" si="19"/>
        <v/>
      </c>
      <c r="O38" t="str">
        <f t="shared" ca="1" si="19"/>
        <v/>
      </c>
      <c r="P38" t="str">
        <f t="shared" ca="1" si="19"/>
        <v/>
      </c>
      <c r="Q38" t="str">
        <f t="shared" ca="1" si="19"/>
        <v/>
      </c>
      <c r="R38" t="str">
        <f t="shared" ca="1" si="19"/>
        <v/>
      </c>
      <c r="S38" t="str">
        <f t="shared" ca="1" si="19"/>
        <v/>
      </c>
      <c r="T38">
        <f t="shared" ca="1" si="19"/>
        <v>7</v>
      </c>
      <c r="U38" t="str">
        <f t="shared" ca="1" si="19"/>
        <v/>
      </c>
      <c r="V38" t="str">
        <f t="shared" ca="1" si="19"/>
        <v/>
      </c>
      <c r="W38" t="str">
        <f t="shared" ca="1" si="19"/>
        <v/>
      </c>
      <c r="X38" t="str">
        <f t="shared" ca="1" si="19"/>
        <v/>
      </c>
      <c r="Y38" t="str">
        <f t="shared" ca="1" si="19"/>
        <v/>
      </c>
      <c r="Z38" t="str">
        <f t="shared" ca="1" si="19"/>
        <v/>
      </c>
      <c r="AA38" t="str">
        <f t="shared" ca="1" si="19"/>
        <v/>
      </c>
      <c r="AB38" t="str">
        <f t="shared" ca="1" si="19"/>
        <v/>
      </c>
      <c r="AC38" t="str">
        <f t="shared" ca="1" si="19"/>
        <v/>
      </c>
      <c r="AD38" t="str">
        <f t="shared" ca="1" si="19"/>
        <v/>
      </c>
      <c r="AE38" t="str">
        <f t="shared" ca="1" si="19"/>
        <v/>
      </c>
      <c r="AF38" t="str">
        <f t="shared" ca="1" si="19"/>
        <v/>
      </c>
      <c r="AG38" t="str">
        <f t="shared" ca="1" si="19"/>
        <v/>
      </c>
    </row>
    <row r="39" spans="1:33" x14ac:dyDescent="0.2">
      <c r="A39">
        <f t="shared" ca="1" si="9"/>
        <v>0</v>
      </c>
      <c r="B39" t="s">
        <v>35</v>
      </c>
      <c r="C39">
        <f t="shared" ref="C39:C49" ca="1" si="20">ROUND(RANDBETWEEN(0,I39*VLOOKUP(A39,A$3:H$23,8,FALSE)+I39/(I39-VLOOKUP(A39,A$3:H$23,8,FALSE)))/I39,0)</f>
        <v>2</v>
      </c>
      <c r="D39" t="str">
        <f t="shared" ref="D39:D49" ca="1" si="21">OFFSET(J$3,A39,C39)</f>
        <v/>
      </c>
      <c r="E39" t="str">
        <f t="shared" ca="1" si="12"/>
        <v/>
      </c>
      <c r="F39" t="str">
        <f ca="1">IF(ISNUMBER(D39),CHAR(34)&amp;VLOOKUP(A39,Trials!A:B,2,FALSE)&amp;CHAR(34)&amp;","&amp;CHAR(34)&amp;B39&amp;CHAR(34)&amp;","&amp;CHAR(34)&amp;"patient"&amp;CHAR(34)&amp;","&amp;CHAR(34)&amp;VLOOKUP(D39,Accounts!A:B,2,FALSE)&amp;CHAR(34),"")</f>
        <v/>
      </c>
      <c r="G39" t="str">
        <f t="shared" ref="G39:G49" ca="1" si="22">VLOOKUP(A39,A:B,2,FALSE)</f>
        <v>tri000</v>
      </c>
      <c r="H39" t="str">
        <f ca="1">IF(ISNUMBER(D39),VLOOKUP(D39,Accounts!A:B,2,FALSE),"")</f>
        <v/>
      </c>
      <c r="I39">
        <f t="shared" ref="I39:I49" ca="1" si="23">VLOOKUP(A39,A$3:H$23,7,FALSE)</f>
        <v>13</v>
      </c>
      <c r="L39">
        <f t="shared" ca="1" si="15"/>
        <v>68.42</v>
      </c>
      <c r="M39">
        <f t="shared" ref="M39:AG39" ca="1" si="24">IF(AND($L39&lt;M$33,$L39&gt;N$33),M$31,"")</f>
        <v>0</v>
      </c>
      <c r="N39" t="str">
        <f t="shared" ca="1" si="24"/>
        <v/>
      </c>
      <c r="O39" t="str">
        <f t="shared" ca="1" si="24"/>
        <v/>
      </c>
      <c r="P39" t="str">
        <f t="shared" ca="1" si="24"/>
        <v/>
      </c>
      <c r="Q39" t="str">
        <f t="shared" ca="1" si="24"/>
        <v/>
      </c>
      <c r="R39" t="str">
        <f t="shared" ca="1" si="24"/>
        <v/>
      </c>
      <c r="S39" t="str">
        <f t="shared" ca="1" si="24"/>
        <v/>
      </c>
      <c r="T39" t="str">
        <f t="shared" ca="1" si="24"/>
        <v/>
      </c>
      <c r="U39" t="str">
        <f t="shared" ca="1" si="24"/>
        <v/>
      </c>
      <c r="V39" t="str">
        <f t="shared" ca="1" si="24"/>
        <v/>
      </c>
      <c r="W39" t="str">
        <f t="shared" ca="1" si="24"/>
        <v/>
      </c>
      <c r="X39" t="str">
        <f t="shared" ca="1" si="24"/>
        <v/>
      </c>
      <c r="Y39" t="str">
        <f t="shared" ca="1" si="24"/>
        <v/>
      </c>
      <c r="Z39" t="str">
        <f t="shared" ca="1" si="24"/>
        <v/>
      </c>
      <c r="AA39" t="str">
        <f t="shared" ca="1" si="24"/>
        <v/>
      </c>
      <c r="AB39" t="str">
        <f t="shared" ca="1" si="24"/>
        <v/>
      </c>
      <c r="AC39" t="str">
        <f t="shared" ca="1" si="24"/>
        <v/>
      </c>
      <c r="AD39" t="str">
        <f t="shared" ca="1" si="24"/>
        <v/>
      </c>
      <c r="AE39" t="str">
        <f t="shared" ca="1" si="24"/>
        <v/>
      </c>
      <c r="AF39" t="str">
        <f t="shared" ca="1" si="24"/>
        <v/>
      </c>
      <c r="AG39" t="str">
        <f t="shared" ca="1" si="24"/>
        <v/>
      </c>
    </row>
    <row r="40" spans="1:33" x14ac:dyDescent="0.2">
      <c r="A40">
        <f t="shared" ca="1" si="9"/>
        <v>9</v>
      </c>
      <c r="B40" t="s">
        <v>36</v>
      </c>
      <c r="C40">
        <f t="shared" ca="1" si="20"/>
        <v>1</v>
      </c>
      <c r="D40" t="str">
        <f t="shared" ca="1" si="21"/>
        <v/>
      </c>
      <c r="E40" t="str">
        <f t="shared" ca="1" si="12"/>
        <v/>
      </c>
      <c r="F40" t="str">
        <f ca="1">IF(ISNUMBER(D40),CHAR(34)&amp;VLOOKUP(A40,Trials!A:B,2,FALSE)&amp;CHAR(34)&amp;","&amp;CHAR(34)&amp;B40&amp;CHAR(34)&amp;","&amp;CHAR(34)&amp;"patient"&amp;CHAR(34)&amp;","&amp;CHAR(34)&amp;VLOOKUP(D40,Accounts!A:B,2,FALSE)&amp;CHAR(34),"")</f>
        <v/>
      </c>
      <c r="G40" t="str">
        <f t="shared" ca="1" si="22"/>
        <v>tri009</v>
      </c>
      <c r="H40" t="str">
        <f ca="1">IF(ISNUMBER(D40),VLOOKUP(D40,Accounts!A:B,2,FALSE),"")</f>
        <v/>
      </c>
      <c r="I40">
        <f t="shared" ca="1" si="23"/>
        <v>14</v>
      </c>
      <c r="L40">
        <f t="shared" ca="1" si="15"/>
        <v>38.22</v>
      </c>
      <c r="M40" t="str">
        <f t="shared" ref="M40:AG40" ca="1" si="25">IF(AND($L40&lt;M$33,$L40&gt;N$33),M$31,"")</f>
        <v/>
      </c>
      <c r="N40" t="str">
        <f t="shared" ca="1" si="25"/>
        <v/>
      </c>
      <c r="O40" t="str">
        <f t="shared" ca="1" si="25"/>
        <v/>
      </c>
      <c r="P40" t="str">
        <f t="shared" ca="1" si="25"/>
        <v/>
      </c>
      <c r="Q40" t="str">
        <f t="shared" ca="1" si="25"/>
        <v/>
      </c>
      <c r="R40" t="str">
        <f t="shared" ca="1" si="25"/>
        <v/>
      </c>
      <c r="S40" t="str">
        <f t="shared" ca="1" si="25"/>
        <v/>
      </c>
      <c r="T40" t="str">
        <f t="shared" ca="1" si="25"/>
        <v/>
      </c>
      <c r="U40" t="str">
        <f t="shared" ca="1" si="25"/>
        <v/>
      </c>
      <c r="V40">
        <f t="shared" ca="1" si="25"/>
        <v>9</v>
      </c>
      <c r="W40" t="str">
        <f t="shared" ca="1" si="25"/>
        <v/>
      </c>
      <c r="X40" t="str">
        <f t="shared" ca="1" si="25"/>
        <v/>
      </c>
      <c r="Y40" t="str">
        <f t="shared" ca="1" si="25"/>
        <v/>
      </c>
      <c r="Z40" t="str">
        <f t="shared" ca="1" si="25"/>
        <v/>
      </c>
      <c r="AA40" t="str">
        <f t="shared" ca="1" si="25"/>
        <v/>
      </c>
      <c r="AB40" t="str">
        <f t="shared" ca="1" si="25"/>
        <v/>
      </c>
      <c r="AC40" t="str">
        <f t="shared" ca="1" si="25"/>
        <v/>
      </c>
      <c r="AD40" t="str">
        <f t="shared" ca="1" si="25"/>
        <v/>
      </c>
      <c r="AE40" t="str">
        <f t="shared" ca="1" si="25"/>
        <v/>
      </c>
      <c r="AF40" t="str">
        <f t="shared" ca="1" si="25"/>
        <v/>
      </c>
      <c r="AG40" t="str">
        <f t="shared" ca="1" si="25"/>
        <v/>
      </c>
    </row>
    <row r="41" spans="1:33" x14ac:dyDescent="0.2">
      <c r="A41">
        <f t="shared" ca="1" si="9"/>
        <v>9</v>
      </c>
      <c r="B41" t="s">
        <v>37</v>
      </c>
      <c r="C41">
        <f t="shared" ca="1" si="20"/>
        <v>0</v>
      </c>
      <c r="D41">
        <f t="shared" ca="1" si="21"/>
        <v>13</v>
      </c>
      <c r="E41" t="str">
        <f t="shared" ca="1" si="12"/>
        <v>INSERT INTO Subscriptions (trialcode, login, role, investigatorlogin) values ("tri009","Pat007","patient","Inv005");</v>
      </c>
      <c r="F41" t="str">
        <f ca="1">IF(ISNUMBER(D41),CHAR(34)&amp;VLOOKUP(A41,Trials!A:B,2,FALSE)&amp;CHAR(34)&amp;","&amp;CHAR(34)&amp;B41&amp;CHAR(34)&amp;","&amp;CHAR(34)&amp;"patient"&amp;CHAR(34)&amp;","&amp;CHAR(34)&amp;VLOOKUP(D41,Accounts!A:B,2,FALSE)&amp;CHAR(34),"")</f>
        <v>"tri009","Pat007","patient","Inv005"</v>
      </c>
      <c r="G41" t="str">
        <f t="shared" ca="1" si="22"/>
        <v>tri009</v>
      </c>
      <c r="H41" t="str">
        <f ca="1">IF(ISNUMBER(D41),VLOOKUP(D41,Accounts!A:B,2,FALSE),"")</f>
        <v>Inv005</v>
      </c>
      <c r="I41">
        <f t="shared" ca="1" si="23"/>
        <v>14</v>
      </c>
      <c r="L41">
        <f t="shared" ca="1" si="15"/>
        <v>36.119999999999997</v>
      </c>
      <c r="M41" t="str">
        <f t="shared" ref="M41:AG41" ca="1" si="26">IF(AND($L41&lt;M$33,$L41&gt;N$33),M$31,"")</f>
        <v/>
      </c>
      <c r="N41" t="str">
        <f t="shared" ca="1" si="26"/>
        <v/>
      </c>
      <c r="O41" t="str">
        <f t="shared" ca="1" si="26"/>
        <v/>
      </c>
      <c r="P41" t="str">
        <f t="shared" ca="1" si="26"/>
        <v/>
      </c>
      <c r="Q41" t="str">
        <f t="shared" ca="1" si="26"/>
        <v/>
      </c>
      <c r="R41" t="str">
        <f t="shared" ca="1" si="26"/>
        <v/>
      </c>
      <c r="S41" t="str">
        <f t="shared" ca="1" si="26"/>
        <v/>
      </c>
      <c r="T41" t="str">
        <f t="shared" ca="1" si="26"/>
        <v/>
      </c>
      <c r="U41" t="str">
        <f t="shared" ca="1" si="26"/>
        <v/>
      </c>
      <c r="V41">
        <f t="shared" ca="1" si="26"/>
        <v>9</v>
      </c>
      <c r="W41" t="str">
        <f t="shared" ca="1" si="26"/>
        <v/>
      </c>
      <c r="X41" t="str">
        <f t="shared" ca="1" si="26"/>
        <v/>
      </c>
      <c r="Y41" t="str">
        <f t="shared" ca="1" si="26"/>
        <v/>
      </c>
      <c r="Z41" t="str">
        <f t="shared" ca="1" si="26"/>
        <v/>
      </c>
      <c r="AA41" t="str">
        <f t="shared" ca="1" si="26"/>
        <v/>
      </c>
      <c r="AB41" t="str">
        <f t="shared" ca="1" si="26"/>
        <v/>
      </c>
      <c r="AC41" t="str">
        <f t="shared" ca="1" si="26"/>
        <v/>
      </c>
      <c r="AD41" t="str">
        <f t="shared" ca="1" si="26"/>
        <v/>
      </c>
      <c r="AE41" t="str">
        <f t="shared" ca="1" si="26"/>
        <v/>
      </c>
      <c r="AF41" t="str">
        <f t="shared" ca="1" si="26"/>
        <v/>
      </c>
      <c r="AG41" t="str">
        <f t="shared" ca="1" si="26"/>
        <v/>
      </c>
    </row>
    <row r="42" spans="1:33" x14ac:dyDescent="0.2">
      <c r="A42">
        <f t="shared" ca="1" si="9"/>
        <v>17</v>
      </c>
      <c r="B42" t="s">
        <v>38</v>
      </c>
      <c r="C42">
        <f t="shared" ca="1" si="20"/>
        <v>0</v>
      </c>
      <c r="D42">
        <f t="shared" ca="1" si="21"/>
        <v>24</v>
      </c>
      <c r="E42" t="str">
        <f t="shared" ca="1" si="12"/>
        <v>INSERT INTO Subscriptions (trialcode, login, role, investigatorlogin) values ("tri017","Pat008","patient","Inv016");</v>
      </c>
      <c r="F42" t="str">
        <f ca="1">IF(ISNUMBER(D42),CHAR(34)&amp;VLOOKUP(A42,Trials!A:B,2,FALSE)&amp;CHAR(34)&amp;","&amp;CHAR(34)&amp;B42&amp;CHAR(34)&amp;","&amp;CHAR(34)&amp;"patient"&amp;CHAR(34)&amp;","&amp;CHAR(34)&amp;VLOOKUP(D42,Accounts!A:B,2,FALSE)&amp;CHAR(34),"")</f>
        <v>"tri017","Pat008","patient","Inv016"</v>
      </c>
      <c r="G42" t="str">
        <f t="shared" ca="1" si="22"/>
        <v>tri017</v>
      </c>
      <c r="H42" t="str">
        <f ca="1">IF(ISNUMBER(D42),VLOOKUP(D42,Accounts!A:B,2,FALSE),"")</f>
        <v>Inv016</v>
      </c>
      <c r="I42">
        <f t="shared" ca="1" si="23"/>
        <v>14</v>
      </c>
      <c r="L42">
        <f t="shared" ca="1" si="15"/>
        <v>10.98</v>
      </c>
      <c r="M42" t="str">
        <f t="shared" ref="M42:AG42" ca="1" si="27">IF(AND($L42&lt;M$33,$L42&gt;N$33),M$31,"")</f>
        <v/>
      </c>
      <c r="N42" t="str">
        <f t="shared" ca="1" si="27"/>
        <v/>
      </c>
      <c r="O42" t="str">
        <f t="shared" ca="1" si="27"/>
        <v/>
      </c>
      <c r="P42" t="str">
        <f t="shared" ca="1" si="27"/>
        <v/>
      </c>
      <c r="Q42" t="str">
        <f t="shared" ca="1" si="27"/>
        <v/>
      </c>
      <c r="R42" t="str">
        <f t="shared" ca="1" si="27"/>
        <v/>
      </c>
      <c r="S42" t="str">
        <f t="shared" ca="1" si="27"/>
        <v/>
      </c>
      <c r="T42" t="str">
        <f t="shared" ca="1" si="27"/>
        <v/>
      </c>
      <c r="U42" t="str">
        <f t="shared" ca="1" si="27"/>
        <v/>
      </c>
      <c r="V42" t="str">
        <f t="shared" ca="1" si="27"/>
        <v/>
      </c>
      <c r="W42" t="str">
        <f t="shared" ca="1" si="27"/>
        <v/>
      </c>
      <c r="X42" t="str">
        <f t="shared" ca="1" si="27"/>
        <v/>
      </c>
      <c r="Y42" t="str">
        <f t="shared" ca="1" si="27"/>
        <v/>
      </c>
      <c r="Z42" t="str">
        <f t="shared" ca="1" si="27"/>
        <v/>
      </c>
      <c r="AA42" t="str">
        <f t="shared" ca="1" si="27"/>
        <v/>
      </c>
      <c r="AB42" t="str">
        <f t="shared" ca="1" si="27"/>
        <v/>
      </c>
      <c r="AC42" t="str">
        <f t="shared" ca="1" si="27"/>
        <v/>
      </c>
      <c r="AD42">
        <f t="shared" ca="1" si="27"/>
        <v>17</v>
      </c>
      <c r="AE42" t="str">
        <f t="shared" ca="1" si="27"/>
        <v/>
      </c>
      <c r="AF42" t="str">
        <f t="shared" ca="1" si="27"/>
        <v/>
      </c>
      <c r="AG42" t="str">
        <f t="shared" ca="1" si="27"/>
        <v/>
      </c>
    </row>
    <row r="43" spans="1:33" x14ac:dyDescent="0.2">
      <c r="A43">
        <f t="shared" ca="1" si="9"/>
        <v>12</v>
      </c>
      <c r="B43" t="s">
        <v>39</v>
      </c>
      <c r="C43">
        <f t="shared" ca="1" si="20"/>
        <v>0</v>
      </c>
      <c r="D43">
        <f t="shared" ca="1" si="21"/>
        <v>24</v>
      </c>
      <c r="E43" t="str">
        <f t="shared" ca="1" si="12"/>
        <v>INSERT INTO Subscriptions (trialcode, login, role, investigatorlogin) values ("tri012","Pat009","patient","Inv016");</v>
      </c>
      <c r="F43" t="str">
        <f ca="1">IF(ISNUMBER(D43),CHAR(34)&amp;VLOOKUP(A43,Trials!A:B,2,FALSE)&amp;CHAR(34)&amp;","&amp;CHAR(34)&amp;B43&amp;CHAR(34)&amp;","&amp;CHAR(34)&amp;"patient"&amp;CHAR(34)&amp;","&amp;CHAR(34)&amp;VLOOKUP(D43,Accounts!A:B,2,FALSE)&amp;CHAR(34),"")</f>
        <v>"tri012","Pat009","patient","Inv016"</v>
      </c>
      <c r="G43" t="str">
        <f t="shared" ca="1" si="22"/>
        <v>tri012</v>
      </c>
      <c r="H43" t="str">
        <f ca="1">IF(ISNUMBER(D43),VLOOKUP(D43,Accounts!A:B,2,FALSE),"")</f>
        <v>Inv016</v>
      </c>
      <c r="I43">
        <f t="shared" ca="1" si="23"/>
        <v>14</v>
      </c>
      <c r="L43">
        <f t="shared" ca="1" si="15"/>
        <v>26.93</v>
      </c>
      <c r="M43" t="str">
        <f t="shared" ref="M43:AG43" ca="1" si="28">IF(AND($L43&lt;M$33,$L43&gt;N$33),M$31,"")</f>
        <v/>
      </c>
      <c r="N43" t="str">
        <f t="shared" ca="1" si="28"/>
        <v/>
      </c>
      <c r="O43" t="str">
        <f t="shared" ca="1" si="28"/>
        <v/>
      </c>
      <c r="P43" t="str">
        <f t="shared" ca="1" si="28"/>
        <v/>
      </c>
      <c r="Q43" t="str">
        <f t="shared" ca="1" si="28"/>
        <v/>
      </c>
      <c r="R43" t="str">
        <f t="shared" ca="1" si="28"/>
        <v/>
      </c>
      <c r="S43" t="str">
        <f t="shared" ca="1" si="28"/>
        <v/>
      </c>
      <c r="T43" t="str">
        <f t="shared" ca="1" si="28"/>
        <v/>
      </c>
      <c r="U43" t="str">
        <f t="shared" ca="1" si="28"/>
        <v/>
      </c>
      <c r="V43" t="str">
        <f t="shared" ca="1" si="28"/>
        <v/>
      </c>
      <c r="W43" t="str">
        <f t="shared" ca="1" si="28"/>
        <v/>
      </c>
      <c r="X43" t="str">
        <f t="shared" ca="1" si="28"/>
        <v/>
      </c>
      <c r="Y43">
        <f t="shared" ca="1" si="28"/>
        <v>12</v>
      </c>
      <c r="Z43" t="str">
        <f t="shared" ca="1" si="28"/>
        <v/>
      </c>
      <c r="AA43" t="str">
        <f t="shared" ca="1" si="28"/>
        <v/>
      </c>
      <c r="AB43" t="str">
        <f t="shared" ca="1" si="28"/>
        <v/>
      </c>
      <c r="AC43" t="str">
        <f t="shared" ca="1" si="28"/>
        <v/>
      </c>
      <c r="AD43" t="str">
        <f t="shared" ca="1" si="28"/>
        <v/>
      </c>
      <c r="AE43" t="str">
        <f t="shared" ca="1" si="28"/>
        <v/>
      </c>
      <c r="AF43" t="str">
        <f t="shared" ca="1" si="28"/>
        <v/>
      </c>
      <c r="AG43" t="str">
        <f t="shared" ca="1" si="28"/>
        <v/>
      </c>
    </row>
    <row r="44" spans="1:33" x14ac:dyDescent="0.2">
      <c r="A44">
        <f t="shared" ca="1" si="9"/>
        <v>12</v>
      </c>
      <c r="B44" t="s">
        <v>40</v>
      </c>
      <c r="C44">
        <f t="shared" ca="1" si="20"/>
        <v>0</v>
      </c>
      <c r="D44">
        <f t="shared" ca="1" si="21"/>
        <v>24</v>
      </c>
      <c r="E44" t="str">
        <f t="shared" ca="1" si="12"/>
        <v>INSERT INTO Subscriptions (trialcode, login, role, investigatorlogin) values ("tri012","Pat010","patient","Inv016");</v>
      </c>
      <c r="F44" t="str">
        <f ca="1">IF(ISNUMBER(D44),CHAR(34)&amp;VLOOKUP(A44,Trials!A:B,2,FALSE)&amp;CHAR(34)&amp;","&amp;CHAR(34)&amp;B44&amp;CHAR(34)&amp;","&amp;CHAR(34)&amp;"patient"&amp;CHAR(34)&amp;","&amp;CHAR(34)&amp;VLOOKUP(D44,Accounts!A:B,2,FALSE)&amp;CHAR(34),"")</f>
        <v>"tri012","Pat010","patient","Inv016"</v>
      </c>
      <c r="G44" t="str">
        <f t="shared" ca="1" si="22"/>
        <v>tri012</v>
      </c>
      <c r="H44" t="str">
        <f ca="1">IF(ISNUMBER(D44),VLOOKUP(D44,Accounts!A:B,2,FALSE),"")</f>
        <v>Inv016</v>
      </c>
      <c r="I44">
        <f t="shared" ca="1" si="23"/>
        <v>14</v>
      </c>
      <c r="L44">
        <f t="shared" ca="1" si="15"/>
        <v>27.26</v>
      </c>
      <c r="M44" t="str">
        <f t="shared" ref="M44:AG44" ca="1" si="29">IF(AND($L44&lt;M$33,$L44&gt;N$33),M$31,"")</f>
        <v/>
      </c>
      <c r="N44" t="str">
        <f t="shared" ca="1" si="29"/>
        <v/>
      </c>
      <c r="O44" t="str">
        <f t="shared" ca="1" si="29"/>
        <v/>
      </c>
      <c r="P44" t="str">
        <f t="shared" ca="1" si="29"/>
        <v/>
      </c>
      <c r="Q44" t="str">
        <f t="shared" ca="1" si="29"/>
        <v/>
      </c>
      <c r="R44" t="str">
        <f t="shared" ca="1" si="29"/>
        <v/>
      </c>
      <c r="S44" t="str">
        <f t="shared" ca="1" si="29"/>
        <v/>
      </c>
      <c r="T44" t="str">
        <f t="shared" ca="1" si="29"/>
        <v/>
      </c>
      <c r="U44" t="str">
        <f t="shared" ca="1" si="29"/>
        <v/>
      </c>
      <c r="V44" t="str">
        <f t="shared" ca="1" si="29"/>
        <v/>
      </c>
      <c r="W44" t="str">
        <f t="shared" ca="1" si="29"/>
        <v/>
      </c>
      <c r="X44" t="str">
        <f t="shared" ca="1" si="29"/>
        <v/>
      </c>
      <c r="Y44">
        <f t="shared" ca="1" si="29"/>
        <v>12</v>
      </c>
      <c r="Z44" t="str">
        <f t="shared" ca="1" si="29"/>
        <v/>
      </c>
      <c r="AA44" t="str">
        <f t="shared" ca="1" si="29"/>
        <v/>
      </c>
      <c r="AB44" t="str">
        <f t="shared" ca="1" si="29"/>
        <v/>
      </c>
      <c r="AC44" t="str">
        <f t="shared" ca="1" si="29"/>
        <v/>
      </c>
      <c r="AD44" t="str">
        <f t="shared" ca="1" si="29"/>
        <v/>
      </c>
      <c r="AE44" t="str">
        <f t="shared" ca="1" si="29"/>
        <v/>
      </c>
      <c r="AF44" t="str">
        <f t="shared" ca="1" si="29"/>
        <v/>
      </c>
      <c r="AG44" t="str">
        <f t="shared" ca="1" si="29"/>
        <v/>
      </c>
    </row>
    <row r="45" spans="1:33" x14ac:dyDescent="0.2">
      <c r="A45">
        <f t="shared" ca="1" si="9"/>
        <v>2</v>
      </c>
      <c r="B45" t="s">
        <v>41</v>
      </c>
      <c r="C45">
        <f t="shared" ca="1" si="20"/>
        <v>0</v>
      </c>
      <c r="D45">
        <f t="shared" ca="1" si="21"/>
        <v>15</v>
      </c>
      <c r="E45" t="str">
        <f t="shared" ca="1" si="12"/>
        <v>INSERT INTO Subscriptions (trialcode, login, role, investigatorlogin) values ("tri002","Pat011","patient","Inv007");</v>
      </c>
      <c r="F45" t="str">
        <f ca="1">IF(ISNUMBER(D45),CHAR(34)&amp;VLOOKUP(A45,Trials!A:B,2,FALSE)&amp;CHAR(34)&amp;","&amp;CHAR(34)&amp;B45&amp;CHAR(34)&amp;","&amp;CHAR(34)&amp;"patient"&amp;CHAR(34)&amp;","&amp;CHAR(34)&amp;VLOOKUP(D45,Accounts!A:B,2,FALSE)&amp;CHAR(34),"")</f>
        <v>"tri002","Pat011","patient","Inv007"</v>
      </c>
      <c r="G45" t="str">
        <f t="shared" ca="1" si="22"/>
        <v>tri002</v>
      </c>
      <c r="H45" t="str">
        <f ca="1">IF(ISNUMBER(D45),VLOOKUP(D45,Accounts!A:B,2,FALSE),"")</f>
        <v>Inv007</v>
      </c>
      <c r="I45">
        <f t="shared" ca="1" si="23"/>
        <v>10</v>
      </c>
      <c r="L45">
        <f t="shared" ca="1" si="15"/>
        <v>62.28</v>
      </c>
      <c r="M45" t="str">
        <f t="shared" ref="M45:AG45" ca="1" si="30">IF(AND($L45&lt;M$33,$L45&gt;N$33),M$31,"")</f>
        <v/>
      </c>
      <c r="N45" t="str">
        <f t="shared" ca="1" si="30"/>
        <v/>
      </c>
      <c r="O45">
        <f t="shared" ca="1" si="30"/>
        <v>2</v>
      </c>
      <c r="P45" t="str">
        <f t="shared" ca="1" si="30"/>
        <v/>
      </c>
      <c r="Q45" t="str">
        <f t="shared" ca="1" si="30"/>
        <v/>
      </c>
      <c r="R45" t="str">
        <f t="shared" ca="1" si="30"/>
        <v/>
      </c>
      <c r="S45" t="str">
        <f t="shared" ca="1" si="30"/>
        <v/>
      </c>
      <c r="T45" t="str">
        <f t="shared" ca="1" si="30"/>
        <v/>
      </c>
      <c r="U45" t="str">
        <f t="shared" ca="1" si="30"/>
        <v/>
      </c>
      <c r="V45" t="str">
        <f t="shared" ca="1" si="30"/>
        <v/>
      </c>
      <c r="W45" t="str">
        <f t="shared" ca="1" si="30"/>
        <v/>
      </c>
      <c r="X45" t="str">
        <f t="shared" ca="1" si="30"/>
        <v/>
      </c>
      <c r="Y45" t="str">
        <f t="shared" ca="1" si="30"/>
        <v/>
      </c>
      <c r="Z45" t="str">
        <f t="shared" ca="1" si="30"/>
        <v/>
      </c>
      <c r="AA45" t="str">
        <f t="shared" ca="1" si="30"/>
        <v/>
      </c>
      <c r="AB45" t="str">
        <f t="shared" ca="1" si="30"/>
        <v/>
      </c>
      <c r="AC45" t="str">
        <f t="shared" ca="1" si="30"/>
        <v/>
      </c>
      <c r="AD45" t="str">
        <f t="shared" ca="1" si="30"/>
        <v/>
      </c>
      <c r="AE45" t="str">
        <f t="shared" ca="1" si="30"/>
        <v/>
      </c>
      <c r="AF45" t="str">
        <f t="shared" ca="1" si="30"/>
        <v/>
      </c>
      <c r="AG45" t="str">
        <f t="shared" ca="1" si="30"/>
        <v/>
      </c>
    </row>
    <row r="46" spans="1:33" x14ac:dyDescent="0.2">
      <c r="A46">
        <f t="shared" ca="1" si="9"/>
        <v>1</v>
      </c>
      <c r="B46" t="s">
        <v>42</v>
      </c>
      <c r="C46">
        <f t="shared" ca="1" si="20"/>
        <v>1</v>
      </c>
      <c r="D46">
        <f t="shared" ca="1" si="21"/>
        <v>27</v>
      </c>
      <c r="E46" t="str">
        <f t="shared" ca="1" si="12"/>
        <v>INSERT INTO Subscriptions (trialcode, login, role, investigatorlogin) values ("tri001","Pat012","patient","Inv019");</v>
      </c>
      <c r="F46" t="str">
        <f ca="1">IF(ISNUMBER(D46),CHAR(34)&amp;VLOOKUP(A46,Trials!A:B,2,FALSE)&amp;CHAR(34)&amp;","&amp;CHAR(34)&amp;B46&amp;CHAR(34)&amp;","&amp;CHAR(34)&amp;"patient"&amp;CHAR(34)&amp;","&amp;CHAR(34)&amp;VLOOKUP(D46,Accounts!A:B,2,FALSE)&amp;CHAR(34),"")</f>
        <v>"tri001","Pat012","patient","Inv019"</v>
      </c>
      <c r="G46" t="str">
        <f t="shared" ca="1" si="22"/>
        <v>tri001</v>
      </c>
      <c r="H46" t="str">
        <f ca="1">IF(ISNUMBER(D46),VLOOKUP(D46,Accounts!A:B,2,FALSE),"")</f>
        <v>Inv019</v>
      </c>
      <c r="I46">
        <f t="shared" ca="1" si="23"/>
        <v>9</v>
      </c>
      <c r="L46">
        <f t="shared" ca="1" si="15"/>
        <v>64.010000000000005</v>
      </c>
      <c r="M46" t="str">
        <f t="shared" ref="M46:AG46" ca="1" si="31">IF(AND($L46&lt;M$33,$L46&gt;N$33),M$31,"")</f>
        <v/>
      </c>
      <c r="N46">
        <f t="shared" ca="1" si="31"/>
        <v>1</v>
      </c>
      <c r="O46" t="str">
        <f t="shared" ca="1" si="31"/>
        <v/>
      </c>
      <c r="P46" t="str">
        <f t="shared" ca="1" si="31"/>
        <v/>
      </c>
      <c r="Q46" t="str">
        <f t="shared" ca="1" si="31"/>
        <v/>
      </c>
      <c r="R46" t="str">
        <f t="shared" ca="1" si="31"/>
        <v/>
      </c>
      <c r="S46" t="str">
        <f t="shared" ca="1" si="31"/>
        <v/>
      </c>
      <c r="T46" t="str">
        <f t="shared" ca="1" si="31"/>
        <v/>
      </c>
      <c r="U46" t="str">
        <f t="shared" ca="1" si="31"/>
        <v/>
      </c>
      <c r="V46" t="str">
        <f t="shared" ca="1" si="31"/>
        <v/>
      </c>
      <c r="W46" t="str">
        <f t="shared" ca="1" si="31"/>
        <v/>
      </c>
      <c r="X46" t="str">
        <f t="shared" ca="1" si="31"/>
        <v/>
      </c>
      <c r="Y46" t="str">
        <f t="shared" ca="1" si="31"/>
        <v/>
      </c>
      <c r="Z46" t="str">
        <f t="shared" ca="1" si="31"/>
        <v/>
      </c>
      <c r="AA46" t="str">
        <f t="shared" ca="1" si="31"/>
        <v/>
      </c>
      <c r="AB46" t="str">
        <f t="shared" ca="1" si="31"/>
        <v/>
      </c>
      <c r="AC46" t="str">
        <f t="shared" ca="1" si="31"/>
        <v/>
      </c>
      <c r="AD46" t="str">
        <f t="shared" ca="1" si="31"/>
        <v/>
      </c>
      <c r="AE46" t="str">
        <f t="shared" ca="1" si="31"/>
        <v/>
      </c>
      <c r="AF46" t="str">
        <f t="shared" ca="1" si="31"/>
        <v/>
      </c>
      <c r="AG46" t="str">
        <f t="shared" ca="1" si="31"/>
        <v/>
      </c>
    </row>
    <row r="47" spans="1:33" x14ac:dyDescent="0.2">
      <c r="A47">
        <f t="shared" ca="1" si="9"/>
        <v>10</v>
      </c>
      <c r="B47" t="s">
        <v>43</v>
      </c>
      <c r="C47">
        <f t="shared" ca="1" si="20"/>
        <v>2</v>
      </c>
      <c r="D47" t="str">
        <f t="shared" ca="1" si="21"/>
        <v/>
      </c>
      <c r="E47" t="str">
        <f t="shared" ca="1" si="12"/>
        <v/>
      </c>
      <c r="F47" t="str">
        <f ca="1">IF(ISNUMBER(D47),CHAR(34)&amp;VLOOKUP(A47,Trials!A:B,2,FALSE)&amp;CHAR(34)&amp;","&amp;CHAR(34)&amp;B47&amp;CHAR(34)&amp;","&amp;CHAR(34)&amp;"patient"&amp;CHAR(34)&amp;","&amp;CHAR(34)&amp;VLOOKUP(D47,Accounts!A:B,2,FALSE)&amp;CHAR(34),"")</f>
        <v/>
      </c>
      <c r="G47" t="str">
        <f t="shared" ca="1" si="22"/>
        <v>tri010</v>
      </c>
      <c r="H47" t="str">
        <f ca="1">IF(ISNUMBER(D47),VLOOKUP(D47,Accounts!A:B,2,FALSE),"")</f>
        <v/>
      </c>
      <c r="I47">
        <f t="shared" ca="1" si="23"/>
        <v>13</v>
      </c>
      <c r="L47">
        <f t="shared" ca="1" si="15"/>
        <v>33.380000000000003</v>
      </c>
      <c r="M47" t="str">
        <f t="shared" ref="M47:AG47" ca="1" si="32">IF(AND($L47&lt;M$33,$L47&gt;N$33),M$31,"")</f>
        <v/>
      </c>
      <c r="N47" t="str">
        <f t="shared" ca="1" si="32"/>
        <v/>
      </c>
      <c r="O47" t="str">
        <f t="shared" ca="1" si="32"/>
        <v/>
      </c>
      <c r="P47" t="str">
        <f t="shared" ca="1" si="32"/>
        <v/>
      </c>
      <c r="Q47" t="str">
        <f t="shared" ca="1" si="32"/>
        <v/>
      </c>
      <c r="R47" t="str">
        <f t="shared" ca="1" si="32"/>
        <v/>
      </c>
      <c r="S47" t="str">
        <f t="shared" ca="1" si="32"/>
        <v/>
      </c>
      <c r="T47" t="str">
        <f t="shared" ca="1" si="32"/>
        <v/>
      </c>
      <c r="U47" t="str">
        <f t="shared" ca="1" si="32"/>
        <v/>
      </c>
      <c r="V47" t="str">
        <f t="shared" ca="1" si="32"/>
        <v/>
      </c>
      <c r="W47">
        <f t="shared" ca="1" si="32"/>
        <v>10</v>
      </c>
      <c r="X47" t="str">
        <f t="shared" ca="1" si="32"/>
        <v/>
      </c>
      <c r="Y47" t="str">
        <f t="shared" ca="1" si="32"/>
        <v/>
      </c>
      <c r="Z47" t="str">
        <f t="shared" ca="1" si="32"/>
        <v/>
      </c>
      <c r="AA47" t="str">
        <f t="shared" ca="1" si="32"/>
        <v/>
      </c>
      <c r="AB47" t="str">
        <f t="shared" ca="1" si="32"/>
        <v/>
      </c>
      <c r="AC47" t="str">
        <f t="shared" ca="1" si="32"/>
        <v/>
      </c>
      <c r="AD47" t="str">
        <f t="shared" ca="1" si="32"/>
        <v/>
      </c>
      <c r="AE47" t="str">
        <f t="shared" ca="1" si="32"/>
        <v/>
      </c>
      <c r="AF47" t="str">
        <f t="shared" ca="1" si="32"/>
        <v/>
      </c>
      <c r="AG47" t="str">
        <f t="shared" ca="1" si="32"/>
        <v/>
      </c>
    </row>
    <row r="48" spans="1:33" x14ac:dyDescent="0.2">
      <c r="A48">
        <f t="shared" ca="1" si="9"/>
        <v>0</v>
      </c>
      <c r="B48" t="s">
        <v>44</v>
      </c>
      <c r="C48">
        <f t="shared" ca="1" si="20"/>
        <v>2</v>
      </c>
      <c r="D48" t="str">
        <f t="shared" ca="1" si="21"/>
        <v/>
      </c>
      <c r="E48" t="str">
        <f t="shared" ca="1" si="12"/>
        <v/>
      </c>
      <c r="F48" t="str">
        <f ca="1">IF(ISNUMBER(D48),CHAR(34)&amp;VLOOKUP(A48,Trials!A:B,2,FALSE)&amp;CHAR(34)&amp;","&amp;CHAR(34)&amp;B48&amp;CHAR(34)&amp;","&amp;CHAR(34)&amp;"patient"&amp;CHAR(34)&amp;","&amp;CHAR(34)&amp;VLOOKUP(D48,Accounts!A:B,2,FALSE)&amp;CHAR(34),"")</f>
        <v/>
      </c>
      <c r="G48" t="str">
        <f t="shared" ca="1" si="22"/>
        <v>tri000</v>
      </c>
      <c r="H48" t="str">
        <f ca="1">IF(ISNUMBER(D48),VLOOKUP(D48,Accounts!A:B,2,FALSE),"")</f>
        <v/>
      </c>
      <c r="I48">
        <f t="shared" ca="1" si="23"/>
        <v>13</v>
      </c>
      <c r="L48">
        <f t="shared" ca="1" si="15"/>
        <v>66.52</v>
      </c>
      <c r="M48">
        <f t="shared" ref="M48:AG48" ca="1" si="33">IF(AND($L48&lt;M$33,$L48&gt;N$33),M$31,"")</f>
        <v>0</v>
      </c>
      <c r="N48" t="str">
        <f t="shared" ca="1" si="33"/>
        <v/>
      </c>
      <c r="O48" t="str">
        <f t="shared" ca="1" si="33"/>
        <v/>
      </c>
      <c r="P48" t="str">
        <f t="shared" ca="1" si="33"/>
        <v/>
      </c>
      <c r="Q48" t="str">
        <f t="shared" ca="1" si="33"/>
        <v/>
      </c>
      <c r="R48" t="str">
        <f t="shared" ca="1" si="33"/>
        <v/>
      </c>
      <c r="S48" t="str">
        <f t="shared" ca="1" si="33"/>
        <v/>
      </c>
      <c r="T48" t="str">
        <f t="shared" ca="1" si="33"/>
        <v/>
      </c>
      <c r="U48" t="str">
        <f t="shared" ca="1" si="33"/>
        <v/>
      </c>
      <c r="V48" t="str">
        <f t="shared" ca="1" si="33"/>
        <v/>
      </c>
      <c r="W48" t="str">
        <f t="shared" ca="1" si="33"/>
        <v/>
      </c>
      <c r="X48" t="str">
        <f t="shared" ca="1" si="33"/>
        <v/>
      </c>
      <c r="Y48" t="str">
        <f t="shared" ca="1" si="33"/>
        <v/>
      </c>
      <c r="Z48" t="str">
        <f t="shared" ca="1" si="33"/>
        <v/>
      </c>
      <c r="AA48" t="str">
        <f t="shared" ca="1" si="33"/>
        <v/>
      </c>
      <c r="AB48" t="str">
        <f t="shared" ca="1" si="33"/>
        <v/>
      </c>
      <c r="AC48" t="str">
        <f t="shared" ca="1" si="33"/>
        <v/>
      </c>
      <c r="AD48" t="str">
        <f t="shared" ca="1" si="33"/>
        <v/>
      </c>
      <c r="AE48" t="str">
        <f t="shared" ca="1" si="33"/>
        <v/>
      </c>
      <c r="AF48" t="str">
        <f t="shared" ca="1" si="33"/>
        <v/>
      </c>
      <c r="AG48" t="str">
        <f t="shared" ca="1" si="33"/>
        <v/>
      </c>
    </row>
    <row r="49" spans="1:33" x14ac:dyDescent="0.2">
      <c r="A49">
        <f t="shared" ca="1" si="9"/>
        <v>14</v>
      </c>
      <c r="B49" t="s">
        <v>45</v>
      </c>
      <c r="C49">
        <f t="shared" ca="1" si="20"/>
        <v>1</v>
      </c>
      <c r="D49" t="str">
        <f t="shared" ca="1" si="21"/>
        <v/>
      </c>
      <c r="E49" t="str">
        <f t="shared" ca="1" si="12"/>
        <v/>
      </c>
      <c r="F49" t="str">
        <f ca="1">IF(ISNUMBER(D49),CHAR(34)&amp;VLOOKUP(A49,Trials!A:B,2,FALSE)&amp;CHAR(34)&amp;","&amp;CHAR(34)&amp;B49&amp;CHAR(34)&amp;","&amp;CHAR(34)&amp;"patient"&amp;CHAR(34)&amp;","&amp;CHAR(34)&amp;VLOOKUP(D49,Accounts!A:B,2,FALSE)&amp;CHAR(34),"")</f>
        <v/>
      </c>
      <c r="G49" t="str">
        <f t="shared" ca="1" si="22"/>
        <v>tri014</v>
      </c>
      <c r="H49" t="str">
        <f ca="1">IF(ISNUMBER(D49),VLOOKUP(D49,Accounts!A:B,2,FALSE),"")</f>
        <v/>
      </c>
      <c r="I49">
        <f t="shared" ca="1" si="23"/>
        <v>14</v>
      </c>
      <c r="L49">
        <f t="shared" ca="1" si="15"/>
        <v>19.89</v>
      </c>
      <c r="M49" t="str">
        <f t="shared" ref="M49:AG49" ca="1" si="34">IF(AND($L49&lt;M$33,$L49&gt;N$33),M$31,"")</f>
        <v/>
      </c>
      <c r="N49" t="str">
        <f t="shared" ca="1" si="34"/>
        <v/>
      </c>
      <c r="O49" t="str">
        <f t="shared" ca="1" si="34"/>
        <v/>
      </c>
      <c r="P49" t="str">
        <f t="shared" ca="1" si="34"/>
        <v/>
      </c>
      <c r="Q49" t="str">
        <f t="shared" ca="1" si="34"/>
        <v/>
      </c>
      <c r="R49" t="str">
        <f t="shared" ca="1" si="34"/>
        <v/>
      </c>
      <c r="S49" t="str">
        <f t="shared" ca="1" si="34"/>
        <v/>
      </c>
      <c r="T49" t="str">
        <f t="shared" ca="1" si="34"/>
        <v/>
      </c>
      <c r="U49" t="str">
        <f t="shared" ca="1" si="34"/>
        <v/>
      </c>
      <c r="V49" t="str">
        <f t="shared" ca="1" si="34"/>
        <v/>
      </c>
      <c r="W49" t="str">
        <f t="shared" ca="1" si="34"/>
        <v/>
      </c>
      <c r="X49" t="str">
        <f t="shared" ca="1" si="34"/>
        <v/>
      </c>
      <c r="Y49" t="str">
        <f t="shared" ca="1" si="34"/>
        <v/>
      </c>
      <c r="Z49" t="str">
        <f t="shared" ca="1" si="34"/>
        <v/>
      </c>
      <c r="AA49">
        <f t="shared" ca="1" si="34"/>
        <v>14</v>
      </c>
      <c r="AB49" t="str">
        <f t="shared" ca="1" si="34"/>
        <v/>
      </c>
      <c r="AC49" t="str">
        <f t="shared" ca="1" si="34"/>
        <v/>
      </c>
      <c r="AD49" t="str">
        <f t="shared" ca="1" si="34"/>
        <v/>
      </c>
      <c r="AE49" t="str">
        <f t="shared" ca="1" si="34"/>
        <v/>
      </c>
      <c r="AF49" t="str">
        <f t="shared" ca="1" si="34"/>
        <v/>
      </c>
      <c r="AG49" t="str">
        <f t="shared" ca="1" si="34"/>
        <v/>
      </c>
    </row>
    <row r="50" spans="1:33" x14ac:dyDescent="0.2">
      <c r="A50">
        <f t="shared" ca="1" si="9"/>
        <v>17</v>
      </c>
      <c r="B50" t="s">
        <v>46</v>
      </c>
      <c r="C50">
        <f t="shared" ref="C50:C77" ca="1" si="35">ROUND(RANDBETWEEN(0,I50*VLOOKUP(A50,A$3:H$23,8,FALSE)+I50/(I50-VLOOKUP(A50,A$3:H$23,8,FALSE)))/I50,0)</f>
        <v>1</v>
      </c>
      <c r="D50" t="str">
        <f t="shared" ref="D50:D77" ca="1" si="36">OFFSET(J$3,A50,C50)</f>
        <v/>
      </c>
      <c r="E50" t="str">
        <f t="shared" ca="1" si="12"/>
        <v/>
      </c>
      <c r="F50" t="str">
        <f ca="1">IF(ISNUMBER(D50),CHAR(34)&amp;VLOOKUP(A50,Trials!A:B,2,FALSE)&amp;CHAR(34)&amp;","&amp;CHAR(34)&amp;B50&amp;CHAR(34)&amp;","&amp;CHAR(34)&amp;"patient"&amp;CHAR(34)&amp;","&amp;CHAR(34)&amp;VLOOKUP(D50,Accounts!A:B,2,FALSE)&amp;CHAR(34),"")</f>
        <v/>
      </c>
      <c r="G50" t="str">
        <f t="shared" ref="G50:G77" ca="1" si="37">VLOOKUP(A50,A:B,2,FALSE)</f>
        <v>tri017</v>
      </c>
      <c r="H50" t="str">
        <f ca="1">IF(ISNUMBER(D50),VLOOKUP(D50,Accounts!A:B,2,FALSE),"")</f>
        <v/>
      </c>
      <c r="I50">
        <f t="shared" ref="I50:I77" ca="1" si="38">VLOOKUP(A50,A$3:H$23,7,FALSE)</f>
        <v>14</v>
      </c>
      <c r="L50">
        <f t="shared" ca="1" si="15"/>
        <v>11.73</v>
      </c>
      <c r="M50" t="str">
        <f t="shared" ref="M50:AG50" ca="1" si="39">IF(AND($L50&lt;M$33,$L50&gt;N$33),M$31,"")</f>
        <v/>
      </c>
      <c r="N50" t="str">
        <f t="shared" ca="1" si="39"/>
        <v/>
      </c>
      <c r="O50" t="str">
        <f t="shared" ca="1" si="39"/>
        <v/>
      </c>
      <c r="P50" t="str">
        <f t="shared" ca="1" si="39"/>
        <v/>
      </c>
      <c r="Q50" t="str">
        <f t="shared" ca="1" si="39"/>
        <v/>
      </c>
      <c r="R50" t="str">
        <f t="shared" ca="1" si="39"/>
        <v/>
      </c>
      <c r="S50" t="str">
        <f t="shared" ca="1" si="39"/>
        <v/>
      </c>
      <c r="T50" t="str">
        <f t="shared" ca="1" si="39"/>
        <v/>
      </c>
      <c r="U50" t="str">
        <f t="shared" ca="1" si="39"/>
        <v/>
      </c>
      <c r="V50" t="str">
        <f t="shared" ca="1" si="39"/>
        <v/>
      </c>
      <c r="W50" t="str">
        <f t="shared" ca="1" si="39"/>
        <v/>
      </c>
      <c r="X50" t="str">
        <f t="shared" ca="1" si="39"/>
        <v/>
      </c>
      <c r="Y50" t="str">
        <f t="shared" ca="1" si="39"/>
        <v/>
      </c>
      <c r="Z50" t="str">
        <f t="shared" ca="1" si="39"/>
        <v/>
      </c>
      <c r="AA50" t="str">
        <f t="shared" ca="1" si="39"/>
        <v/>
      </c>
      <c r="AB50" t="str">
        <f t="shared" ca="1" si="39"/>
        <v/>
      </c>
      <c r="AC50" t="str">
        <f t="shared" ca="1" si="39"/>
        <v/>
      </c>
      <c r="AD50">
        <f t="shared" ca="1" si="39"/>
        <v>17</v>
      </c>
      <c r="AE50" t="str">
        <f t="shared" ca="1" si="39"/>
        <v/>
      </c>
      <c r="AF50" t="str">
        <f t="shared" ca="1" si="39"/>
        <v/>
      </c>
      <c r="AG50" t="str">
        <f t="shared" ca="1" si="39"/>
        <v/>
      </c>
    </row>
    <row r="51" spans="1:33" x14ac:dyDescent="0.2">
      <c r="A51">
        <f t="shared" ca="1" si="9"/>
        <v>11</v>
      </c>
      <c r="B51" t="s">
        <v>47</v>
      </c>
      <c r="C51">
        <f t="shared" ca="1" si="35"/>
        <v>5</v>
      </c>
      <c r="D51">
        <f t="shared" ca="1" si="36"/>
        <v>14</v>
      </c>
      <c r="E51" t="str">
        <f t="shared" ca="1" si="12"/>
        <v>INSERT INTO Subscriptions (trialcode, login, role, investigatorlogin) values ("tri011","Pat017","patient","Inv006");</v>
      </c>
      <c r="F51" t="str">
        <f ca="1">IF(ISNUMBER(D51),CHAR(34)&amp;VLOOKUP(A51,Trials!A:B,2,FALSE)&amp;CHAR(34)&amp;","&amp;CHAR(34)&amp;B51&amp;CHAR(34)&amp;","&amp;CHAR(34)&amp;"patient"&amp;CHAR(34)&amp;","&amp;CHAR(34)&amp;VLOOKUP(D51,Accounts!A:B,2,FALSE)&amp;CHAR(34),"")</f>
        <v>"tri011","Pat017","patient","Inv006"</v>
      </c>
      <c r="G51" t="str">
        <f t="shared" ca="1" si="37"/>
        <v>tri011</v>
      </c>
      <c r="H51" t="str">
        <f ca="1">IF(ISNUMBER(D51),VLOOKUP(D51,Accounts!A:B,2,FALSE),"")</f>
        <v>Inv006</v>
      </c>
      <c r="I51">
        <f t="shared" ca="1" si="38"/>
        <v>7</v>
      </c>
      <c r="L51">
        <f t="shared" ca="1" si="15"/>
        <v>31.43</v>
      </c>
      <c r="M51" t="str">
        <f t="shared" ref="M51:AG51" ca="1" si="40">IF(AND($L51&lt;M$33,$L51&gt;N$33),M$31,"")</f>
        <v/>
      </c>
      <c r="N51" t="str">
        <f t="shared" ca="1" si="40"/>
        <v/>
      </c>
      <c r="O51" t="str">
        <f t="shared" ca="1" si="40"/>
        <v/>
      </c>
      <c r="P51" t="str">
        <f t="shared" ca="1" si="40"/>
        <v/>
      </c>
      <c r="Q51" t="str">
        <f t="shared" ca="1" si="40"/>
        <v/>
      </c>
      <c r="R51" t="str">
        <f t="shared" ca="1" si="40"/>
        <v/>
      </c>
      <c r="S51" t="str">
        <f t="shared" ca="1" si="40"/>
        <v/>
      </c>
      <c r="T51" t="str">
        <f t="shared" ca="1" si="40"/>
        <v/>
      </c>
      <c r="U51" t="str">
        <f t="shared" ca="1" si="40"/>
        <v/>
      </c>
      <c r="V51" t="str">
        <f t="shared" ca="1" si="40"/>
        <v/>
      </c>
      <c r="W51" t="str">
        <f t="shared" ca="1" si="40"/>
        <v/>
      </c>
      <c r="X51">
        <f t="shared" ca="1" si="40"/>
        <v>11</v>
      </c>
      <c r="Y51" t="str">
        <f t="shared" ca="1" si="40"/>
        <v/>
      </c>
      <c r="Z51" t="str">
        <f t="shared" ca="1" si="40"/>
        <v/>
      </c>
      <c r="AA51" t="str">
        <f t="shared" ca="1" si="40"/>
        <v/>
      </c>
      <c r="AB51" t="str">
        <f t="shared" ca="1" si="40"/>
        <v/>
      </c>
      <c r="AC51" t="str">
        <f t="shared" ca="1" si="40"/>
        <v/>
      </c>
      <c r="AD51" t="str">
        <f t="shared" ca="1" si="40"/>
        <v/>
      </c>
      <c r="AE51" t="str">
        <f t="shared" ca="1" si="40"/>
        <v/>
      </c>
      <c r="AF51" t="str">
        <f t="shared" ca="1" si="40"/>
        <v/>
      </c>
      <c r="AG51" t="str">
        <f t="shared" ca="1" si="40"/>
        <v/>
      </c>
    </row>
    <row r="52" spans="1:33" x14ac:dyDescent="0.2">
      <c r="A52">
        <f t="shared" ca="1" si="9"/>
        <v>9</v>
      </c>
      <c r="B52" t="s">
        <v>48</v>
      </c>
      <c r="C52">
        <f t="shared" ca="1" si="35"/>
        <v>1</v>
      </c>
      <c r="D52" t="str">
        <f t="shared" ca="1" si="36"/>
        <v/>
      </c>
      <c r="E52" t="str">
        <f t="shared" ca="1" si="12"/>
        <v/>
      </c>
      <c r="F52" t="str">
        <f ca="1">IF(ISNUMBER(D52),CHAR(34)&amp;VLOOKUP(A52,Trials!A:B,2,FALSE)&amp;CHAR(34)&amp;","&amp;CHAR(34)&amp;B52&amp;CHAR(34)&amp;","&amp;CHAR(34)&amp;"patient"&amp;CHAR(34)&amp;","&amp;CHAR(34)&amp;VLOOKUP(D52,Accounts!A:B,2,FALSE)&amp;CHAR(34),"")</f>
        <v/>
      </c>
      <c r="G52" t="str">
        <f t="shared" ca="1" si="37"/>
        <v>tri009</v>
      </c>
      <c r="H52" t="str">
        <f ca="1">IF(ISNUMBER(D52),VLOOKUP(D52,Accounts!A:B,2,FALSE),"")</f>
        <v/>
      </c>
      <c r="I52">
        <f t="shared" ca="1" si="38"/>
        <v>14</v>
      </c>
      <c r="L52">
        <f t="shared" ca="1" si="15"/>
        <v>37.97</v>
      </c>
      <c r="M52" t="str">
        <f t="shared" ref="M52:AG52" ca="1" si="41">IF(AND($L52&lt;M$33,$L52&gt;N$33),M$31,"")</f>
        <v/>
      </c>
      <c r="N52" t="str">
        <f t="shared" ca="1" si="41"/>
        <v/>
      </c>
      <c r="O52" t="str">
        <f t="shared" ca="1" si="41"/>
        <v/>
      </c>
      <c r="P52" t="str">
        <f t="shared" ca="1" si="41"/>
        <v/>
      </c>
      <c r="Q52" t="str">
        <f t="shared" ca="1" si="41"/>
        <v/>
      </c>
      <c r="R52" t="str">
        <f t="shared" ca="1" si="41"/>
        <v/>
      </c>
      <c r="S52" t="str">
        <f t="shared" ca="1" si="41"/>
        <v/>
      </c>
      <c r="T52" t="str">
        <f t="shared" ca="1" si="41"/>
        <v/>
      </c>
      <c r="U52" t="str">
        <f t="shared" ca="1" si="41"/>
        <v/>
      </c>
      <c r="V52">
        <f t="shared" ca="1" si="41"/>
        <v>9</v>
      </c>
      <c r="W52" t="str">
        <f t="shared" ca="1" si="41"/>
        <v/>
      </c>
      <c r="X52" t="str">
        <f t="shared" ca="1" si="41"/>
        <v/>
      </c>
      <c r="Y52" t="str">
        <f t="shared" ca="1" si="41"/>
        <v/>
      </c>
      <c r="Z52" t="str">
        <f t="shared" ca="1" si="41"/>
        <v/>
      </c>
      <c r="AA52" t="str">
        <f t="shared" ca="1" si="41"/>
        <v/>
      </c>
      <c r="AB52" t="str">
        <f t="shared" ca="1" si="41"/>
        <v/>
      </c>
      <c r="AC52" t="str">
        <f t="shared" ca="1" si="41"/>
        <v/>
      </c>
      <c r="AD52" t="str">
        <f t="shared" ca="1" si="41"/>
        <v/>
      </c>
      <c r="AE52" t="str">
        <f t="shared" ca="1" si="41"/>
        <v/>
      </c>
      <c r="AF52" t="str">
        <f t="shared" ca="1" si="41"/>
        <v/>
      </c>
      <c r="AG52" t="str">
        <f t="shared" ca="1" si="41"/>
        <v/>
      </c>
    </row>
    <row r="53" spans="1:33" x14ac:dyDescent="0.2">
      <c r="A53">
        <f t="shared" ca="1" si="9"/>
        <v>1</v>
      </c>
      <c r="B53" t="s">
        <v>49</v>
      </c>
      <c r="C53">
        <f t="shared" ca="1" si="35"/>
        <v>1</v>
      </c>
      <c r="D53">
        <f t="shared" ca="1" si="36"/>
        <v>27</v>
      </c>
      <c r="E53" t="str">
        <f t="shared" ca="1" si="12"/>
        <v>INSERT INTO Subscriptions (trialcode, login, role, investigatorlogin) values ("tri001","Pat019","patient","Inv019");</v>
      </c>
      <c r="F53" t="str">
        <f ca="1">IF(ISNUMBER(D53),CHAR(34)&amp;VLOOKUP(A53,Trials!A:B,2,FALSE)&amp;CHAR(34)&amp;","&amp;CHAR(34)&amp;B53&amp;CHAR(34)&amp;","&amp;CHAR(34)&amp;"patient"&amp;CHAR(34)&amp;","&amp;CHAR(34)&amp;VLOOKUP(D53,Accounts!A:B,2,FALSE)&amp;CHAR(34),"")</f>
        <v>"tri001","Pat019","patient","Inv019"</v>
      </c>
      <c r="G53" t="str">
        <f t="shared" ca="1" si="37"/>
        <v>tri001</v>
      </c>
      <c r="H53" t="str">
        <f ca="1">IF(ISNUMBER(D53),VLOOKUP(D53,Accounts!A:B,2,FALSE),"")</f>
        <v>Inv019</v>
      </c>
      <c r="I53">
        <f t="shared" ca="1" si="38"/>
        <v>9</v>
      </c>
      <c r="L53">
        <f t="shared" ca="1" si="15"/>
        <v>64.7</v>
      </c>
      <c r="M53" t="str">
        <f t="shared" ref="M53:AG53" ca="1" si="42">IF(AND($L53&lt;M$33,$L53&gt;N$33),M$31,"")</f>
        <v/>
      </c>
      <c r="N53">
        <f t="shared" ca="1" si="42"/>
        <v>1</v>
      </c>
      <c r="O53" t="str">
        <f t="shared" ca="1" si="42"/>
        <v/>
      </c>
      <c r="P53" t="str">
        <f t="shared" ca="1" si="42"/>
        <v/>
      </c>
      <c r="Q53" t="str">
        <f t="shared" ca="1" si="42"/>
        <v/>
      </c>
      <c r="R53" t="str">
        <f t="shared" ca="1" si="42"/>
        <v/>
      </c>
      <c r="S53" t="str">
        <f t="shared" ca="1" si="42"/>
        <v/>
      </c>
      <c r="T53" t="str">
        <f t="shared" ca="1" si="42"/>
        <v/>
      </c>
      <c r="U53" t="str">
        <f t="shared" ca="1" si="42"/>
        <v/>
      </c>
      <c r="V53" t="str">
        <f t="shared" ca="1" si="42"/>
        <v/>
      </c>
      <c r="W53" t="str">
        <f t="shared" ca="1" si="42"/>
        <v/>
      </c>
      <c r="X53" t="str">
        <f t="shared" ca="1" si="42"/>
        <v/>
      </c>
      <c r="Y53" t="str">
        <f t="shared" ca="1" si="42"/>
        <v/>
      </c>
      <c r="Z53" t="str">
        <f t="shared" ca="1" si="42"/>
        <v/>
      </c>
      <c r="AA53" t="str">
        <f t="shared" ca="1" si="42"/>
        <v/>
      </c>
      <c r="AB53" t="str">
        <f t="shared" ca="1" si="42"/>
        <v/>
      </c>
      <c r="AC53" t="str">
        <f t="shared" ca="1" si="42"/>
        <v/>
      </c>
      <c r="AD53" t="str">
        <f t="shared" ca="1" si="42"/>
        <v/>
      </c>
      <c r="AE53" t="str">
        <f t="shared" ca="1" si="42"/>
        <v/>
      </c>
      <c r="AF53" t="str">
        <f t="shared" ca="1" si="42"/>
        <v/>
      </c>
      <c r="AG53" t="str">
        <f t="shared" ca="1" si="42"/>
        <v/>
      </c>
    </row>
    <row r="54" spans="1:33" x14ac:dyDescent="0.2">
      <c r="A54">
        <f t="shared" ca="1" si="9"/>
        <v>8</v>
      </c>
      <c r="B54" t="s">
        <v>50</v>
      </c>
      <c r="C54">
        <f t="shared" ca="1" si="35"/>
        <v>1</v>
      </c>
      <c r="D54">
        <f t="shared" ca="1" si="36"/>
        <v>17</v>
      </c>
      <c r="E54" t="str">
        <f t="shared" ca="1" si="12"/>
        <v>INSERT INTO Subscriptions (trialcode, login, role, investigatorlogin) values ("tri008","Pat020","patient","Inv009");</v>
      </c>
      <c r="F54" t="str">
        <f ca="1">IF(ISNUMBER(D54),CHAR(34)&amp;VLOOKUP(A54,Trials!A:B,2,FALSE)&amp;CHAR(34)&amp;","&amp;CHAR(34)&amp;B54&amp;CHAR(34)&amp;","&amp;CHAR(34)&amp;"patient"&amp;CHAR(34)&amp;","&amp;CHAR(34)&amp;VLOOKUP(D54,Accounts!A:B,2,FALSE)&amp;CHAR(34),"")</f>
        <v>"tri008","Pat020","patient","Inv009"</v>
      </c>
      <c r="G54" t="str">
        <f t="shared" ca="1" si="37"/>
        <v>tri008</v>
      </c>
      <c r="H54" t="str">
        <f ca="1">IF(ISNUMBER(D54),VLOOKUP(D54,Accounts!A:B,2,FALSE),"")</f>
        <v>Inv009</v>
      </c>
      <c r="I54">
        <f t="shared" ca="1" si="38"/>
        <v>13</v>
      </c>
      <c r="L54">
        <f t="shared" ca="1" si="15"/>
        <v>39.72</v>
      </c>
      <c r="M54" t="str">
        <f t="shared" ref="M54:AG54" ca="1" si="43">IF(AND($L54&lt;M$33,$L54&gt;N$33),M$31,"")</f>
        <v/>
      </c>
      <c r="N54" t="str">
        <f t="shared" ca="1" si="43"/>
        <v/>
      </c>
      <c r="O54" t="str">
        <f t="shared" ca="1" si="43"/>
        <v/>
      </c>
      <c r="P54" t="str">
        <f t="shared" ca="1" si="43"/>
        <v/>
      </c>
      <c r="Q54" t="str">
        <f t="shared" ca="1" si="43"/>
        <v/>
      </c>
      <c r="R54" t="str">
        <f t="shared" ca="1" si="43"/>
        <v/>
      </c>
      <c r="S54" t="str">
        <f t="shared" ca="1" si="43"/>
        <v/>
      </c>
      <c r="T54" t="str">
        <f t="shared" ca="1" si="43"/>
        <v/>
      </c>
      <c r="U54">
        <f t="shared" ca="1" si="43"/>
        <v>8</v>
      </c>
      <c r="V54" t="str">
        <f t="shared" ca="1" si="43"/>
        <v/>
      </c>
      <c r="W54" t="str">
        <f t="shared" ca="1" si="43"/>
        <v/>
      </c>
      <c r="X54" t="str">
        <f t="shared" ca="1" si="43"/>
        <v/>
      </c>
      <c r="Y54" t="str">
        <f t="shared" ca="1" si="43"/>
        <v/>
      </c>
      <c r="Z54" t="str">
        <f t="shared" ca="1" si="43"/>
        <v/>
      </c>
      <c r="AA54" t="str">
        <f t="shared" ca="1" si="43"/>
        <v/>
      </c>
      <c r="AB54" t="str">
        <f t="shared" ca="1" si="43"/>
        <v/>
      </c>
      <c r="AC54" t="str">
        <f t="shared" ca="1" si="43"/>
        <v/>
      </c>
      <c r="AD54" t="str">
        <f t="shared" ca="1" si="43"/>
        <v/>
      </c>
      <c r="AE54" t="str">
        <f t="shared" ca="1" si="43"/>
        <v/>
      </c>
      <c r="AF54" t="str">
        <f t="shared" ca="1" si="43"/>
        <v/>
      </c>
      <c r="AG54" t="str">
        <f t="shared" ca="1" si="43"/>
        <v/>
      </c>
    </row>
    <row r="55" spans="1:33" x14ac:dyDescent="0.2">
      <c r="A55">
        <f t="shared" ca="1" si="9"/>
        <v>1</v>
      </c>
      <c r="B55" t="s">
        <v>51</v>
      </c>
      <c r="C55">
        <f t="shared" ca="1" si="35"/>
        <v>1</v>
      </c>
      <c r="D55">
        <f t="shared" ca="1" si="36"/>
        <v>27</v>
      </c>
      <c r="E55" t="str">
        <f t="shared" ca="1" si="12"/>
        <v>INSERT INTO Subscriptions (trialcode, login, role, investigatorlogin) values ("tri001","Pat021","patient","Inv019");</v>
      </c>
      <c r="F55" t="str">
        <f ca="1">IF(ISNUMBER(D55),CHAR(34)&amp;VLOOKUP(A55,Trials!A:B,2,FALSE)&amp;CHAR(34)&amp;","&amp;CHAR(34)&amp;B55&amp;CHAR(34)&amp;","&amp;CHAR(34)&amp;"patient"&amp;CHAR(34)&amp;","&amp;CHAR(34)&amp;VLOOKUP(D55,Accounts!A:B,2,FALSE)&amp;CHAR(34),"")</f>
        <v>"tri001","Pat021","patient","Inv019"</v>
      </c>
      <c r="G55" t="str">
        <f t="shared" ca="1" si="37"/>
        <v>tri001</v>
      </c>
      <c r="H55" t="str">
        <f ca="1">IF(ISNUMBER(D55),VLOOKUP(D55,Accounts!A:B,2,FALSE),"")</f>
        <v>Inv019</v>
      </c>
      <c r="I55">
        <f t="shared" ca="1" si="38"/>
        <v>9</v>
      </c>
      <c r="L55">
        <f t="shared" ca="1" si="15"/>
        <v>63.2</v>
      </c>
      <c r="M55" t="str">
        <f t="shared" ref="M55:AG55" ca="1" si="44">IF(AND($L55&lt;M$33,$L55&gt;N$33),M$31,"")</f>
        <v/>
      </c>
      <c r="N55">
        <f t="shared" ca="1" si="44"/>
        <v>1</v>
      </c>
      <c r="O55" t="str">
        <f t="shared" ca="1" si="44"/>
        <v/>
      </c>
      <c r="P55" t="str">
        <f t="shared" ca="1" si="44"/>
        <v/>
      </c>
      <c r="Q55" t="str">
        <f t="shared" ca="1" si="44"/>
        <v/>
      </c>
      <c r="R55" t="str">
        <f t="shared" ca="1" si="44"/>
        <v/>
      </c>
      <c r="S55" t="str">
        <f t="shared" ca="1" si="44"/>
        <v/>
      </c>
      <c r="T55" t="str">
        <f t="shared" ca="1" si="44"/>
        <v/>
      </c>
      <c r="U55" t="str">
        <f t="shared" ca="1" si="44"/>
        <v/>
      </c>
      <c r="V55" t="str">
        <f t="shared" ca="1" si="44"/>
        <v/>
      </c>
      <c r="W55" t="str">
        <f t="shared" ca="1" si="44"/>
        <v/>
      </c>
      <c r="X55" t="str">
        <f t="shared" ca="1" si="44"/>
        <v/>
      </c>
      <c r="Y55" t="str">
        <f t="shared" ca="1" si="44"/>
        <v/>
      </c>
      <c r="Z55" t="str">
        <f t="shared" ca="1" si="44"/>
        <v/>
      </c>
      <c r="AA55" t="str">
        <f t="shared" ca="1" si="44"/>
        <v/>
      </c>
      <c r="AB55" t="str">
        <f t="shared" ca="1" si="44"/>
        <v/>
      </c>
      <c r="AC55" t="str">
        <f t="shared" ca="1" si="44"/>
        <v/>
      </c>
      <c r="AD55" t="str">
        <f t="shared" ca="1" si="44"/>
        <v/>
      </c>
      <c r="AE55" t="str">
        <f t="shared" ca="1" si="44"/>
        <v/>
      </c>
      <c r="AF55" t="str">
        <f t="shared" ca="1" si="44"/>
        <v/>
      </c>
      <c r="AG55" t="str">
        <f t="shared" ca="1" si="44"/>
        <v/>
      </c>
    </row>
    <row r="56" spans="1:33" x14ac:dyDescent="0.2">
      <c r="A56">
        <f t="shared" ca="1" si="9"/>
        <v>0</v>
      </c>
      <c r="B56" t="s">
        <v>52</v>
      </c>
      <c r="C56">
        <f t="shared" ca="1" si="35"/>
        <v>0</v>
      </c>
      <c r="D56">
        <f t="shared" ca="1" si="36"/>
        <v>9</v>
      </c>
      <c r="E56" t="str">
        <f t="shared" ca="1" si="12"/>
        <v>INSERT INTO Subscriptions (trialcode, login, role, investigatorlogin) values ("tri000","Pat022","patient","Inv001");</v>
      </c>
      <c r="F56" t="str">
        <f ca="1">IF(ISNUMBER(D56),CHAR(34)&amp;VLOOKUP(A56,Trials!A:B,2,FALSE)&amp;CHAR(34)&amp;","&amp;CHAR(34)&amp;B56&amp;CHAR(34)&amp;","&amp;CHAR(34)&amp;"patient"&amp;CHAR(34)&amp;","&amp;CHAR(34)&amp;VLOOKUP(D56,Accounts!A:B,2,FALSE)&amp;CHAR(34),"")</f>
        <v>"tri000","Pat022","patient","Inv001"</v>
      </c>
      <c r="G56" t="str">
        <f t="shared" ca="1" si="37"/>
        <v>tri000</v>
      </c>
      <c r="H56" t="str">
        <f ca="1">IF(ISNUMBER(D56),VLOOKUP(D56,Accounts!A:B,2,FALSE),"")</f>
        <v>Inv001</v>
      </c>
      <c r="I56">
        <f t="shared" ca="1" si="38"/>
        <v>13</v>
      </c>
      <c r="L56">
        <f t="shared" ca="1" si="15"/>
        <v>67.36</v>
      </c>
      <c r="M56">
        <f t="shared" ref="M56:AG56" ca="1" si="45">IF(AND($L56&lt;M$33,$L56&gt;N$33),M$31,"")</f>
        <v>0</v>
      </c>
      <c r="N56" t="str">
        <f t="shared" ca="1" si="45"/>
        <v/>
      </c>
      <c r="O56" t="str">
        <f t="shared" ca="1" si="45"/>
        <v/>
      </c>
      <c r="P56" t="str">
        <f t="shared" ca="1" si="45"/>
        <v/>
      </c>
      <c r="Q56" t="str">
        <f t="shared" ca="1" si="45"/>
        <v/>
      </c>
      <c r="R56" t="str">
        <f t="shared" ca="1" si="45"/>
        <v/>
      </c>
      <c r="S56" t="str">
        <f t="shared" ca="1" si="45"/>
        <v/>
      </c>
      <c r="T56" t="str">
        <f t="shared" ca="1" si="45"/>
        <v/>
      </c>
      <c r="U56" t="str">
        <f t="shared" ca="1" si="45"/>
        <v/>
      </c>
      <c r="V56" t="str">
        <f t="shared" ca="1" si="45"/>
        <v/>
      </c>
      <c r="W56" t="str">
        <f t="shared" ca="1" si="45"/>
        <v/>
      </c>
      <c r="X56" t="str">
        <f t="shared" ca="1" si="45"/>
        <v/>
      </c>
      <c r="Y56" t="str">
        <f t="shared" ca="1" si="45"/>
        <v/>
      </c>
      <c r="Z56" t="str">
        <f t="shared" ca="1" si="45"/>
        <v/>
      </c>
      <c r="AA56" t="str">
        <f t="shared" ca="1" si="45"/>
        <v/>
      </c>
      <c r="AB56" t="str">
        <f t="shared" ca="1" si="45"/>
        <v/>
      </c>
      <c r="AC56" t="str">
        <f t="shared" ca="1" si="45"/>
        <v/>
      </c>
      <c r="AD56" t="str">
        <f t="shared" ca="1" si="45"/>
        <v/>
      </c>
      <c r="AE56" t="str">
        <f t="shared" ca="1" si="45"/>
        <v/>
      </c>
      <c r="AF56" t="str">
        <f t="shared" ca="1" si="45"/>
        <v/>
      </c>
      <c r="AG56" t="str">
        <f t="shared" ca="1" si="45"/>
        <v/>
      </c>
    </row>
    <row r="57" spans="1:33" x14ac:dyDescent="0.2">
      <c r="A57">
        <f t="shared" ca="1" si="9"/>
        <v>12</v>
      </c>
      <c r="B57" t="s">
        <v>53</v>
      </c>
      <c r="C57">
        <f t="shared" ca="1" si="35"/>
        <v>0</v>
      </c>
      <c r="D57">
        <f t="shared" ca="1" si="36"/>
        <v>24</v>
      </c>
      <c r="E57" t="str">
        <f t="shared" ca="1" si="12"/>
        <v>INSERT INTO Subscriptions (trialcode, login, role, investigatorlogin) values ("tri012","Pat023","patient","Inv016");</v>
      </c>
      <c r="F57" t="str">
        <f ca="1">IF(ISNUMBER(D57),CHAR(34)&amp;VLOOKUP(A57,Trials!A:B,2,FALSE)&amp;CHAR(34)&amp;","&amp;CHAR(34)&amp;B57&amp;CHAR(34)&amp;","&amp;CHAR(34)&amp;"patient"&amp;CHAR(34)&amp;","&amp;CHAR(34)&amp;VLOOKUP(D57,Accounts!A:B,2,FALSE)&amp;CHAR(34),"")</f>
        <v>"tri012","Pat023","patient","Inv016"</v>
      </c>
      <c r="G57" t="str">
        <f t="shared" ca="1" si="37"/>
        <v>tri012</v>
      </c>
      <c r="H57" t="str">
        <f ca="1">IF(ISNUMBER(D57),VLOOKUP(D57,Accounts!A:B,2,FALSE),"")</f>
        <v>Inv016</v>
      </c>
      <c r="I57">
        <f t="shared" ca="1" si="38"/>
        <v>14</v>
      </c>
      <c r="L57">
        <f t="shared" ca="1" si="15"/>
        <v>27.54</v>
      </c>
      <c r="M57" t="str">
        <f t="shared" ref="M57:AG57" ca="1" si="46">IF(AND($L57&lt;M$33,$L57&gt;N$33),M$31,"")</f>
        <v/>
      </c>
      <c r="N57" t="str">
        <f t="shared" ca="1" si="46"/>
        <v/>
      </c>
      <c r="O57" t="str">
        <f t="shared" ca="1" si="46"/>
        <v/>
      </c>
      <c r="P57" t="str">
        <f t="shared" ca="1" si="46"/>
        <v/>
      </c>
      <c r="Q57" t="str">
        <f t="shared" ca="1" si="46"/>
        <v/>
      </c>
      <c r="R57" t="str">
        <f t="shared" ca="1" si="46"/>
        <v/>
      </c>
      <c r="S57" t="str">
        <f t="shared" ca="1" si="46"/>
        <v/>
      </c>
      <c r="T57" t="str">
        <f t="shared" ca="1" si="46"/>
        <v/>
      </c>
      <c r="U57" t="str">
        <f t="shared" ca="1" si="46"/>
        <v/>
      </c>
      <c r="V57" t="str">
        <f t="shared" ca="1" si="46"/>
        <v/>
      </c>
      <c r="W57" t="str">
        <f t="shared" ca="1" si="46"/>
        <v/>
      </c>
      <c r="X57" t="str">
        <f t="shared" ca="1" si="46"/>
        <v/>
      </c>
      <c r="Y57">
        <f t="shared" ca="1" si="46"/>
        <v>12</v>
      </c>
      <c r="Z57" t="str">
        <f t="shared" ca="1" si="46"/>
        <v/>
      </c>
      <c r="AA57" t="str">
        <f t="shared" ca="1" si="46"/>
        <v/>
      </c>
      <c r="AB57" t="str">
        <f t="shared" ca="1" si="46"/>
        <v/>
      </c>
      <c r="AC57" t="str">
        <f t="shared" ca="1" si="46"/>
        <v/>
      </c>
      <c r="AD57" t="str">
        <f t="shared" ca="1" si="46"/>
        <v/>
      </c>
      <c r="AE57" t="str">
        <f t="shared" ca="1" si="46"/>
        <v/>
      </c>
      <c r="AF57" t="str">
        <f t="shared" ca="1" si="46"/>
        <v/>
      </c>
      <c r="AG57" t="str">
        <f t="shared" ca="1" si="46"/>
        <v/>
      </c>
    </row>
    <row r="58" spans="1:33" x14ac:dyDescent="0.2">
      <c r="A58">
        <f t="shared" ca="1" si="9"/>
        <v>18</v>
      </c>
      <c r="B58" t="s">
        <v>54</v>
      </c>
      <c r="C58">
        <f t="shared" ca="1" si="35"/>
        <v>1</v>
      </c>
      <c r="D58">
        <f t="shared" ca="1" si="36"/>
        <v>26</v>
      </c>
      <c r="E58" t="str">
        <f t="shared" ca="1" si="12"/>
        <v>INSERT INTO Subscriptions (trialcode, login, role, investigatorlogin) values ("tri018","Pat024","patient","Inv018");</v>
      </c>
      <c r="F58" t="str">
        <f ca="1">IF(ISNUMBER(D58),CHAR(34)&amp;VLOOKUP(A58,Trials!A:B,2,FALSE)&amp;CHAR(34)&amp;","&amp;CHAR(34)&amp;B58&amp;CHAR(34)&amp;","&amp;CHAR(34)&amp;"patient"&amp;CHAR(34)&amp;","&amp;CHAR(34)&amp;VLOOKUP(D58,Accounts!A:B,2,FALSE)&amp;CHAR(34),"")</f>
        <v>"tri018","Pat024","patient","Inv018"</v>
      </c>
      <c r="G58" t="str">
        <f t="shared" ca="1" si="37"/>
        <v>tri018</v>
      </c>
      <c r="H58" t="str">
        <f ca="1">IF(ISNUMBER(D58),VLOOKUP(D58,Accounts!A:B,2,FALSE),"")</f>
        <v>Inv018</v>
      </c>
      <c r="I58">
        <f t="shared" ca="1" si="38"/>
        <v>9</v>
      </c>
      <c r="L58">
        <f t="shared" ca="1" si="15"/>
        <v>8.69</v>
      </c>
      <c r="M58" t="str">
        <f t="shared" ref="M58:AG58" ca="1" si="47">IF(AND($L58&lt;M$33,$L58&gt;N$33),M$31,"")</f>
        <v/>
      </c>
      <c r="N58" t="str">
        <f t="shared" ca="1" si="47"/>
        <v/>
      </c>
      <c r="O58" t="str">
        <f t="shared" ca="1" si="47"/>
        <v/>
      </c>
      <c r="P58" t="str">
        <f t="shared" ca="1" si="47"/>
        <v/>
      </c>
      <c r="Q58" t="str">
        <f t="shared" ca="1" si="47"/>
        <v/>
      </c>
      <c r="R58" t="str">
        <f t="shared" ca="1" si="47"/>
        <v/>
      </c>
      <c r="S58" t="str">
        <f t="shared" ca="1" si="47"/>
        <v/>
      </c>
      <c r="T58" t="str">
        <f t="shared" ca="1" si="47"/>
        <v/>
      </c>
      <c r="U58" t="str">
        <f t="shared" ca="1" si="47"/>
        <v/>
      </c>
      <c r="V58" t="str">
        <f t="shared" ca="1" si="47"/>
        <v/>
      </c>
      <c r="W58" t="str">
        <f t="shared" ca="1" si="47"/>
        <v/>
      </c>
      <c r="X58" t="str">
        <f t="shared" ca="1" si="47"/>
        <v/>
      </c>
      <c r="Y58" t="str">
        <f t="shared" ca="1" si="47"/>
        <v/>
      </c>
      <c r="Z58" t="str">
        <f t="shared" ca="1" si="47"/>
        <v/>
      </c>
      <c r="AA58" t="str">
        <f t="shared" ca="1" si="47"/>
        <v/>
      </c>
      <c r="AB58" t="str">
        <f t="shared" ca="1" si="47"/>
        <v/>
      </c>
      <c r="AC58" t="str">
        <f t="shared" ca="1" si="47"/>
        <v/>
      </c>
      <c r="AD58" t="str">
        <f t="shared" ca="1" si="47"/>
        <v/>
      </c>
      <c r="AE58">
        <f t="shared" ca="1" si="47"/>
        <v>18</v>
      </c>
      <c r="AF58" t="str">
        <f t="shared" ca="1" si="47"/>
        <v/>
      </c>
      <c r="AG58" t="str">
        <f t="shared" ca="1" si="47"/>
        <v/>
      </c>
    </row>
    <row r="59" spans="1:33" x14ac:dyDescent="0.2">
      <c r="A59">
        <f t="shared" ca="1" si="9"/>
        <v>2</v>
      </c>
      <c r="B59" t="s">
        <v>55</v>
      </c>
      <c r="C59">
        <f t="shared" ca="1" si="35"/>
        <v>2</v>
      </c>
      <c r="D59">
        <f t="shared" ca="1" si="36"/>
        <v>18</v>
      </c>
      <c r="E59" t="str">
        <f t="shared" ca="1" si="12"/>
        <v>INSERT INTO Subscriptions (trialcode, login, role, investigatorlogin) values ("tri002","Pat025","patient","Inv010");</v>
      </c>
      <c r="F59" t="str">
        <f ca="1">IF(ISNUMBER(D59),CHAR(34)&amp;VLOOKUP(A59,Trials!A:B,2,FALSE)&amp;CHAR(34)&amp;","&amp;CHAR(34)&amp;B59&amp;CHAR(34)&amp;","&amp;CHAR(34)&amp;"patient"&amp;CHAR(34)&amp;","&amp;CHAR(34)&amp;VLOOKUP(D59,Accounts!A:B,2,FALSE)&amp;CHAR(34),"")</f>
        <v>"tri002","Pat025","patient","Inv010"</v>
      </c>
      <c r="G59" t="str">
        <f t="shared" ca="1" si="37"/>
        <v>tri002</v>
      </c>
      <c r="H59" t="str">
        <f ca="1">IF(ISNUMBER(D59),VLOOKUP(D59,Accounts!A:B,2,FALSE),"")</f>
        <v>Inv010</v>
      </c>
      <c r="I59">
        <f t="shared" ca="1" si="38"/>
        <v>10</v>
      </c>
      <c r="L59">
        <f t="shared" ca="1" si="15"/>
        <v>62.46</v>
      </c>
      <c r="M59" t="str">
        <f t="shared" ref="M59:AG59" ca="1" si="48">IF(AND($L59&lt;M$33,$L59&gt;N$33),M$31,"")</f>
        <v/>
      </c>
      <c r="N59" t="str">
        <f t="shared" ca="1" si="48"/>
        <v/>
      </c>
      <c r="O59">
        <f t="shared" ca="1" si="48"/>
        <v>2</v>
      </c>
      <c r="P59" t="str">
        <f t="shared" ca="1" si="48"/>
        <v/>
      </c>
      <c r="Q59" t="str">
        <f t="shared" ca="1" si="48"/>
        <v/>
      </c>
      <c r="R59" t="str">
        <f t="shared" ca="1" si="48"/>
        <v/>
      </c>
      <c r="S59" t="str">
        <f t="shared" ca="1" si="48"/>
        <v/>
      </c>
      <c r="T59" t="str">
        <f t="shared" ca="1" si="48"/>
        <v/>
      </c>
      <c r="U59" t="str">
        <f t="shared" ca="1" si="48"/>
        <v/>
      </c>
      <c r="V59" t="str">
        <f t="shared" ca="1" si="48"/>
        <v/>
      </c>
      <c r="W59" t="str">
        <f t="shared" ca="1" si="48"/>
        <v/>
      </c>
      <c r="X59" t="str">
        <f t="shared" ca="1" si="48"/>
        <v/>
      </c>
      <c r="Y59" t="str">
        <f t="shared" ca="1" si="48"/>
        <v/>
      </c>
      <c r="Z59" t="str">
        <f t="shared" ca="1" si="48"/>
        <v/>
      </c>
      <c r="AA59" t="str">
        <f t="shared" ca="1" si="48"/>
        <v/>
      </c>
      <c r="AB59" t="str">
        <f t="shared" ca="1" si="48"/>
        <v/>
      </c>
      <c r="AC59" t="str">
        <f t="shared" ca="1" si="48"/>
        <v/>
      </c>
      <c r="AD59" t="str">
        <f t="shared" ca="1" si="48"/>
        <v/>
      </c>
      <c r="AE59" t="str">
        <f t="shared" ca="1" si="48"/>
        <v/>
      </c>
      <c r="AF59" t="str">
        <f t="shared" ca="1" si="48"/>
        <v/>
      </c>
      <c r="AG59" t="str">
        <f t="shared" ca="1" si="48"/>
        <v/>
      </c>
    </row>
    <row r="60" spans="1:33" x14ac:dyDescent="0.2">
      <c r="A60">
        <f t="shared" ca="1" si="9"/>
        <v>12</v>
      </c>
      <c r="B60" t="s">
        <v>56</v>
      </c>
      <c r="C60">
        <f t="shared" ca="1" si="35"/>
        <v>1</v>
      </c>
      <c r="D60" t="str">
        <f t="shared" ca="1" si="36"/>
        <v/>
      </c>
      <c r="E60" t="str">
        <f t="shared" ca="1" si="12"/>
        <v/>
      </c>
      <c r="F60" t="str">
        <f ca="1">IF(ISNUMBER(D60),CHAR(34)&amp;VLOOKUP(A60,Trials!A:B,2,FALSE)&amp;CHAR(34)&amp;","&amp;CHAR(34)&amp;B60&amp;CHAR(34)&amp;","&amp;CHAR(34)&amp;"patient"&amp;CHAR(34)&amp;","&amp;CHAR(34)&amp;VLOOKUP(D60,Accounts!A:B,2,FALSE)&amp;CHAR(34),"")</f>
        <v/>
      </c>
      <c r="G60" t="str">
        <f t="shared" ca="1" si="37"/>
        <v>tri012</v>
      </c>
      <c r="H60" t="str">
        <f ca="1">IF(ISNUMBER(D60),VLOOKUP(D60,Accounts!A:B,2,FALSE),"")</f>
        <v/>
      </c>
      <c r="I60">
        <f t="shared" ca="1" si="38"/>
        <v>14</v>
      </c>
      <c r="L60">
        <f t="shared" ca="1" si="15"/>
        <v>26.14</v>
      </c>
      <c r="M60" t="str">
        <f t="shared" ref="M60:AG60" ca="1" si="49">IF(AND($L60&lt;M$33,$L60&gt;N$33),M$31,"")</f>
        <v/>
      </c>
      <c r="N60" t="str">
        <f t="shared" ca="1" si="49"/>
        <v/>
      </c>
      <c r="O60" t="str">
        <f t="shared" ca="1" si="49"/>
        <v/>
      </c>
      <c r="P60" t="str">
        <f t="shared" ca="1" si="49"/>
        <v/>
      </c>
      <c r="Q60" t="str">
        <f t="shared" ca="1" si="49"/>
        <v/>
      </c>
      <c r="R60" t="str">
        <f t="shared" ca="1" si="49"/>
        <v/>
      </c>
      <c r="S60" t="str">
        <f t="shared" ca="1" si="49"/>
        <v/>
      </c>
      <c r="T60" t="str">
        <f t="shared" ca="1" si="49"/>
        <v/>
      </c>
      <c r="U60" t="str">
        <f t="shared" ca="1" si="49"/>
        <v/>
      </c>
      <c r="V60" t="str">
        <f t="shared" ca="1" si="49"/>
        <v/>
      </c>
      <c r="W60" t="str">
        <f t="shared" ca="1" si="49"/>
        <v/>
      </c>
      <c r="X60" t="str">
        <f t="shared" ca="1" si="49"/>
        <v/>
      </c>
      <c r="Y60">
        <f t="shared" ca="1" si="49"/>
        <v>12</v>
      </c>
      <c r="Z60" t="str">
        <f t="shared" ca="1" si="49"/>
        <v/>
      </c>
      <c r="AA60" t="str">
        <f t="shared" ca="1" si="49"/>
        <v/>
      </c>
      <c r="AB60" t="str">
        <f t="shared" ca="1" si="49"/>
        <v/>
      </c>
      <c r="AC60" t="str">
        <f t="shared" ca="1" si="49"/>
        <v/>
      </c>
      <c r="AD60" t="str">
        <f t="shared" ca="1" si="49"/>
        <v/>
      </c>
      <c r="AE60" t="str">
        <f t="shared" ca="1" si="49"/>
        <v/>
      </c>
      <c r="AF60" t="str">
        <f t="shared" ca="1" si="49"/>
        <v/>
      </c>
      <c r="AG60" t="str">
        <f t="shared" ca="1" si="49"/>
        <v/>
      </c>
    </row>
    <row r="61" spans="1:33" x14ac:dyDescent="0.2">
      <c r="A61">
        <f t="shared" ca="1" si="9"/>
        <v>3</v>
      </c>
      <c r="B61" t="s">
        <v>57</v>
      </c>
      <c r="C61">
        <f t="shared" ca="1" si="35"/>
        <v>0</v>
      </c>
      <c r="D61">
        <f t="shared" ca="1" si="36"/>
        <v>27</v>
      </c>
      <c r="E61" t="str">
        <f t="shared" ca="1" si="12"/>
        <v>INSERT INTO Subscriptions (trialcode, login, role, investigatorlogin) values ("tri003","Pat027","patient","Inv019");</v>
      </c>
      <c r="F61" t="str">
        <f ca="1">IF(ISNUMBER(D61),CHAR(34)&amp;VLOOKUP(A61,Trials!A:B,2,FALSE)&amp;CHAR(34)&amp;","&amp;CHAR(34)&amp;B61&amp;CHAR(34)&amp;","&amp;CHAR(34)&amp;"patient"&amp;CHAR(34)&amp;","&amp;CHAR(34)&amp;VLOOKUP(D61,Accounts!A:B,2,FALSE)&amp;CHAR(34),"")</f>
        <v>"tri003","Pat027","patient","Inv019"</v>
      </c>
      <c r="G61" t="str">
        <f t="shared" ca="1" si="37"/>
        <v>tri003</v>
      </c>
      <c r="H61" t="str">
        <f ca="1">IF(ISNUMBER(D61),VLOOKUP(D61,Accounts!A:B,2,FALSE),"")</f>
        <v>Inv019</v>
      </c>
      <c r="I61">
        <f t="shared" ca="1" si="38"/>
        <v>12</v>
      </c>
      <c r="L61">
        <f t="shared" ca="1" si="15"/>
        <v>59.16</v>
      </c>
      <c r="M61" t="str">
        <f t="shared" ref="M61:AG61" ca="1" si="50">IF(AND($L61&lt;M$33,$L61&gt;N$33),M$31,"")</f>
        <v/>
      </c>
      <c r="N61" t="str">
        <f t="shared" ca="1" si="50"/>
        <v/>
      </c>
      <c r="O61" t="str">
        <f t="shared" ca="1" si="50"/>
        <v/>
      </c>
      <c r="P61">
        <f t="shared" ca="1" si="50"/>
        <v>3</v>
      </c>
      <c r="Q61" t="str">
        <f t="shared" ca="1" si="50"/>
        <v/>
      </c>
      <c r="R61" t="str">
        <f t="shared" ca="1" si="50"/>
        <v/>
      </c>
      <c r="S61" t="str">
        <f t="shared" ca="1" si="50"/>
        <v/>
      </c>
      <c r="T61" t="str">
        <f t="shared" ca="1" si="50"/>
        <v/>
      </c>
      <c r="U61" t="str">
        <f t="shared" ca="1" si="50"/>
        <v/>
      </c>
      <c r="V61" t="str">
        <f t="shared" ca="1" si="50"/>
        <v/>
      </c>
      <c r="W61" t="str">
        <f t="shared" ca="1" si="50"/>
        <v/>
      </c>
      <c r="X61" t="str">
        <f t="shared" ca="1" si="50"/>
        <v/>
      </c>
      <c r="Y61" t="str">
        <f t="shared" ca="1" si="50"/>
        <v/>
      </c>
      <c r="Z61" t="str">
        <f t="shared" ca="1" si="50"/>
        <v/>
      </c>
      <c r="AA61" t="str">
        <f t="shared" ca="1" si="50"/>
        <v/>
      </c>
      <c r="AB61" t="str">
        <f t="shared" ca="1" si="50"/>
        <v/>
      </c>
      <c r="AC61" t="str">
        <f t="shared" ca="1" si="50"/>
        <v/>
      </c>
      <c r="AD61" t="str">
        <f t="shared" ca="1" si="50"/>
        <v/>
      </c>
      <c r="AE61" t="str">
        <f t="shared" ca="1" si="50"/>
        <v/>
      </c>
      <c r="AF61" t="str">
        <f t="shared" ca="1" si="50"/>
        <v/>
      </c>
      <c r="AG61" t="str">
        <f t="shared" ca="1" si="50"/>
        <v/>
      </c>
    </row>
    <row r="62" spans="1:33" x14ac:dyDescent="0.2">
      <c r="A62">
        <f t="shared" ca="1" si="9"/>
        <v>1</v>
      </c>
      <c r="B62" t="s">
        <v>58</v>
      </c>
      <c r="C62">
        <f t="shared" ca="1" si="35"/>
        <v>5</v>
      </c>
      <c r="D62">
        <f t="shared" ca="1" si="36"/>
        <v>12</v>
      </c>
      <c r="E62" t="str">
        <f t="shared" ca="1" si="12"/>
        <v>INSERT INTO Subscriptions (trialcode, login, role, investigatorlogin) values ("tri001","Pat028","patient","Inv004");</v>
      </c>
      <c r="F62" t="str">
        <f ca="1">IF(ISNUMBER(D62),CHAR(34)&amp;VLOOKUP(A62,Trials!A:B,2,FALSE)&amp;CHAR(34)&amp;","&amp;CHAR(34)&amp;B62&amp;CHAR(34)&amp;","&amp;CHAR(34)&amp;"patient"&amp;CHAR(34)&amp;","&amp;CHAR(34)&amp;VLOOKUP(D62,Accounts!A:B,2,FALSE)&amp;CHAR(34),"")</f>
        <v>"tri001","Pat028","patient","Inv004"</v>
      </c>
      <c r="G62" t="str">
        <f t="shared" ca="1" si="37"/>
        <v>tri001</v>
      </c>
      <c r="H62" t="str">
        <f ca="1">IF(ISNUMBER(D62),VLOOKUP(D62,Accounts!A:B,2,FALSE),"")</f>
        <v>Inv004</v>
      </c>
      <c r="I62">
        <f t="shared" ca="1" si="38"/>
        <v>9</v>
      </c>
      <c r="L62">
        <f t="shared" ca="1" si="15"/>
        <v>64.59</v>
      </c>
      <c r="M62" t="str">
        <f t="shared" ref="M62:AG62" ca="1" si="51">IF(AND($L62&lt;M$33,$L62&gt;N$33),M$31,"")</f>
        <v/>
      </c>
      <c r="N62">
        <f t="shared" ca="1" si="51"/>
        <v>1</v>
      </c>
      <c r="O62" t="str">
        <f t="shared" ca="1" si="51"/>
        <v/>
      </c>
      <c r="P62" t="str">
        <f t="shared" ca="1" si="51"/>
        <v/>
      </c>
      <c r="Q62" t="str">
        <f t="shared" ca="1" si="51"/>
        <v/>
      </c>
      <c r="R62" t="str">
        <f t="shared" ca="1" si="51"/>
        <v/>
      </c>
      <c r="S62" t="str">
        <f t="shared" ca="1" si="51"/>
        <v/>
      </c>
      <c r="T62" t="str">
        <f t="shared" ca="1" si="51"/>
        <v/>
      </c>
      <c r="U62" t="str">
        <f t="shared" ca="1" si="51"/>
        <v/>
      </c>
      <c r="V62" t="str">
        <f t="shared" ca="1" si="51"/>
        <v/>
      </c>
      <c r="W62" t="str">
        <f t="shared" ca="1" si="51"/>
        <v/>
      </c>
      <c r="X62" t="str">
        <f t="shared" ca="1" si="51"/>
        <v/>
      </c>
      <c r="Y62" t="str">
        <f t="shared" ca="1" si="51"/>
        <v/>
      </c>
      <c r="Z62" t="str">
        <f t="shared" ca="1" si="51"/>
        <v/>
      </c>
      <c r="AA62" t="str">
        <f t="shared" ca="1" si="51"/>
        <v/>
      </c>
      <c r="AB62" t="str">
        <f t="shared" ca="1" si="51"/>
        <v/>
      </c>
      <c r="AC62" t="str">
        <f t="shared" ca="1" si="51"/>
        <v/>
      </c>
      <c r="AD62" t="str">
        <f t="shared" ca="1" si="51"/>
        <v/>
      </c>
      <c r="AE62" t="str">
        <f t="shared" ca="1" si="51"/>
        <v/>
      </c>
      <c r="AF62" t="str">
        <f t="shared" ca="1" si="51"/>
        <v/>
      </c>
      <c r="AG62" t="str">
        <f t="shared" ca="1" si="51"/>
        <v/>
      </c>
    </row>
    <row r="63" spans="1:33" x14ac:dyDescent="0.2">
      <c r="A63">
        <f t="shared" ca="1" si="9"/>
        <v>10</v>
      </c>
      <c r="B63" t="s">
        <v>59</v>
      </c>
      <c r="C63">
        <f t="shared" ca="1" si="35"/>
        <v>1</v>
      </c>
      <c r="D63">
        <f t="shared" ca="1" si="36"/>
        <v>19</v>
      </c>
      <c r="E63" t="str">
        <f t="shared" ca="1" si="12"/>
        <v>INSERT INTO Subscriptions (trialcode, login, role, investigatorlogin) values ("tri010","Pat029","patient","Inv011");</v>
      </c>
      <c r="F63" t="str">
        <f ca="1">IF(ISNUMBER(D63),CHAR(34)&amp;VLOOKUP(A63,Trials!A:B,2,FALSE)&amp;CHAR(34)&amp;","&amp;CHAR(34)&amp;B63&amp;CHAR(34)&amp;","&amp;CHAR(34)&amp;"patient"&amp;CHAR(34)&amp;","&amp;CHAR(34)&amp;VLOOKUP(D63,Accounts!A:B,2,FALSE)&amp;CHAR(34),"")</f>
        <v>"tri010","Pat029","patient","Inv011"</v>
      </c>
      <c r="G63" t="str">
        <f t="shared" ca="1" si="37"/>
        <v>tri010</v>
      </c>
      <c r="H63" t="str">
        <f ca="1">IF(ISNUMBER(D63),VLOOKUP(D63,Accounts!A:B,2,FALSE),"")</f>
        <v>Inv011</v>
      </c>
      <c r="I63">
        <f t="shared" ca="1" si="38"/>
        <v>13</v>
      </c>
      <c r="L63">
        <f t="shared" ca="1" si="15"/>
        <v>32.81</v>
      </c>
      <c r="M63" t="str">
        <f t="shared" ref="M63:AG63" ca="1" si="52">IF(AND($L63&lt;M$33,$L63&gt;N$33),M$31,"")</f>
        <v/>
      </c>
      <c r="N63" t="str">
        <f t="shared" ca="1" si="52"/>
        <v/>
      </c>
      <c r="O63" t="str">
        <f t="shared" ca="1" si="52"/>
        <v/>
      </c>
      <c r="P63" t="str">
        <f t="shared" ca="1" si="52"/>
        <v/>
      </c>
      <c r="Q63" t="str">
        <f t="shared" ca="1" si="52"/>
        <v/>
      </c>
      <c r="R63" t="str">
        <f t="shared" ca="1" si="52"/>
        <v/>
      </c>
      <c r="S63" t="str">
        <f t="shared" ca="1" si="52"/>
        <v/>
      </c>
      <c r="T63" t="str">
        <f t="shared" ca="1" si="52"/>
        <v/>
      </c>
      <c r="U63" t="str">
        <f t="shared" ca="1" si="52"/>
        <v/>
      </c>
      <c r="V63" t="str">
        <f t="shared" ca="1" si="52"/>
        <v/>
      </c>
      <c r="W63">
        <f t="shared" ca="1" si="52"/>
        <v>10</v>
      </c>
      <c r="X63" t="str">
        <f t="shared" ca="1" si="52"/>
        <v/>
      </c>
      <c r="Y63" t="str">
        <f t="shared" ca="1" si="52"/>
        <v/>
      </c>
      <c r="Z63" t="str">
        <f t="shared" ca="1" si="52"/>
        <v/>
      </c>
      <c r="AA63" t="str">
        <f t="shared" ca="1" si="52"/>
        <v/>
      </c>
      <c r="AB63" t="str">
        <f t="shared" ca="1" si="52"/>
        <v/>
      </c>
      <c r="AC63" t="str">
        <f t="shared" ca="1" si="52"/>
        <v/>
      </c>
      <c r="AD63" t="str">
        <f t="shared" ca="1" si="52"/>
        <v/>
      </c>
      <c r="AE63" t="str">
        <f t="shared" ca="1" si="52"/>
        <v/>
      </c>
      <c r="AF63" t="str">
        <f t="shared" ca="1" si="52"/>
        <v/>
      </c>
      <c r="AG63" t="str">
        <f t="shared" ca="1" si="52"/>
        <v/>
      </c>
    </row>
    <row r="64" spans="1:33" x14ac:dyDescent="0.2">
      <c r="A64">
        <f t="shared" ca="1" si="9"/>
        <v>9</v>
      </c>
      <c r="B64" t="s">
        <v>60</v>
      </c>
      <c r="C64">
        <f t="shared" ca="1" si="35"/>
        <v>1</v>
      </c>
      <c r="D64" t="str">
        <f t="shared" ca="1" si="36"/>
        <v/>
      </c>
      <c r="E64" t="str">
        <f t="shared" ca="1" si="12"/>
        <v/>
      </c>
      <c r="F64" t="str">
        <f ca="1">IF(ISNUMBER(D64),CHAR(34)&amp;VLOOKUP(A64,Trials!A:B,2,FALSE)&amp;CHAR(34)&amp;","&amp;CHAR(34)&amp;B64&amp;CHAR(34)&amp;","&amp;CHAR(34)&amp;"patient"&amp;CHAR(34)&amp;","&amp;CHAR(34)&amp;VLOOKUP(D64,Accounts!A:B,2,FALSE)&amp;CHAR(34),"")</f>
        <v/>
      </c>
      <c r="G64" t="str">
        <f t="shared" ca="1" si="37"/>
        <v>tri009</v>
      </c>
      <c r="H64" t="str">
        <f ca="1">IF(ISNUMBER(D64),VLOOKUP(D64,Accounts!A:B,2,FALSE),"")</f>
        <v/>
      </c>
      <c r="I64">
        <f t="shared" ca="1" si="38"/>
        <v>14</v>
      </c>
      <c r="L64">
        <f t="shared" ca="1" si="15"/>
        <v>37.26</v>
      </c>
      <c r="M64" t="str">
        <f t="shared" ref="M64:AG64" ca="1" si="53">IF(AND($L64&lt;M$33,$L64&gt;N$33),M$31,"")</f>
        <v/>
      </c>
      <c r="N64" t="str">
        <f t="shared" ca="1" si="53"/>
        <v/>
      </c>
      <c r="O64" t="str">
        <f t="shared" ca="1" si="53"/>
        <v/>
      </c>
      <c r="P64" t="str">
        <f t="shared" ca="1" si="53"/>
        <v/>
      </c>
      <c r="Q64" t="str">
        <f t="shared" ca="1" si="53"/>
        <v/>
      </c>
      <c r="R64" t="str">
        <f t="shared" ca="1" si="53"/>
        <v/>
      </c>
      <c r="S64" t="str">
        <f t="shared" ca="1" si="53"/>
        <v/>
      </c>
      <c r="T64" t="str">
        <f t="shared" ca="1" si="53"/>
        <v/>
      </c>
      <c r="U64" t="str">
        <f t="shared" ca="1" si="53"/>
        <v/>
      </c>
      <c r="V64">
        <f t="shared" ca="1" si="53"/>
        <v>9</v>
      </c>
      <c r="W64" t="str">
        <f t="shared" ca="1" si="53"/>
        <v/>
      </c>
      <c r="X64" t="str">
        <f t="shared" ca="1" si="53"/>
        <v/>
      </c>
      <c r="Y64" t="str">
        <f t="shared" ca="1" si="53"/>
        <v/>
      </c>
      <c r="Z64" t="str">
        <f t="shared" ca="1" si="53"/>
        <v/>
      </c>
      <c r="AA64" t="str">
        <f t="shared" ca="1" si="53"/>
        <v/>
      </c>
      <c r="AB64" t="str">
        <f t="shared" ca="1" si="53"/>
        <v/>
      </c>
      <c r="AC64" t="str">
        <f t="shared" ca="1" si="53"/>
        <v/>
      </c>
      <c r="AD64" t="str">
        <f t="shared" ca="1" si="53"/>
        <v/>
      </c>
      <c r="AE64" t="str">
        <f t="shared" ca="1" si="53"/>
        <v/>
      </c>
      <c r="AF64" t="str">
        <f t="shared" ca="1" si="53"/>
        <v/>
      </c>
      <c r="AG64" t="str">
        <f t="shared" ca="1" si="53"/>
        <v/>
      </c>
    </row>
    <row r="65" spans="1:34" x14ac:dyDescent="0.2">
      <c r="A65">
        <f t="shared" ca="1" si="9"/>
        <v>3</v>
      </c>
      <c r="B65" t="s">
        <v>61</v>
      </c>
      <c r="C65">
        <f t="shared" ca="1" si="35"/>
        <v>1</v>
      </c>
      <c r="D65">
        <f t="shared" ca="1" si="36"/>
        <v>17</v>
      </c>
      <c r="E65" t="str">
        <f t="shared" ca="1" si="12"/>
        <v>INSERT INTO Subscriptions (trialcode, login, role, investigatorlogin) values ("tri003","Pat031","patient","Inv009");</v>
      </c>
      <c r="F65" t="str">
        <f ca="1">IF(ISNUMBER(D65),CHAR(34)&amp;VLOOKUP(A65,Trials!A:B,2,FALSE)&amp;CHAR(34)&amp;","&amp;CHAR(34)&amp;B65&amp;CHAR(34)&amp;","&amp;CHAR(34)&amp;"patient"&amp;CHAR(34)&amp;","&amp;CHAR(34)&amp;VLOOKUP(D65,Accounts!A:B,2,FALSE)&amp;CHAR(34),"")</f>
        <v>"tri003","Pat031","patient","Inv009"</v>
      </c>
      <c r="G65" t="str">
        <f t="shared" ca="1" si="37"/>
        <v>tri003</v>
      </c>
      <c r="H65" t="str">
        <f ca="1">IF(ISNUMBER(D65),VLOOKUP(D65,Accounts!A:B,2,FALSE),"")</f>
        <v>Inv009</v>
      </c>
      <c r="I65">
        <f t="shared" ca="1" si="38"/>
        <v>12</v>
      </c>
      <c r="L65">
        <f t="shared" ca="1" si="15"/>
        <v>58.45</v>
      </c>
      <c r="M65" t="str">
        <f t="shared" ref="M65:AG65" ca="1" si="54">IF(AND($L65&lt;M$33,$L65&gt;N$33),M$31,"")</f>
        <v/>
      </c>
      <c r="N65" t="str">
        <f t="shared" ca="1" si="54"/>
        <v/>
      </c>
      <c r="O65" t="str">
        <f t="shared" ca="1" si="54"/>
        <v/>
      </c>
      <c r="P65">
        <f t="shared" ca="1" si="54"/>
        <v>3</v>
      </c>
      <c r="Q65" t="str">
        <f t="shared" ca="1" si="54"/>
        <v/>
      </c>
      <c r="R65" t="str">
        <f t="shared" ca="1" si="54"/>
        <v/>
      </c>
      <c r="S65" t="str">
        <f t="shared" ca="1" si="54"/>
        <v/>
      </c>
      <c r="T65" t="str">
        <f t="shared" ca="1" si="54"/>
        <v/>
      </c>
      <c r="U65" t="str">
        <f t="shared" ca="1" si="54"/>
        <v/>
      </c>
      <c r="V65" t="str">
        <f t="shared" ca="1" si="54"/>
        <v/>
      </c>
      <c r="W65" t="str">
        <f t="shared" ca="1" si="54"/>
        <v/>
      </c>
      <c r="X65" t="str">
        <f t="shared" ca="1" si="54"/>
        <v/>
      </c>
      <c r="Y65" t="str">
        <f t="shared" ca="1" si="54"/>
        <v/>
      </c>
      <c r="Z65" t="str">
        <f t="shared" ca="1" si="54"/>
        <v/>
      </c>
      <c r="AA65" t="str">
        <f t="shared" ca="1" si="54"/>
        <v/>
      </c>
      <c r="AB65" t="str">
        <f t="shared" ca="1" si="54"/>
        <v/>
      </c>
      <c r="AC65" t="str">
        <f t="shared" ca="1" si="54"/>
        <v/>
      </c>
      <c r="AD65" t="str">
        <f t="shared" ca="1" si="54"/>
        <v/>
      </c>
      <c r="AE65" t="str">
        <f t="shared" ca="1" si="54"/>
        <v/>
      </c>
      <c r="AF65" t="str">
        <f t="shared" ca="1" si="54"/>
        <v/>
      </c>
      <c r="AG65" t="str">
        <f t="shared" ca="1" si="54"/>
        <v/>
      </c>
    </row>
    <row r="66" spans="1:34" x14ac:dyDescent="0.2">
      <c r="A66">
        <f t="shared" ca="1" si="9"/>
        <v>7</v>
      </c>
      <c r="B66" t="s">
        <v>62</v>
      </c>
      <c r="C66">
        <f t="shared" ca="1" si="35"/>
        <v>3</v>
      </c>
      <c r="D66">
        <f t="shared" ca="1" si="36"/>
        <v>12</v>
      </c>
      <c r="E66" t="str">
        <f t="shared" ca="1" si="12"/>
        <v>INSERT INTO Subscriptions (trialcode, login, role, investigatorlogin) values ("tri007","Pat032","patient","Inv004");</v>
      </c>
      <c r="F66" t="str">
        <f ca="1">IF(ISNUMBER(D66),CHAR(34)&amp;VLOOKUP(A66,Trials!A:B,2,FALSE)&amp;CHAR(34)&amp;","&amp;CHAR(34)&amp;B66&amp;CHAR(34)&amp;","&amp;CHAR(34)&amp;"patient"&amp;CHAR(34)&amp;","&amp;CHAR(34)&amp;VLOOKUP(D66,Accounts!A:B,2,FALSE)&amp;CHAR(34),"")</f>
        <v>"tri007","Pat032","patient","Inv004"</v>
      </c>
      <c r="G66" t="str">
        <f t="shared" ca="1" si="37"/>
        <v>tri007</v>
      </c>
      <c r="H66" t="str">
        <f ca="1">IF(ISNUMBER(D66),VLOOKUP(D66,Accounts!A:B,2,FALSE),"")</f>
        <v>Inv004</v>
      </c>
      <c r="I66">
        <f t="shared" ca="1" si="38"/>
        <v>9</v>
      </c>
      <c r="L66">
        <f t="shared" ca="1" si="15"/>
        <v>44.98</v>
      </c>
      <c r="M66" t="str">
        <f t="shared" ref="M66:AG66" ca="1" si="55">IF(AND($L66&lt;M$33,$L66&gt;N$33),M$31,"")</f>
        <v/>
      </c>
      <c r="N66" t="str">
        <f t="shared" ca="1" si="55"/>
        <v/>
      </c>
      <c r="O66" t="str">
        <f t="shared" ca="1" si="55"/>
        <v/>
      </c>
      <c r="P66" t="str">
        <f t="shared" ca="1" si="55"/>
        <v/>
      </c>
      <c r="Q66" t="str">
        <f t="shared" ca="1" si="55"/>
        <v/>
      </c>
      <c r="R66" t="str">
        <f t="shared" ca="1" si="55"/>
        <v/>
      </c>
      <c r="S66" t="str">
        <f t="shared" ca="1" si="55"/>
        <v/>
      </c>
      <c r="T66">
        <f t="shared" ca="1" si="55"/>
        <v>7</v>
      </c>
      <c r="U66" t="str">
        <f t="shared" ca="1" si="55"/>
        <v/>
      </c>
      <c r="V66" t="str">
        <f t="shared" ca="1" si="55"/>
        <v/>
      </c>
      <c r="W66" t="str">
        <f t="shared" ca="1" si="55"/>
        <v/>
      </c>
      <c r="X66" t="str">
        <f t="shared" ca="1" si="55"/>
        <v/>
      </c>
      <c r="Y66" t="str">
        <f t="shared" ca="1" si="55"/>
        <v/>
      </c>
      <c r="Z66" t="str">
        <f t="shared" ca="1" si="55"/>
        <v/>
      </c>
      <c r="AA66" t="str">
        <f t="shared" ca="1" si="55"/>
        <v/>
      </c>
      <c r="AB66" t="str">
        <f t="shared" ca="1" si="55"/>
        <v/>
      </c>
      <c r="AC66" t="str">
        <f t="shared" ca="1" si="55"/>
        <v/>
      </c>
      <c r="AD66" t="str">
        <f t="shared" ca="1" si="55"/>
        <v/>
      </c>
      <c r="AE66" t="str">
        <f t="shared" ca="1" si="55"/>
        <v/>
      </c>
      <c r="AF66" t="str">
        <f t="shared" ca="1" si="55"/>
        <v/>
      </c>
      <c r="AG66" t="str">
        <f t="shared" ca="1" si="55"/>
        <v/>
      </c>
    </row>
    <row r="67" spans="1:34" x14ac:dyDescent="0.2">
      <c r="A67">
        <f t="shared" ca="1" si="9"/>
        <v>1</v>
      </c>
      <c r="B67" t="s">
        <v>63</v>
      </c>
      <c r="C67">
        <f t="shared" ca="1" si="35"/>
        <v>1</v>
      </c>
      <c r="D67">
        <f t="shared" ca="1" si="36"/>
        <v>27</v>
      </c>
      <c r="E67" t="str">
        <f t="shared" ca="1" si="12"/>
        <v>INSERT INTO Subscriptions (trialcode, login, role, investigatorlogin) values ("tri001","Pat033","patient","Inv019");</v>
      </c>
      <c r="F67" t="str">
        <f ca="1">IF(ISNUMBER(D67),CHAR(34)&amp;VLOOKUP(A67,Trials!A:B,2,FALSE)&amp;CHAR(34)&amp;","&amp;CHAR(34)&amp;B67&amp;CHAR(34)&amp;","&amp;CHAR(34)&amp;"patient"&amp;CHAR(34)&amp;","&amp;CHAR(34)&amp;VLOOKUP(D67,Accounts!A:B,2,FALSE)&amp;CHAR(34),"")</f>
        <v>"tri001","Pat033","patient","Inv019"</v>
      </c>
      <c r="G67" t="str">
        <f t="shared" ca="1" si="37"/>
        <v>tri001</v>
      </c>
      <c r="H67" t="str">
        <f ca="1">IF(ISNUMBER(D67),VLOOKUP(D67,Accounts!A:B,2,FALSE),"")</f>
        <v>Inv019</v>
      </c>
      <c r="I67">
        <f t="shared" ca="1" si="38"/>
        <v>9</v>
      </c>
      <c r="L67">
        <f t="shared" ca="1" si="15"/>
        <v>64.900000000000006</v>
      </c>
      <c r="M67" t="str">
        <f t="shared" ref="M67:AG67" ca="1" si="56">IF(AND($L67&lt;M$33,$L67&gt;N$33),M$31,"")</f>
        <v/>
      </c>
      <c r="N67">
        <f t="shared" ca="1" si="56"/>
        <v>1</v>
      </c>
      <c r="O67" t="str">
        <f t="shared" ca="1" si="56"/>
        <v/>
      </c>
      <c r="P67" t="str">
        <f t="shared" ca="1" si="56"/>
        <v/>
      </c>
      <c r="Q67" t="str">
        <f t="shared" ca="1" si="56"/>
        <v/>
      </c>
      <c r="R67" t="str">
        <f t="shared" ca="1" si="56"/>
        <v/>
      </c>
      <c r="S67" t="str">
        <f t="shared" ca="1" si="56"/>
        <v/>
      </c>
      <c r="T67" t="str">
        <f t="shared" ca="1" si="56"/>
        <v/>
      </c>
      <c r="U67" t="str">
        <f t="shared" ca="1" si="56"/>
        <v/>
      </c>
      <c r="V67" t="str">
        <f t="shared" ca="1" si="56"/>
        <v/>
      </c>
      <c r="W67" t="str">
        <f t="shared" ca="1" si="56"/>
        <v/>
      </c>
      <c r="X67" t="str">
        <f t="shared" ca="1" si="56"/>
        <v/>
      </c>
      <c r="Y67" t="str">
        <f t="shared" ca="1" si="56"/>
        <v/>
      </c>
      <c r="Z67" t="str">
        <f t="shared" ca="1" si="56"/>
        <v/>
      </c>
      <c r="AA67" t="str">
        <f t="shared" ca="1" si="56"/>
        <v/>
      </c>
      <c r="AB67" t="str">
        <f t="shared" ca="1" si="56"/>
        <v/>
      </c>
      <c r="AC67" t="str">
        <f t="shared" ca="1" si="56"/>
        <v/>
      </c>
      <c r="AD67" t="str">
        <f t="shared" ca="1" si="56"/>
        <v/>
      </c>
      <c r="AE67" t="str">
        <f t="shared" ca="1" si="56"/>
        <v/>
      </c>
      <c r="AF67" t="str">
        <f t="shared" ca="1" si="56"/>
        <v/>
      </c>
      <c r="AG67" t="str">
        <f t="shared" ca="1" si="56"/>
        <v/>
      </c>
    </row>
    <row r="68" spans="1:34" x14ac:dyDescent="0.2">
      <c r="A68">
        <f t="shared" ca="1" si="9"/>
        <v>12</v>
      </c>
      <c r="B68" t="s">
        <v>64</v>
      </c>
      <c r="C68">
        <f t="shared" ca="1" si="35"/>
        <v>1</v>
      </c>
      <c r="D68" t="str">
        <f t="shared" ca="1" si="36"/>
        <v/>
      </c>
      <c r="E68" t="str">
        <f t="shared" ca="1" si="12"/>
        <v/>
      </c>
      <c r="F68" t="str">
        <f ca="1">IF(ISNUMBER(D68),CHAR(34)&amp;VLOOKUP(A68,Trials!A:B,2,FALSE)&amp;CHAR(34)&amp;","&amp;CHAR(34)&amp;B68&amp;CHAR(34)&amp;","&amp;CHAR(34)&amp;"patient"&amp;CHAR(34)&amp;","&amp;CHAR(34)&amp;VLOOKUP(D68,Accounts!A:B,2,FALSE)&amp;CHAR(34),"")</f>
        <v/>
      </c>
      <c r="G68" t="str">
        <f t="shared" ca="1" si="37"/>
        <v>tri012</v>
      </c>
      <c r="H68" t="str">
        <f ca="1">IF(ISNUMBER(D68),VLOOKUP(D68,Accounts!A:B,2,FALSE),"")</f>
        <v/>
      </c>
      <c r="I68">
        <f t="shared" ca="1" si="38"/>
        <v>14</v>
      </c>
      <c r="L68">
        <f t="shared" ca="1" si="15"/>
        <v>26</v>
      </c>
      <c r="M68" t="str">
        <f t="shared" ref="M68:AG68" ca="1" si="57">IF(AND($L68&lt;M$33,$L68&gt;N$33),M$31,"")</f>
        <v/>
      </c>
      <c r="N68" t="str">
        <f t="shared" ca="1" si="57"/>
        <v/>
      </c>
      <c r="O68" t="str">
        <f t="shared" ca="1" si="57"/>
        <v/>
      </c>
      <c r="P68" t="str">
        <f t="shared" ca="1" si="57"/>
        <v/>
      </c>
      <c r="Q68" t="str">
        <f t="shared" ca="1" si="57"/>
        <v/>
      </c>
      <c r="R68" t="str">
        <f t="shared" ca="1" si="57"/>
        <v/>
      </c>
      <c r="S68" t="str">
        <f t="shared" ca="1" si="57"/>
        <v/>
      </c>
      <c r="T68" t="str">
        <f t="shared" ca="1" si="57"/>
        <v/>
      </c>
      <c r="U68" t="str">
        <f t="shared" ca="1" si="57"/>
        <v/>
      </c>
      <c r="V68" t="str">
        <f t="shared" ca="1" si="57"/>
        <v/>
      </c>
      <c r="W68" t="str">
        <f t="shared" ca="1" si="57"/>
        <v/>
      </c>
      <c r="X68" t="str">
        <f t="shared" ca="1" si="57"/>
        <v/>
      </c>
      <c r="Y68">
        <f t="shared" ca="1" si="57"/>
        <v>12</v>
      </c>
      <c r="Z68" t="str">
        <f t="shared" ca="1" si="57"/>
        <v/>
      </c>
      <c r="AA68" t="str">
        <f t="shared" ca="1" si="57"/>
        <v/>
      </c>
      <c r="AB68" t="str">
        <f t="shared" ca="1" si="57"/>
        <v/>
      </c>
      <c r="AC68" t="str">
        <f t="shared" ca="1" si="57"/>
        <v/>
      </c>
      <c r="AD68" t="str">
        <f t="shared" ca="1" si="57"/>
        <v/>
      </c>
      <c r="AE68" t="str">
        <f t="shared" ca="1" si="57"/>
        <v/>
      </c>
      <c r="AF68" t="str">
        <f t="shared" ca="1" si="57"/>
        <v/>
      </c>
      <c r="AG68" t="str">
        <f t="shared" ca="1" si="57"/>
        <v/>
      </c>
    </row>
    <row r="69" spans="1:34" x14ac:dyDescent="0.2">
      <c r="A69">
        <f t="shared" ca="1" si="9"/>
        <v>5</v>
      </c>
      <c r="B69" t="s">
        <v>65</v>
      </c>
      <c r="C69">
        <f t="shared" ca="1" si="35"/>
        <v>3</v>
      </c>
      <c r="D69" t="str">
        <f t="shared" ca="1" si="36"/>
        <v/>
      </c>
      <c r="E69" t="str">
        <f t="shared" ca="1" si="12"/>
        <v/>
      </c>
      <c r="F69" t="str">
        <f ca="1">IF(ISNUMBER(D69),CHAR(34)&amp;VLOOKUP(A69,Trials!A:B,2,FALSE)&amp;CHAR(34)&amp;","&amp;CHAR(34)&amp;B69&amp;CHAR(34)&amp;","&amp;CHAR(34)&amp;"patient"&amp;CHAR(34)&amp;","&amp;CHAR(34)&amp;VLOOKUP(D69,Accounts!A:B,2,FALSE)&amp;CHAR(34),"")</f>
        <v/>
      </c>
      <c r="G69" t="str">
        <f t="shared" ca="1" si="37"/>
        <v>tri005</v>
      </c>
      <c r="H69" t="str">
        <f ca="1">IF(ISNUMBER(D69),VLOOKUP(D69,Accounts!A:B,2,FALSE),"")</f>
        <v/>
      </c>
      <c r="I69">
        <f t="shared" ca="1" si="38"/>
        <v>12</v>
      </c>
      <c r="L69">
        <f t="shared" ca="1" si="15"/>
        <v>49.81</v>
      </c>
      <c r="M69" t="str">
        <f t="shared" ref="M69:AG69" ca="1" si="58">IF(AND($L69&lt;M$33,$L69&gt;N$33),M$31,"")</f>
        <v/>
      </c>
      <c r="N69" t="str">
        <f t="shared" ca="1" si="58"/>
        <v/>
      </c>
      <c r="O69" t="str">
        <f t="shared" ca="1" si="58"/>
        <v/>
      </c>
      <c r="P69" t="str">
        <f t="shared" ca="1" si="58"/>
        <v/>
      </c>
      <c r="Q69" t="str">
        <f t="shared" ca="1" si="58"/>
        <v/>
      </c>
      <c r="R69">
        <f t="shared" ca="1" si="58"/>
        <v>5</v>
      </c>
      <c r="S69" t="str">
        <f t="shared" ca="1" si="58"/>
        <v/>
      </c>
      <c r="T69" t="str">
        <f t="shared" ca="1" si="58"/>
        <v/>
      </c>
      <c r="U69" t="str">
        <f t="shared" ca="1" si="58"/>
        <v/>
      </c>
      <c r="V69" t="str">
        <f t="shared" ca="1" si="58"/>
        <v/>
      </c>
      <c r="W69" t="str">
        <f t="shared" ca="1" si="58"/>
        <v/>
      </c>
      <c r="X69" t="str">
        <f t="shared" ca="1" si="58"/>
        <v/>
      </c>
      <c r="Y69" t="str">
        <f t="shared" ca="1" si="58"/>
        <v/>
      </c>
      <c r="Z69" t="str">
        <f t="shared" ca="1" si="58"/>
        <v/>
      </c>
      <c r="AA69" t="str">
        <f t="shared" ca="1" si="58"/>
        <v/>
      </c>
      <c r="AB69" t="str">
        <f t="shared" ca="1" si="58"/>
        <v/>
      </c>
      <c r="AC69" t="str">
        <f t="shared" ca="1" si="58"/>
        <v/>
      </c>
      <c r="AD69" t="str">
        <f t="shared" ca="1" si="58"/>
        <v/>
      </c>
      <c r="AE69" t="str">
        <f t="shared" ca="1" si="58"/>
        <v/>
      </c>
      <c r="AF69" t="str">
        <f t="shared" ca="1" si="58"/>
        <v/>
      </c>
      <c r="AG69" t="str">
        <f t="shared" ca="1" si="58"/>
        <v/>
      </c>
    </row>
    <row r="70" spans="1:34" x14ac:dyDescent="0.2">
      <c r="A70">
        <f t="shared" ca="1" si="9"/>
        <v>4</v>
      </c>
      <c r="B70" t="s">
        <v>66</v>
      </c>
      <c r="C70">
        <f t="shared" ca="1" si="35"/>
        <v>1</v>
      </c>
      <c r="D70">
        <f t="shared" ca="1" si="36"/>
        <v>26</v>
      </c>
      <c r="E70" t="str">
        <f t="shared" ca="1" si="12"/>
        <v>INSERT INTO Subscriptions (trialcode, login, role, investigatorlogin) values ("tri004","Pat036","patient","Inv018");</v>
      </c>
      <c r="F70" t="str">
        <f ca="1">IF(ISNUMBER(D70),CHAR(34)&amp;VLOOKUP(A70,Trials!A:B,2,FALSE)&amp;CHAR(34)&amp;","&amp;CHAR(34)&amp;B70&amp;CHAR(34)&amp;","&amp;CHAR(34)&amp;"patient"&amp;CHAR(34)&amp;","&amp;CHAR(34)&amp;VLOOKUP(D70,Accounts!A:B,2,FALSE)&amp;CHAR(34),"")</f>
        <v>"tri004","Pat036","patient","Inv018"</v>
      </c>
      <c r="G70" t="str">
        <f t="shared" ca="1" si="37"/>
        <v>tri004</v>
      </c>
      <c r="H70" t="str">
        <f ca="1">IF(ISNUMBER(D70),VLOOKUP(D70,Accounts!A:B,2,FALSE),"")</f>
        <v>Inv018</v>
      </c>
      <c r="I70">
        <f t="shared" ca="1" si="38"/>
        <v>13</v>
      </c>
      <c r="L70">
        <f t="shared" ca="1" si="15"/>
        <v>55.54</v>
      </c>
      <c r="M70" t="str">
        <f t="shared" ref="M70:AG70" ca="1" si="59">IF(AND($L70&lt;M$33,$L70&gt;N$33),M$31,"")</f>
        <v/>
      </c>
      <c r="N70" t="str">
        <f t="shared" ca="1" si="59"/>
        <v/>
      </c>
      <c r="O70" t="str">
        <f t="shared" ca="1" si="59"/>
        <v/>
      </c>
      <c r="P70" t="str">
        <f t="shared" ca="1" si="59"/>
        <v/>
      </c>
      <c r="Q70">
        <f t="shared" ca="1" si="59"/>
        <v>4</v>
      </c>
      <c r="R70" t="str">
        <f t="shared" ca="1" si="59"/>
        <v/>
      </c>
      <c r="S70" t="str">
        <f t="shared" ca="1" si="59"/>
        <v/>
      </c>
      <c r="T70" t="str">
        <f t="shared" ca="1" si="59"/>
        <v/>
      </c>
      <c r="U70" t="str">
        <f t="shared" ca="1" si="59"/>
        <v/>
      </c>
      <c r="V70" t="str">
        <f t="shared" ca="1" si="59"/>
        <v/>
      </c>
      <c r="W70" t="str">
        <f t="shared" ca="1" si="59"/>
        <v/>
      </c>
      <c r="X70" t="str">
        <f t="shared" ca="1" si="59"/>
        <v/>
      </c>
      <c r="Y70" t="str">
        <f t="shared" ca="1" si="59"/>
        <v/>
      </c>
      <c r="Z70" t="str">
        <f t="shared" ca="1" si="59"/>
        <v/>
      </c>
      <c r="AA70" t="str">
        <f t="shared" ca="1" si="59"/>
        <v/>
      </c>
      <c r="AB70" t="str">
        <f t="shared" ca="1" si="59"/>
        <v/>
      </c>
      <c r="AC70" t="str">
        <f t="shared" ca="1" si="59"/>
        <v/>
      </c>
      <c r="AD70" t="str">
        <f t="shared" ca="1" si="59"/>
        <v/>
      </c>
      <c r="AE70" t="str">
        <f t="shared" ca="1" si="59"/>
        <v/>
      </c>
      <c r="AF70" t="str">
        <f t="shared" ca="1" si="59"/>
        <v/>
      </c>
      <c r="AG70" t="str">
        <f t="shared" ca="1" si="59"/>
        <v/>
      </c>
    </row>
    <row r="71" spans="1:34" x14ac:dyDescent="0.2">
      <c r="A71">
        <f t="shared" ca="1" si="9"/>
        <v>19</v>
      </c>
      <c r="B71" t="s">
        <v>67</v>
      </c>
      <c r="C71">
        <f t="shared" ca="1" si="35"/>
        <v>3</v>
      </c>
      <c r="D71">
        <f t="shared" ca="1" si="36"/>
        <v>20</v>
      </c>
      <c r="E71" t="str">
        <f t="shared" ca="1" si="12"/>
        <v>INSERT INTO Subscriptions (trialcode, login, role, investigatorlogin) values ("tri019","Pat037","patient","Inv012");</v>
      </c>
      <c r="F71" t="str">
        <f ca="1">IF(ISNUMBER(D71),CHAR(34)&amp;VLOOKUP(A71,Trials!A:B,2,FALSE)&amp;CHAR(34)&amp;","&amp;CHAR(34)&amp;B71&amp;CHAR(34)&amp;","&amp;CHAR(34)&amp;"patient"&amp;CHAR(34)&amp;","&amp;CHAR(34)&amp;VLOOKUP(D71,Accounts!A:B,2,FALSE)&amp;CHAR(34),"")</f>
        <v>"tri019","Pat037","patient","Inv012"</v>
      </c>
      <c r="G71" t="str">
        <f t="shared" ca="1" si="37"/>
        <v>tri019</v>
      </c>
      <c r="H71" t="str">
        <f ca="1">IF(ISNUMBER(D71),VLOOKUP(D71,Accounts!A:B,2,FALSE),"")</f>
        <v>Inv012</v>
      </c>
      <c r="I71">
        <f t="shared" ca="1" si="38"/>
        <v>11</v>
      </c>
      <c r="L71">
        <f t="shared" ca="1" si="15"/>
        <v>5.37</v>
      </c>
      <c r="M71" t="str">
        <f t="shared" ref="M71:AG71" ca="1" si="60">IF(AND($L71&lt;M$33,$L71&gt;N$33),M$31,"")</f>
        <v/>
      </c>
      <c r="N71" t="str">
        <f t="shared" ca="1" si="60"/>
        <v/>
      </c>
      <c r="O71" t="str">
        <f t="shared" ca="1" si="60"/>
        <v/>
      </c>
      <c r="P71" t="str">
        <f t="shared" ca="1" si="60"/>
        <v/>
      </c>
      <c r="Q71" t="str">
        <f t="shared" ca="1" si="60"/>
        <v/>
      </c>
      <c r="R71" t="str">
        <f t="shared" ca="1" si="60"/>
        <v/>
      </c>
      <c r="S71" t="str">
        <f t="shared" ca="1" si="60"/>
        <v/>
      </c>
      <c r="T71" t="str">
        <f t="shared" ca="1" si="60"/>
        <v/>
      </c>
      <c r="U71" t="str">
        <f t="shared" ca="1" si="60"/>
        <v/>
      </c>
      <c r="V71" t="str">
        <f t="shared" ca="1" si="60"/>
        <v/>
      </c>
      <c r="W71" t="str">
        <f t="shared" ca="1" si="60"/>
        <v/>
      </c>
      <c r="X71" t="str">
        <f t="shared" ca="1" si="60"/>
        <v/>
      </c>
      <c r="Y71" t="str">
        <f t="shared" ca="1" si="60"/>
        <v/>
      </c>
      <c r="Z71" t="str">
        <f t="shared" ca="1" si="60"/>
        <v/>
      </c>
      <c r="AA71" t="str">
        <f t="shared" ca="1" si="60"/>
        <v/>
      </c>
      <c r="AB71" t="str">
        <f t="shared" ca="1" si="60"/>
        <v/>
      </c>
      <c r="AC71" t="str">
        <f t="shared" ca="1" si="60"/>
        <v/>
      </c>
      <c r="AD71" t="str">
        <f t="shared" ca="1" si="60"/>
        <v/>
      </c>
      <c r="AE71" t="str">
        <f t="shared" ca="1" si="60"/>
        <v/>
      </c>
      <c r="AF71">
        <f t="shared" ca="1" si="60"/>
        <v>19</v>
      </c>
      <c r="AG71" t="str">
        <f t="shared" ca="1" si="60"/>
        <v/>
      </c>
    </row>
    <row r="72" spans="1:34" x14ac:dyDescent="0.2">
      <c r="A72">
        <f t="shared" ca="1" si="9"/>
        <v>6</v>
      </c>
      <c r="B72" t="s">
        <v>68</v>
      </c>
      <c r="C72">
        <f t="shared" ca="1" si="35"/>
        <v>1</v>
      </c>
      <c r="D72">
        <f t="shared" ca="1" si="36"/>
        <v>14</v>
      </c>
      <c r="E72" t="str">
        <f t="shared" ca="1" si="12"/>
        <v>INSERT INTO Subscriptions (trialcode, login, role, investigatorlogin) values ("tri006","Pat038","patient","Inv006");</v>
      </c>
      <c r="F72" t="str">
        <f ca="1">IF(ISNUMBER(D72),CHAR(34)&amp;VLOOKUP(A72,Trials!A:B,2,FALSE)&amp;CHAR(34)&amp;","&amp;CHAR(34)&amp;B72&amp;CHAR(34)&amp;","&amp;CHAR(34)&amp;"patient"&amp;CHAR(34)&amp;","&amp;CHAR(34)&amp;VLOOKUP(D72,Accounts!A:B,2,FALSE)&amp;CHAR(34),"")</f>
        <v>"tri006","Pat038","patient","Inv006"</v>
      </c>
      <c r="G72" t="str">
        <f t="shared" ca="1" si="37"/>
        <v>tri006</v>
      </c>
      <c r="H72" t="str">
        <f ca="1">IF(ISNUMBER(D72),VLOOKUP(D72,Accounts!A:B,2,FALSE),"")</f>
        <v>Inv006</v>
      </c>
      <c r="I72">
        <f t="shared" ca="1" si="38"/>
        <v>13</v>
      </c>
      <c r="L72">
        <f t="shared" ca="1" si="15"/>
        <v>46.35</v>
      </c>
      <c r="M72" t="str">
        <f t="shared" ref="M72:AG72" ca="1" si="61">IF(AND($L72&lt;M$33,$L72&gt;N$33),M$31,"")</f>
        <v/>
      </c>
      <c r="N72" t="str">
        <f t="shared" ca="1" si="61"/>
        <v/>
      </c>
      <c r="O72" t="str">
        <f t="shared" ca="1" si="61"/>
        <v/>
      </c>
      <c r="P72" t="str">
        <f t="shared" ca="1" si="61"/>
        <v/>
      </c>
      <c r="Q72" t="str">
        <f t="shared" ca="1" si="61"/>
        <v/>
      </c>
      <c r="R72" t="str">
        <f t="shared" ca="1" si="61"/>
        <v/>
      </c>
      <c r="S72">
        <f t="shared" ca="1" si="61"/>
        <v>6</v>
      </c>
      <c r="T72" t="str">
        <f t="shared" ca="1" si="61"/>
        <v/>
      </c>
      <c r="U72" t="str">
        <f t="shared" ca="1" si="61"/>
        <v/>
      </c>
      <c r="V72" t="str">
        <f t="shared" ca="1" si="61"/>
        <v/>
      </c>
      <c r="W72" t="str">
        <f t="shared" ca="1" si="61"/>
        <v/>
      </c>
      <c r="X72" t="str">
        <f t="shared" ca="1" si="61"/>
        <v/>
      </c>
      <c r="Y72" t="str">
        <f t="shared" ca="1" si="61"/>
        <v/>
      </c>
      <c r="Z72" t="str">
        <f t="shared" ca="1" si="61"/>
        <v/>
      </c>
      <c r="AA72" t="str">
        <f t="shared" ca="1" si="61"/>
        <v/>
      </c>
      <c r="AB72" t="str">
        <f t="shared" ca="1" si="61"/>
        <v/>
      </c>
      <c r="AC72" t="str">
        <f t="shared" ca="1" si="61"/>
        <v/>
      </c>
      <c r="AD72" t="str">
        <f t="shared" ca="1" si="61"/>
        <v/>
      </c>
      <c r="AE72" t="str">
        <f t="shared" ca="1" si="61"/>
        <v/>
      </c>
      <c r="AF72" t="str">
        <f t="shared" ca="1" si="61"/>
        <v/>
      </c>
      <c r="AG72" t="str">
        <f t="shared" ca="1" si="61"/>
        <v/>
      </c>
    </row>
    <row r="73" spans="1:34" x14ac:dyDescent="0.2">
      <c r="A73">
        <f t="shared" ca="1" si="9"/>
        <v>10</v>
      </c>
      <c r="B73" t="s">
        <v>69</v>
      </c>
      <c r="C73">
        <f t="shared" ca="1" si="35"/>
        <v>1</v>
      </c>
      <c r="D73">
        <f t="shared" ca="1" si="36"/>
        <v>19</v>
      </c>
      <c r="E73" t="str">
        <f t="shared" ca="1" si="12"/>
        <v>INSERT INTO Subscriptions (trialcode, login, role, investigatorlogin) values ("tri010","Pat039","patient","Inv011");</v>
      </c>
      <c r="F73" t="str">
        <f ca="1">IF(ISNUMBER(D73),CHAR(34)&amp;VLOOKUP(A73,Trials!A:B,2,FALSE)&amp;CHAR(34)&amp;","&amp;CHAR(34)&amp;B73&amp;CHAR(34)&amp;","&amp;CHAR(34)&amp;"patient"&amp;CHAR(34)&amp;","&amp;CHAR(34)&amp;VLOOKUP(D73,Accounts!A:B,2,FALSE)&amp;CHAR(34),"")</f>
        <v>"tri010","Pat039","patient","Inv011"</v>
      </c>
      <c r="G73" t="str">
        <f t="shared" ca="1" si="37"/>
        <v>tri010</v>
      </c>
      <c r="H73" t="str">
        <f ca="1">IF(ISNUMBER(D73),VLOOKUP(D73,Accounts!A:B,2,FALSE),"")</f>
        <v>Inv011</v>
      </c>
      <c r="I73">
        <f t="shared" ca="1" si="38"/>
        <v>13</v>
      </c>
      <c r="L73">
        <f t="shared" ca="1" si="15"/>
        <v>32.479999999999997</v>
      </c>
      <c r="M73" t="str">
        <f t="shared" ref="M73:AG73" ca="1" si="62">IF(AND($L73&lt;M$33,$L73&gt;N$33),M$31,"")</f>
        <v/>
      </c>
      <c r="N73" t="str">
        <f t="shared" ca="1" si="62"/>
        <v/>
      </c>
      <c r="O73" t="str">
        <f t="shared" ca="1" si="62"/>
        <v/>
      </c>
      <c r="P73" t="str">
        <f t="shared" ca="1" si="62"/>
        <v/>
      </c>
      <c r="Q73" t="str">
        <f t="shared" ca="1" si="62"/>
        <v/>
      </c>
      <c r="R73" t="str">
        <f t="shared" ca="1" si="62"/>
        <v/>
      </c>
      <c r="S73" t="str">
        <f t="shared" ca="1" si="62"/>
        <v/>
      </c>
      <c r="T73" t="str">
        <f t="shared" ca="1" si="62"/>
        <v/>
      </c>
      <c r="U73" t="str">
        <f t="shared" ca="1" si="62"/>
        <v/>
      </c>
      <c r="V73" t="str">
        <f t="shared" ca="1" si="62"/>
        <v/>
      </c>
      <c r="W73">
        <f t="shared" ca="1" si="62"/>
        <v>10</v>
      </c>
      <c r="X73" t="str">
        <f t="shared" ca="1" si="62"/>
        <v/>
      </c>
      <c r="Y73" t="str">
        <f t="shared" ca="1" si="62"/>
        <v/>
      </c>
      <c r="Z73" t="str">
        <f t="shared" ca="1" si="62"/>
        <v/>
      </c>
      <c r="AA73" t="str">
        <f t="shared" ca="1" si="62"/>
        <v/>
      </c>
      <c r="AB73" t="str">
        <f t="shared" ca="1" si="62"/>
        <v/>
      </c>
      <c r="AC73" t="str">
        <f t="shared" ca="1" si="62"/>
        <v/>
      </c>
      <c r="AD73" t="str">
        <f t="shared" ca="1" si="62"/>
        <v/>
      </c>
      <c r="AE73" t="str">
        <f t="shared" ca="1" si="62"/>
        <v/>
      </c>
      <c r="AF73" t="str">
        <f t="shared" ca="1" si="62"/>
        <v/>
      </c>
      <c r="AG73" t="str">
        <f t="shared" ca="1" si="62"/>
        <v/>
      </c>
    </row>
    <row r="74" spans="1:34" x14ac:dyDescent="0.2">
      <c r="A74">
        <f t="shared" ca="1" si="9"/>
        <v>14</v>
      </c>
      <c r="B74" t="s">
        <v>70</v>
      </c>
      <c r="C74">
        <f t="shared" ca="1" si="35"/>
        <v>1</v>
      </c>
      <c r="D74" t="str">
        <f t="shared" ca="1" si="36"/>
        <v/>
      </c>
      <c r="E74" t="str">
        <f t="shared" ca="1" si="12"/>
        <v/>
      </c>
      <c r="F74" t="str">
        <f ca="1">IF(ISNUMBER(D74),CHAR(34)&amp;VLOOKUP(A74,Trials!A:B,2,FALSE)&amp;CHAR(34)&amp;","&amp;CHAR(34)&amp;B74&amp;CHAR(34)&amp;","&amp;CHAR(34)&amp;"patient"&amp;CHAR(34)&amp;","&amp;CHAR(34)&amp;VLOOKUP(D74,Accounts!A:B,2,FALSE)&amp;CHAR(34),"")</f>
        <v/>
      </c>
      <c r="G74" t="str">
        <f t="shared" ca="1" si="37"/>
        <v>tri014</v>
      </c>
      <c r="H74" t="str">
        <f ca="1">IF(ISNUMBER(D74),VLOOKUP(D74,Accounts!A:B,2,FALSE),"")</f>
        <v/>
      </c>
      <c r="I74">
        <f t="shared" ca="1" si="38"/>
        <v>14</v>
      </c>
      <c r="L74">
        <f t="shared" ca="1" si="15"/>
        <v>20.97</v>
      </c>
      <c r="M74" t="str">
        <f t="shared" ref="M74:AG74" ca="1" si="63">IF(AND($L74&lt;M$33,$L74&gt;N$33),M$31,"")</f>
        <v/>
      </c>
      <c r="N74" t="str">
        <f t="shared" ca="1" si="63"/>
        <v/>
      </c>
      <c r="O74" t="str">
        <f t="shared" ca="1" si="63"/>
        <v/>
      </c>
      <c r="P74" t="str">
        <f t="shared" ca="1" si="63"/>
        <v/>
      </c>
      <c r="Q74" t="str">
        <f t="shared" ca="1" si="63"/>
        <v/>
      </c>
      <c r="R74" t="str">
        <f t="shared" ca="1" si="63"/>
        <v/>
      </c>
      <c r="S74" t="str">
        <f t="shared" ca="1" si="63"/>
        <v/>
      </c>
      <c r="T74" t="str">
        <f t="shared" ca="1" si="63"/>
        <v/>
      </c>
      <c r="U74" t="str">
        <f t="shared" ca="1" si="63"/>
        <v/>
      </c>
      <c r="V74" t="str">
        <f t="shared" ca="1" si="63"/>
        <v/>
      </c>
      <c r="W74" t="str">
        <f t="shared" ca="1" si="63"/>
        <v/>
      </c>
      <c r="X74" t="str">
        <f t="shared" ca="1" si="63"/>
        <v/>
      </c>
      <c r="Y74" t="str">
        <f t="shared" ca="1" si="63"/>
        <v/>
      </c>
      <c r="Z74" t="str">
        <f t="shared" ca="1" si="63"/>
        <v/>
      </c>
      <c r="AA74">
        <f t="shared" ca="1" si="63"/>
        <v>14</v>
      </c>
      <c r="AB74" t="str">
        <f t="shared" ca="1" si="63"/>
        <v/>
      </c>
      <c r="AC74" t="str">
        <f t="shared" ca="1" si="63"/>
        <v/>
      </c>
      <c r="AD74" t="str">
        <f t="shared" ca="1" si="63"/>
        <v/>
      </c>
      <c r="AE74" t="str">
        <f t="shared" ca="1" si="63"/>
        <v/>
      </c>
      <c r="AF74" t="str">
        <f t="shared" ca="1" si="63"/>
        <v/>
      </c>
      <c r="AG74" t="str">
        <f t="shared" ca="1" si="63"/>
        <v/>
      </c>
    </row>
    <row r="75" spans="1:34" x14ac:dyDescent="0.2">
      <c r="A75">
        <f t="shared" ca="1" si="9"/>
        <v>3</v>
      </c>
      <c r="B75" t="s">
        <v>71</v>
      </c>
      <c r="C75">
        <f t="shared" ca="1" si="35"/>
        <v>1</v>
      </c>
      <c r="D75">
        <f t="shared" ca="1" si="36"/>
        <v>17</v>
      </c>
      <c r="E75" t="str">
        <f t="shared" ca="1" si="12"/>
        <v>INSERT INTO Subscriptions (trialcode, login, role, investigatorlogin) values ("tri003","Pat041","patient","Inv009");</v>
      </c>
      <c r="F75" t="str">
        <f ca="1">IF(ISNUMBER(D75),CHAR(34)&amp;VLOOKUP(A75,Trials!A:B,2,FALSE)&amp;CHAR(34)&amp;","&amp;CHAR(34)&amp;B75&amp;CHAR(34)&amp;","&amp;CHAR(34)&amp;"patient"&amp;CHAR(34)&amp;","&amp;CHAR(34)&amp;VLOOKUP(D75,Accounts!A:B,2,FALSE)&amp;CHAR(34),"")</f>
        <v>"tri003","Pat041","patient","Inv009"</v>
      </c>
      <c r="G75" t="str">
        <f t="shared" ca="1" si="37"/>
        <v>tri003</v>
      </c>
      <c r="H75" t="str">
        <f ca="1">IF(ISNUMBER(D75),VLOOKUP(D75,Accounts!A:B,2,FALSE),"")</f>
        <v>Inv009</v>
      </c>
      <c r="I75">
        <f t="shared" ca="1" si="38"/>
        <v>12</v>
      </c>
      <c r="L75">
        <f t="shared" ca="1" si="15"/>
        <v>58.48</v>
      </c>
      <c r="M75" t="str">
        <f t="shared" ref="M75:AG75" ca="1" si="64">IF(AND($L75&lt;M$33,$L75&gt;N$33),M$31,"")</f>
        <v/>
      </c>
      <c r="N75" t="str">
        <f t="shared" ca="1" si="64"/>
        <v/>
      </c>
      <c r="O75" t="str">
        <f t="shared" ca="1" si="64"/>
        <v/>
      </c>
      <c r="P75">
        <f t="shared" ca="1" si="64"/>
        <v>3</v>
      </c>
      <c r="Q75" t="str">
        <f t="shared" ca="1" si="64"/>
        <v/>
      </c>
      <c r="R75" t="str">
        <f t="shared" ca="1" si="64"/>
        <v/>
      </c>
      <c r="S75" t="str">
        <f t="shared" ca="1" si="64"/>
        <v/>
      </c>
      <c r="T75" t="str">
        <f t="shared" ca="1" si="64"/>
        <v/>
      </c>
      <c r="U75" t="str">
        <f t="shared" ca="1" si="64"/>
        <v/>
      </c>
      <c r="V75" t="str">
        <f t="shared" ca="1" si="64"/>
        <v/>
      </c>
      <c r="W75" t="str">
        <f t="shared" ca="1" si="64"/>
        <v/>
      </c>
      <c r="X75" t="str">
        <f t="shared" ca="1" si="64"/>
        <v/>
      </c>
      <c r="Y75" t="str">
        <f t="shared" ca="1" si="64"/>
        <v/>
      </c>
      <c r="Z75" t="str">
        <f t="shared" ca="1" si="64"/>
        <v/>
      </c>
      <c r="AA75" t="str">
        <f t="shared" ca="1" si="64"/>
        <v/>
      </c>
      <c r="AB75" t="str">
        <f t="shared" ca="1" si="64"/>
        <v/>
      </c>
      <c r="AC75" t="str">
        <f t="shared" ca="1" si="64"/>
        <v/>
      </c>
      <c r="AD75" t="str">
        <f t="shared" ca="1" si="64"/>
        <v/>
      </c>
      <c r="AE75" t="str">
        <f t="shared" ca="1" si="64"/>
        <v/>
      </c>
      <c r="AF75" t="str">
        <f t="shared" ca="1" si="64"/>
        <v/>
      </c>
      <c r="AG75" t="str">
        <f t="shared" ca="1" si="64"/>
        <v/>
      </c>
    </row>
    <row r="76" spans="1:34" x14ac:dyDescent="0.2">
      <c r="A76">
        <f t="shared" ca="1" si="9"/>
        <v>11</v>
      </c>
      <c r="B76" t="s">
        <v>72</v>
      </c>
      <c r="C76">
        <f t="shared" ca="1" si="35"/>
        <v>5</v>
      </c>
      <c r="D76">
        <f t="shared" ca="1" si="36"/>
        <v>14</v>
      </c>
      <c r="E76" t="str">
        <f t="shared" ca="1" si="12"/>
        <v>INSERT INTO Subscriptions (trialcode, login, role, investigatorlogin) values ("tri011","Pat042","patient","Inv006");</v>
      </c>
      <c r="F76" t="str">
        <f ca="1">IF(ISNUMBER(D76),CHAR(34)&amp;VLOOKUP(A76,Trials!A:B,2,FALSE)&amp;CHAR(34)&amp;","&amp;CHAR(34)&amp;B76&amp;CHAR(34)&amp;","&amp;CHAR(34)&amp;"patient"&amp;CHAR(34)&amp;","&amp;CHAR(34)&amp;VLOOKUP(D76,Accounts!A:B,2,FALSE)&amp;CHAR(34),"")</f>
        <v>"tri011","Pat042","patient","Inv006"</v>
      </c>
      <c r="G76" t="str">
        <f t="shared" ca="1" si="37"/>
        <v>tri011</v>
      </c>
      <c r="H76" t="str">
        <f ca="1">IF(ISNUMBER(D76),VLOOKUP(D76,Accounts!A:B,2,FALSE),"")</f>
        <v>Inv006</v>
      </c>
      <c r="I76">
        <f t="shared" ca="1" si="38"/>
        <v>7</v>
      </c>
      <c r="L76">
        <f t="shared" ca="1" si="15"/>
        <v>29.95</v>
      </c>
      <c r="M76" t="str">
        <f t="shared" ref="M76:AG76" ca="1" si="65">IF(AND($L76&lt;M$33,$L76&gt;N$33),M$31,"")</f>
        <v/>
      </c>
      <c r="N76" t="str">
        <f t="shared" ca="1" si="65"/>
        <v/>
      </c>
      <c r="O76" t="str">
        <f t="shared" ca="1" si="65"/>
        <v/>
      </c>
      <c r="P76" t="str">
        <f t="shared" ca="1" si="65"/>
        <v/>
      </c>
      <c r="Q76" t="str">
        <f t="shared" ca="1" si="65"/>
        <v/>
      </c>
      <c r="R76" t="str">
        <f t="shared" ca="1" si="65"/>
        <v/>
      </c>
      <c r="S76" t="str">
        <f t="shared" ca="1" si="65"/>
        <v/>
      </c>
      <c r="T76" t="str">
        <f t="shared" ca="1" si="65"/>
        <v/>
      </c>
      <c r="U76" t="str">
        <f t="shared" ca="1" si="65"/>
        <v/>
      </c>
      <c r="V76" t="str">
        <f t="shared" ca="1" si="65"/>
        <v/>
      </c>
      <c r="W76" t="str">
        <f t="shared" ca="1" si="65"/>
        <v/>
      </c>
      <c r="X76">
        <f t="shared" ca="1" si="65"/>
        <v>11</v>
      </c>
      <c r="Y76" t="str">
        <f t="shared" ca="1" si="65"/>
        <v/>
      </c>
      <c r="Z76" t="str">
        <f t="shared" ca="1" si="65"/>
        <v/>
      </c>
      <c r="AA76" t="str">
        <f t="shared" ca="1" si="65"/>
        <v/>
      </c>
      <c r="AB76" t="str">
        <f t="shared" ca="1" si="65"/>
        <v/>
      </c>
      <c r="AC76" t="str">
        <f t="shared" ca="1" si="65"/>
        <v/>
      </c>
      <c r="AD76" t="str">
        <f t="shared" ca="1" si="65"/>
        <v/>
      </c>
      <c r="AE76" t="str">
        <f t="shared" ca="1" si="65"/>
        <v/>
      </c>
      <c r="AF76" t="str">
        <f t="shared" ca="1" si="65"/>
        <v/>
      </c>
      <c r="AG76" t="str">
        <f t="shared" ca="1" si="65"/>
        <v/>
      </c>
    </row>
    <row r="77" spans="1:34" s="6" customFormat="1" x14ac:dyDescent="0.2">
      <c r="A77">
        <f t="shared" ca="1" si="9"/>
        <v>2</v>
      </c>
      <c r="B77" t="s">
        <v>73</v>
      </c>
      <c r="C77" s="6">
        <f t="shared" ca="1" si="35"/>
        <v>5</v>
      </c>
      <c r="D77" s="6" t="str">
        <f t="shared" ca="1" si="36"/>
        <v/>
      </c>
      <c r="E77" t="str">
        <f t="shared" ca="1" si="12"/>
        <v/>
      </c>
      <c r="F77" s="6" t="str">
        <f ca="1">IF(ISNUMBER(D77),CHAR(34)&amp;VLOOKUP(A77,Trials!A:B,2,FALSE)&amp;CHAR(34)&amp;","&amp;CHAR(34)&amp;B77&amp;CHAR(34)&amp;","&amp;CHAR(34)&amp;"patient"&amp;CHAR(34)&amp;","&amp;CHAR(34)&amp;VLOOKUP(D77,Accounts!A:B,2,FALSE)&amp;CHAR(34),"")</f>
        <v/>
      </c>
      <c r="G77" s="6" t="str">
        <f t="shared" ca="1" si="37"/>
        <v>tri002</v>
      </c>
      <c r="H77" s="6" t="str">
        <f ca="1">IF(ISNUMBER(D77),VLOOKUP(D77,Accounts!A:B,2,FALSE),"")</f>
        <v/>
      </c>
      <c r="I77" s="6">
        <f t="shared" ca="1" si="38"/>
        <v>10</v>
      </c>
      <c r="L77">
        <f t="shared" ca="1" si="15"/>
        <v>60.12</v>
      </c>
      <c r="M77" t="str">
        <f t="shared" ref="M77:AG77" ca="1" si="66">IF(AND($L77&lt;M$33,$L77&gt;N$33),M$31,"")</f>
        <v/>
      </c>
      <c r="N77" t="str">
        <f t="shared" ca="1" si="66"/>
        <v/>
      </c>
      <c r="O77">
        <f t="shared" ca="1" si="66"/>
        <v>2</v>
      </c>
      <c r="P77" t="str">
        <f t="shared" ca="1" si="66"/>
        <v/>
      </c>
      <c r="Q77" t="str">
        <f t="shared" ca="1" si="66"/>
        <v/>
      </c>
      <c r="R77" t="str">
        <f t="shared" ca="1" si="66"/>
        <v/>
      </c>
      <c r="S77" t="str">
        <f t="shared" ca="1" si="66"/>
        <v/>
      </c>
      <c r="T77" t="str">
        <f t="shared" ca="1" si="66"/>
        <v/>
      </c>
      <c r="U77" t="str">
        <f t="shared" ca="1" si="66"/>
        <v/>
      </c>
      <c r="V77" t="str">
        <f t="shared" ca="1" si="66"/>
        <v/>
      </c>
      <c r="W77" t="str">
        <f t="shared" ca="1" si="66"/>
        <v/>
      </c>
      <c r="X77" t="str">
        <f t="shared" ca="1" si="66"/>
        <v/>
      </c>
      <c r="Y77" t="str">
        <f t="shared" ca="1" si="66"/>
        <v/>
      </c>
      <c r="Z77" t="str">
        <f t="shared" ca="1" si="66"/>
        <v/>
      </c>
      <c r="AA77" t="str">
        <f t="shared" ca="1" si="66"/>
        <v/>
      </c>
      <c r="AB77" t="str">
        <f t="shared" ca="1" si="66"/>
        <v/>
      </c>
      <c r="AC77" t="str">
        <f t="shared" ca="1" si="66"/>
        <v/>
      </c>
      <c r="AD77" t="str">
        <f t="shared" ca="1" si="66"/>
        <v/>
      </c>
      <c r="AE77" t="str">
        <f t="shared" ca="1" si="66"/>
        <v/>
      </c>
      <c r="AF77" t="str">
        <f t="shared" ca="1" si="66"/>
        <v/>
      </c>
      <c r="AG77" t="str">
        <f t="shared" ca="1" si="66"/>
        <v/>
      </c>
      <c r="AH77"/>
    </row>
    <row r="78" spans="1:34" s="6" customFormat="1" x14ac:dyDescent="0.2">
      <c r="A78">
        <f t="shared" ca="1" si="9"/>
        <v>7</v>
      </c>
      <c r="B78" t="s">
        <v>74</v>
      </c>
      <c r="C78" s="6">
        <f t="shared" ref="C78:C141" ca="1" si="67">ROUND(RANDBETWEEN(0,I78*VLOOKUP(A78,A$3:H$23,8,FALSE)+I78/(I78-VLOOKUP(A78,A$3:H$23,8,FALSE)))/I78,0)</f>
        <v>5</v>
      </c>
      <c r="D78" s="6">
        <f t="shared" ref="D78:D141" ca="1" si="68">OFFSET(J$3,A78,C78)</f>
        <v>24</v>
      </c>
      <c r="E78" t="str">
        <f t="shared" ca="1" si="12"/>
        <v>INSERT INTO Subscriptions (trialcode, login, role, investigatorlogin) values ("tri007","Pat044","patient","Inv016");</v>
      </c>
      <c r="F78" s="6" t="str">
        <f ca="1">IF(ISNUMBER(D78),CHAR(34)&amp;VLOOKUP(A78,Trials!A:B,2,FALSE)&amp;CHAR(34)&amp;","&amp;CHAR(34)&amp;B78&amp;CHAR(34)&amp;","&amp;CHAR(34)&amp;"patient"&amp;CHAR(34)&amp;","&amp;CHAR(34)&amp;VLOOKUP(D78,Accounts!A:B,2,FALSE)&amp;CHAR(34),"")</f>
        <v>"tri007","Pat044","patient","Inv016"</v>
      </c>
      <c r="G78" s="6" t="str">
        <f t="shared" ref="G78:G141" ca="1" si="69">VLOOKUP(A78,A:B,2,FALSE)</f>
        <v>tri007</v>
      </c>
      <c r="H78" s="6" t="str">
        <f ca="1">IF(ISNUMBER(D78),VLOOKUP(D78,Accounts!A:B,2,FALSE),"")</f>
        <v>Inv016</v>
      </c>
      <c r="I78" s="6">
        <f t="shared" ref="I78:I141" ca="1" si="70">VLOOKUP(A78,A$3:H$23,7,FALSE)</f>
        <v>9</v>
      </c>
      <c r="L78">
        <f t="shared" ca="1" si="15"/>
        <v>44.33</v>
      </c>
      <c r="M78" t="str">
        <f t="shared" ref="M78:AG78" ca="1" si="71">IF(AND($L78&lt;M$33,$L78&gt;N$33),M$31,"")</f>
        <v/>
      </c>
      <c r="N78" t="str">
        <f t="shared" ca="1" si="71"/>
        <v/>
      </c>
      <c r="O78" t="str">
        <f t="shared" ca="1" si="71"/>
        <v/>
      </c>
      <c r="P78" t="str">
        <f t="shared" ca="1" si="71"/>
        <v/>
      </c>
      <c r="Q78" t="str">
        <f t="shared" ca="1" si="71"/>
        <v/>
      </c>
      <c r="R78" t="str">
        <f t="shared" ca="1" si="71"/>
        <v/>
      </c>
      <c r="S78" t="str">
        <f t="shared" ca="1" si="71"/>
        <v/>
      </c>
      <c r="T78">
        <f t="shared" ca="1" si="71"/>
        <v>7</v>
      </c>
      <c r="U78" t="str">
        <f t="shared" ca="1" si="71"/>
        <v/>
      </c>
      <c r="V78" t="str">
        <f t="shared" ca="1" si="71"/>
        <v/>
      </c>
      <c r="W78" t="str">
        <f t="shared" ca="1" si="71"/>
        <v/>
      </c>
      <c r="X78" t="str">
        <f t="shared" ca="1" si="71"/>
        <v/>
      </c>
      <c r="Y78" t="str">
        <f t="shared" ca="1" si="71"/>
        <v/>
      </c>
      <c r="Z78" t="str">
        <f t="shared" ca="1" si="71"/>
        <v/>
      </c>
      <c r="AA78" t="str">
        <f t="shared" ca="1" si="71"/>
        <v/>
      </c>
      <c r="AB78" t="str">
        <f t="shared" ca="1" si="71"/>
        <v/>
      </c>
      <c r="AC78" t="str">
        <f t="shared" ca="1" si="71"/>
        <v/>
      </c>
      <c r="AD78" t="str">
        <f t="shared" ca="1" si="71"/>
        <v/>
      </c>
      <c r="AE78" t="str">
        <f t="shared" ca="1" si="71"/>
        <v/>
      </c>
      <c r="AF78" t="str">
        <f t="shared" ca="1" si="71"/>
        <v/>
      </c>
      <c r="AG78" t="str">
        <f t="shared" ca="1" si="71"/>
        <v/>
      </c>
      <c r="AH78"/>
    </row>
    <row r="79" spans="1:34" s="6" customFormat="1" x14ac:dyDescent="0.2">
      <c r="A79">
        <f t="shared" ca="1" si="9"/>
        <v>7</v>
      </c>
      <c r="B79" t="s">
        <v>75</v>
      </c>
      <c r="C79" s="6">
        <f t="shared" ca="1" si="67"/>
        <v>6</v>
      </c>
      <c r="D79" s="6" t="str">
        <f t="shared" ca="1" si="68"/>
        <v/>
      </c>
      <c r="E79" t="str">
        <f t="shared" ca="1" si="12"/>
        <v/>
      </c>
      <c r="F79" s="6" t="str">
        <f ca="1">IF(ISNUMBER(D79),CHAR(34)&amp;VLOOKUP(A79,Trials!A:B,2,FALSE)&amp;CHAR(34)&amp;","&amp;CHAR(34)&amp;B79&amp;CHAR(34)&amp;","&amp;CHAR(34)&amp;"patient"&amp;CHAR(34)&amp;","&amp;CHAR(34)&amp;VLOOKUP(D79,Accounts!A:B,2,FALSE)&amp;CHAR(34),"")</f>
        <v/>
      </c>
      <c r="G79" s="6" t="str">
        <f t="shared" ca="1" si="69"/>
        <v>tri007</v>
      </c>
      <c r="H79" s="6" t="str">
        <f ca="1">IF(ISNUMBER(D79),VLOOKUP(D79,Accounts!A:B,2,FALSE),"")</f>
        <v/>
      </c>
      <c r="I79" s="6">
        <f t="shared" ca="1" si="70"/>
        <v>9</v>
      </c>
      <c r="L79">
        <f t="shared" ca="1" si="15"/>
        <v>42.69</v>
      </c>
      <c r="M79" t="str">
        <f t="shared" ref="M79:AG79" ca="1" si="72">IF(AND($L79&lt;M$33,$L79&gt;N$33),M$31,"")</f>
        <v/>
      </c>
      <c r="N79" t="str">
        <f t="shared" ca="1" si="72"/>
        <v/>
      </c>
      <c r="O79" t="str">
        <f t="shared" ca="1" si="72"/>
        <v/>
      </c>
      <c r="P79" t="str">
        <f t="shared" ca="1" si="72"/>
        <v/>
      </c>
      <c r="Q79" t="str">
        <f t="shared" ca="1" si="72"/>
        <v/>
      </c>
      <c r="R79" t="str">
        <f t="shared" ca="1" si="72"/>
        <v/>
      </c>
      <c r="S79" t="str">
        <f t="shared" ca="1" si="72"/>
        <v/>
      </c>
      <c r="T79">
        <f t="shared" ca="1" si="72"/>
        <v>7</v>
      </c>
      <c r="U79" t="str">
        <f t="shared" ca="1" si="72"/>
        <v/>
      </c>
      <c r="V79" t="str">
        <f t="shared" ca="1" si="72"/>
        <v/>
      </c>
      <c r="W79" t="str">
        <f t="shared" ca="1" si="72"/>
        <v/>
      </c>
      <c r="X79" t="str">
        <f t="shared" ca="1" si="72"/>
        <v/>
      </c>
      <c r="Y79" t="str">
        <f t="shared" ca="1" si="72"/>
        <v/>
      </c>
      <c r="Z79" t="str">
        <f t="shared" ca="1" si="72"/>
        <v/>
      </c>
      <c r="AA79" t="str">
        <f t="shared" ca="1" si="72"/>
        <v/>
      </c>
      <c r="AB79" t="str">
        <f t="shared" ca="1" si="72"/>
        <v/>
      </c>
      <c r="AC79" t="str">
        <f t="shared" ca="1" si="72"/>
        <v/>
      </c>
      <c r="AD79" t="str">
        <f t="shared" ca="1" si="72"/>
        <v/>
      </c>
      <c r="AE79" t="str">
        <f t="shared" ca="1" si="72"/>
        <v/>
      </c>
      <c r="AF79" t="str">
        <f t="shared" ca="1" si="72"/>
        <v/>
      </c>
      <c r="AG79" t="str">
        <f t="shared" ca="1" si="72"/>
        <v/>
      </c>
      <c r="AH79"/>
    </row>
    <row r="80" spans="1:34" s="6" customFormat="1" x14ac:dyDescent="0.2">
      <c r="A80">
        <f t="shared" ca="1" si="9"/>
        <v>11</v>
      </c>
      <c r="B80" t="s">
        <v>76</v>
      </c>
      <c r="C80" s="6">
        <f t="shared" ca="1" si="67"/>
        <v>4</v>
      </c>
      <c r="D80" s="6">
        <f t="shared" ca="1" si="68"/>
        <v>23</v>
      </c>
      <c r="E80" t="str">
        <f t="shared" ca="1" si="12"/>
        <v>INSERT INTO Subscriptions (trialcode, login, role, investigatorlogin) values ("tri011","Pat046","patient","Inv015");</v>
      </c>
      <c r="F80" s="6" t="str">
        <f ca="1">IF(ISNUMBER(D80),CHAR(34)&amp;VLOOKUP(A80,Trials!A:B,2,FALSE)&amp;CHAR(34)&amp;","&amp;CHAR(34)&amp;B80&amp;CHAR(34)&amp;","&amp;CHAR(34)&amp;"patient"&amp;CHAR(34)&amp;","&amp;CHAR(34)&amp;VLOOKUP(D80,Accounts!A:B,2,FALSE)&amp;CHAR(34),"")</f>
        <v>"tri011","Pat046","patient","Inv015"</v>
      </c>
      <c r="G80" s="6" t="str">
        <f t="shared" ca="1" si="69"/>
        <v>tri011</v>
      </c>
      <c r="H80" s="6" t="str">
        <f ca="1">IF(ISNUMBER(D80),VLOOKUP(D80,Accounts!A:B,2,FALSE),"")</f>
        <v>Inv015</v>
      </c>
      <c r="I80" s="6">
        <f t="shared" ca="1" si="70"/>
        <v>7</v>
      </c>
      <c r="L80">
        <f t="shared" ca="1" si="15"/>
        <v>29.77</v>
      </c>
      <c r="M80" t="str">
        <f t="shared" ref="M80:AG80" ca="1" si="73">IF(AND($L80&lt;M$33,$L80&gt;N$33),M$31,"")</f>
        <v/>
      </c>
      <c r="N80" t="str">
        <f t="shared" ca="1" si="73"/>
        <v/>
      </c>
      <c r="O80" t="str">
        <f t="shared" ca="1" si="73"/>
        <v/>
      </c>
      <c r="P80" t="str">
        <f t="shared" ca="1" si="73"/>
        <v/>
      </c>
      <c r="Q80" t="str">
        <f t="shared" ca="1" si="73"/>
        <v/>
      </c>
      <c r="R80" t="str">
        <f t="shared" ca="1" si="73"/>
        <v/>
      </c>
      <c r="S80" t="str">
        <f t="shared" ca="1" si="73"/>
        <v/>
      </c>
      <c r="T80" t="str">
        <f t="shared" ca="1" si="73"/>
        <v/>
      </c>
      <c r="U80" t="str">
        <f t="shared" ca="1" si="73"/>
        <v/>
      </c>
      <c r="V80" t="str">
        <f t="shared" ca="1" si="73"/>
        <v/>
      </c>
      <c r="W80" t="str">
        <f t="shared" ca="1" si="73"/>
        <v/>
      </c>
      <c r="X80">
        <f t="shared" ca="1" si="73"/>
        <v>11</v>
      </c>
      <c r="Y80" t="str">
        <f t="shared" ca="1" si="73"/>
        <v/>
      </c>
      <c r="Z80" t="str">
        <f t="shared" ca="1" si="73"/>
        <v/>
      </c>
      <c r="AA80" t="str">
        <f t="shared" ca="1" si="73"/>
        <v/>
      </c>
      <c r="AB80" t="str">
        <f t="shared" ca="1" si="73"/>
        <v/>
      </c>
      <c r="AC80" t="str">
        <f t="shared" ca="1" si="73"/>
        <v/>
      </c>
      <c r="AD80" t="str">
        <f t="shared" ca="1" si="73"/>
        <v/>
      </c>
      <c r="AE80" t="str">
        <f t="shared" ca="1" si="73"/>
        <v/>
      </c>
      <c r="AF80" t="str">
        <f t="shared" ca="1" si="73"/>
        <v/>
      </c>
      <c r="AG80" t="str">
        <f t="shared" ca="1" si="73"/>
        <v/>
      </c>
      <c r="AH80"/>
    </row>
    <row r="81" spans="1:34" s="6" customFormat="1" x14ac:dyDescent="0.2">
      <c r="A81">
        <f t="shared" ca="1" si="9"/>
        <v>11</v>
      </c>
      <c r="B81" t="s">
        <v>77</v>
      </c>
      <c r="C81" s="6">
        <f t="shared" ca="1" si="67"/>
        <v>6</v>
      </c>
      <c r="D81" s="6">
        <f t="shared" ca="1" si="68"/>
        <v>15</v>
      </c>
      <c r="E81" t="str">
        <f t="shared" ca="1" si="12"/>
        <v>INSERT INTO Subscriptions (trialcode, login, role, investigatorlogin) values ("tri011","Pat047","patient","Inv007");</v>
      </c>
      <c r="F81" s="6" t="str">
        <f ca="1">IF(ISNUMBER(D81),CHAR(34)&amp;VLOOKUP(A81,Trials!A:B,2,FALSE)&amp;CHAR(34)&amp;","&amp;CHAR(34)&amp;B81&amp;CHAR(34)&amp;","&amp;CHAR(34)&amp;"patient"&amp;CHAR(34)&amp;","&amp;CHAR(34)&amp;VLOOKUP(D81,Accounts!A:B,2,FALSE)&amp;CHAR(34),"")</f>
        <v>"tri011","Pat047","patient","Inv007"</v>
      </c>
      <c r="G81" s="6" t="str">
        <f t="shared" ca="1" si="69"/>
        <v>tri011</v>
      </c>
      <c r="H81" s="6" t="str">
        <f ca="1">IF(ISNUMBER(D81),VLOOKUP(D81,Accounts!A:B,2,FALSE),"")</f>
        <v>Inv007</v>
      </c>
      <c r="I81" s="6">
        <f t="shared" ca="1" si="70"/>
        <v>7</v>
      </c>
      <c r="L81">
        <f t="shared" ca="1" si="15"/>
        <v>29.5</v>
      </c>
      <c r="M81" t="str">
        <f t="shared" ref="M81:AG81" ca="1" si="74">IF(AND($L81&lt;M$33,$L81&gt;N$33),M$31,"")</f>
        <v/>
      </c>
      <c r="N81" t="str">
        <f t="shared" ca="1" si="74"/>
        <v/>
      </c>
      <c r="O81" t="str">
        <f t="shared" ca="1" si="74"/>
        <v/>
      </c>
      <c r="P81" t="str">
        <f t="shared" ca="1" si="74"/>
        <v/>
      </c>
      <c r="Q81" t="str">
        <f t="shared" ca="1" si="74"/>
        <v/>
      </c>
      <c r="R81" t="str">
        <f t="shared" ca="1" si="74"/>
        <v/>
      </c>
      <c r="S81" t="str">
        <f t="shared" ca="1" si="74"/>
        <v/>
      </c>
      <c r="T81" t="str">
        <f t="shared" ca="1" si="74"/>
        <v/>
      </c>
      <c r="U81" t="str">
        <f t="shared" ca="1" si="74"/>
        <v/>
      </c>
      <c r="V81" t="str">
        <f t="shared" ca="1" si="74"/>
        <v/>
      </c>
      <c r="W81" t="str">
        <f t="shared" ca="1" si="74"/>
        <v/>
      </c>
      <c r="X81">
        <f t="shared" ca="1" si="74"/>
        <v>11</v>
      </c>
      <c r="Y81" t="str">
        <f t="shared" ca="1" si="74"/>
        <v/>
      </c>
      <c r="Z81" t="str">
        <f t="shared" ca="1" si="74"/>
        <v/>
      </c>
      <c r="AA81" t="str">
        <f t="shared" ca="1" si="74"/>
        <v/>
      </c>
      <c r="AB81" t="str">
        <f t="shared" ca="1" si="74"/>
        <v/>
      </c>
      <c r="AC81" t="str">
        <f t="shared" ca="1" si="74"/>
        <v/>
      </c>
      <c r="AD81" t="str">
        <f t="shared" ca="1" si="74"/>
        <v/>
      </c>
      <c r="AE81" t="str">
        <f t="shared" ca="1" si="74"/>
        <v/>
      </c>
      <c r="AF81" t="str">
        <f t="shared" ca="1" si="74"/>
        <v/>
      </c>
      <c r="AG81" t="str">
        <f t="shared" ca="1" si="74"/>
        <v/>
      </c>
      <c r="AH81"/>
    </row>
    <row r="82" spans="1:34" s="6" customFormat="1" x14ac:dyDescent="0.2">
      <c r="A82">
        <f t="shared" ca="1" si="9"/>
        <v>12</v>
      </c>
      <c r="B82" t="s">
        <v>78</v>
      </c>
      <c r="C82" s="6">
        <f t="shared" ca="1" si="67"/>
        <v>1</v>
      </c>
      <c r="D82" s="6" t="str">
        <f t="shared" ca="1" si="68"/>
        <v/>
      </c>
      <c r="E82" t="str">
        <f t="shared" ca="1" si="12"/>
        <v/>
      </c>
      <c r="F82" s="6" t="str">
        <f ca="1">IF(ISNUMBER(D82),CHAR(34)&amp;VLOOKUP(A82,Trials!A:B,2,FALSE)&amp;CHAR(34)&amp;","&amp;CHAR(34)&amp;B82&amp;CHAR(34)&amp;","&amp;CHAR(34)&amp;"patient"&amp;CHAR(34)&amp;","&amp;CHAR(34)&amp;VLOOKUP(D82,Accounts!A:B,2,FALSE)&amp;CHAR(34),"")</f>
        <v/>
      </c>
      <c r="G82" s="6" t="str">
        <f t="shared" ca="1" si="69"/>
        <v>tri012</v>
      </c>
      <c r="H82" s="6" t="str">
        <f ca="1">IF(ISNUMBER(D82),VLOOKUP(D82,Accounts!A:B,2,FALSE),"")</f>
        <v/>
      </c>
      <c r="I82" s="6">
        <f t="shared" ca="1" si="70"/>
        <v>14</v>
      </c>
      <c r="L82">
        <f t="shared" ca="1" si="15"/>
        <v>27.78</v>
      </c>
      <c r="M82" t="str">
        <f t="shared" ref="M82:AG82" ca="1" si="75">IF(AND($L82&lt;M$33,$L82&gt;N$33),M$31,"")</f>
        <v/>
      </c>
      <c r="N82" t="str">
        <f t="shared" ca="1" si="75"/>
        <v/>
      </c>
      <c r="O82" t="str">
        <f t="shared" ca="1" si="75"/>
        <v/>
      </c>
      <c r="P82" t="str">
        <f t="shared" ca="1" si="75"/>
        <v/>
      </c>
      <c r="Q82" t="str">
        <f t="shared" ca="1" si="75"/>
        <v/>
      </c>
      <c r="R82" t="str">
        <f t="shared" ca="1" si="75"/>
        <v/>
      </c>
      <c r="S82" t="str">
        <f t="shared" ca="1" si="75"/>
        <v/>
      </c>
      <c r="T82" t="str">
        <f t="shared" ca="1" si="75"/>
        <v/>
      </c>
      <c r="U82" t="str">
        <f t="shared" ca="1" si="75"/>
        <v/>
      </c>
      <c r="V82" t="str">
        <f t="shared" ca="1" si="75"/>
        <v/>
      </c>
      <c r="W82" t="str">
        <f t="shared" ca="1" si="75"/>
        <v/>
      </c>
      <c r="X82" t="str">
        <f t="shared" ca="1" si="75"/>
        <v/>
      </c>
      <c r="Y82">
        <f t="shared" ca="1" si="75"/>
        <v>12</v>
      </c>
      <c r="Z82" t="str">
        <f t="shared" ca="1" si="75"/>
        <v/>
      </c>
      <c r="AA82" t="str">
        <f t="shared" ca="1" si="75"/>
        <v/>
      </c>
      <c r="AB82" t="str">
        <f t="shared" ca="1" si="75"/>
        <v/>
      </c>
      <c r="AC82" t="str">
        <f t="shared" ca="1" si="75"/>
        <v/>
      </c>
      <c r="AD82" t="str">
        <f t="shared" ca="1" si="75"/>
        <v/>
      </c>
      <c r="AE82" t="str">
        <f t="shared" ca="1" si="75"/>
        <v/>
      </c>
      <c r="AF82" t="str">
        <f t="shared" ca="1" si="75"/>
        <v/>
      </c>
      <c r="AG82" t="str">
        <f t="shared" ca="1" si="75"/>
        <v/>
      </c>
      <c r="AH82"/>
    </row>
    <row r="83" spans="1:34" s="6" customFormat="1" x14ac:dyDescent="0.2">
      <c r="A83">
        <f t="shared" ca="1" si="9"/>
        <v>16</v>
      </c>
      <c r="B83" t="s">
        <v>79</v>
      </c>
      <c r="C83" s="6">
        <f t="shared" ca="1" si="67"/>
        <v>6</v>
      </c>
      <c r="D83" s="6">
        <f t="shared" ca="1" si="68"/>
        <v>10</v>
      </c>
      <c r="E83" t="str">
        <f t="shared" ca="1" si="12"/>
        <v>INSERT INTO Subscriptions (trialcode, login, role, investigatorlogin) values ("tri016","Pat049","patient","Inv002");</v>
      </c>
      <c r="F83" s="6" t="str">
        <f ca="1">IF(ISNUMBER(D83),CHAR(34)&amp;VLOOKUP(A83,Trials!A:B,2,FALSE)&amp;CHAR(34)&amp;","&amp;CHAR(34)&amp;B83&amp;CHAR(34)&amp;","&amp;CHAR(34)&amp;"patient"&amp;CHAR(34)&amp;","&amp;CHAR(34)&amp;VLOOKUP(D83,Accounts!A:B,2,FALSE)&amp;CHAR(34),"")</f>
        <v>"tri016","Pat049","patient","Inv002"</v>
      </c>
      <c r="G83" s="6" t="str">
        <f t="shared" ca="1" si="69"/>
        <v>tri016</v>
      </c>
      <c r="H83" s="6" t="str">
        <f ca="1">IF(ISNUMBER(D83),VLOOKUP(D83,Accounts!A:B,2,FALSE),"")</f>
        <v>Inv002</v>
      </c>
      <c r="I83" s="6">
        <f t="shared" ca="1" si="70"/>
        <v>8</v>
      </c>
      <c r="L83">
        <f t="shared" ca="1" si="15"/>
        <v>13.7</v>
      </c>
      <c r="M83" t="str">
        <f t="shared" ref="M83:AG83" ca="1" si="76">IF(AND($L83&lt;M$33,$L83&gt;N$33),M$31,"")</f>
        <v/>
      </c>
      <c r="N83" t="str">
        <f t="shared" ca="1" si="76"/>
        <v/>
      </c>
      <c r="O83" t="str">
        <f t="shared" ca="1" si="76"/>
        <v/>
      </c>
      <c r="P83" t="str">
        <f t="shared" ca="1" si="76"/>
        <v/>
      </c>
      <c r="Q83" t="str">
        <f t="shared" ca="1" si="76"/>
        <v/>
      </c>
      <c r="R83" t="str">
        <f t="shared" ca="1" si="76"/>
        <v/>
      </c>
      <c r="S83" t="str">
        <f t="shared" ca="1" si="76"/>
        <v/>
      </c>
      <c r="T83" t="str">
        <f t="shared" ca="1" si="76"/>
        <v/>
      </c>
      <c r="U83" t="str">
        <f t="shared" ca="1" si="76"/>
        <v/>
      </c>
      <c r="V83" t="str">
        <f t="shared" ca="1" si="76"/>
        <v/>
      </c>
      <c r="W83" t="str">
        <f t="shared" ca="1" si="76"/>
        <v/>
      </c>
      <c r="X83" t="str">
        <f t="shared" ca="1" si="76"/>
        <v/>
      </c>
      <c r="Y83" t="str">
        <f t="shared" ca="1" si="76"/>
        <v/>
      </c>
      <c r="Z83" t="str">
        <f t="shared" ca="1" si="76"/>
        <v/>
      </c>
      <c r="AA83" t="str">
        <f t="shared" ca="1" si="76"/>
        <v/>
      </c>
      <c r="AB83" t="str">
        <f t="shared" ca="1" si="76"/>
        <v/>
      </c>
      <c r="AC83">
        <f t="shared" ca="1" si="76"/>
        <v>16</v>
      </c>
      <c r="AD83" t="str">
        <f t="shared" ca="1" si="76"/>
        <v/>
      </c>
      <c r="AE83" t="str">
        <f t="shared" ca="1" si="76"/>
        <v/>
      </c>
      <c r="AF83" t="str">
        <f t="shared" ca="1" si="76"/>
        <v/>
      </c>
      <c r="AG83" t="str">
        <f t="shared" ca="1" si="76"/>
        <v/>
      </c>
      <c r="AH83"/>
    </row>
    <row r="84" spans="1:34" s="6" customFormat="1" x14ac:dyDescent="0.2">
      <c r="A84">
        <f t="shared" ca="1" si="9"/>
        <v>8</v>
      </c>
      <c r="B84" t="s">
        <v>80</v>
      </c>
      <c r="C84" s="6">
        <f t="shared" ca="1" si="67"/>
        <v>1</v>
      </c>
      <c r="D84" s="6">
        <f t="shared" ca="1" si="68"/>
        <v>17</v>
      </c>
      <c r="E84" t="str">
        <f t="shared" ca="1" si="12"/>
        <v>INSERT INTO Subscriptions (trialcode, login, role, investigatorlogin) values ("tri008","Pat050","patient","Inv009");</v>
      </c>
      <c r="F84" s="6" t="str">
        <f ca="1">IF(ISNUMBER(D84),CHAR(34)&amp;VLOOKUP(A84,Trials!A:B,2,FALSE)&amp;CHAR(34)&amp;","&amp;CHAR(34)&amp;B84&amp;CHAR(34)&amp;","&amp;CHAR(34)&amp;"patient"&amp;CHAR(34)&amp;","&amp;CHAR(34)&amp;VLOOKUP(D84,Accounts!A:B,2,FALSE)&amp;CHAR(34),"")</f>
        <v>"tri008","Pat050","patient","Inv009"</v>
      </c>
      <c r="G84" s="6" t="str">
        <f t="shared" ca="1" si="69"/>
        <v>tri008</v>
      </c>
      <c r="H84" s="6" t="str">
        <f ca="1">IF(ISNUMBER(D84),VLOOKUP(D84,Accounts!A:B,2,FALSE),"")</f>
        <v>Inv009</v>
      </c>
      <c r="I84" s="6">
        <f t="shared" ca="1" si="70"/>
        <v>13</v>
      </c>
      <c r="L84">
        <f t="shared" ca="1" si="15"/>
        <v>41.71</v>
      </c>
      <c r="M84" t="str">
        <f t="shared" ref="M84:AG84" ca="1" si="77">IF(AND($L84&lt;M$33,$L84&gt;N$33),M$31,"")</f>
        <v/>
      </c>
      <c r="N84" t="str">
        <f t="shared" ca="1" si="77"/>
        <v/>
      </c>
      <c r="O84" t="str">
        <f t="shared" ca="1" si="77"/>
        <v/>
      </c>
      <c r="P84" t="str">
        <f t="shared" ca="1" si="77"/>
        <v/>
      </c>
      <c r="Q84" t="str">
        <f t="shared" ca="1" si="77"/>
        <v/>
      </c>
      <c r="R84" t="str">
        <f t="shared" ca="1" si="77"/>
        <v/>
      </c>
      <c r="S84" t="str">
        <f t="shared" ca="1" si="77"/>
        <v/>
      </c>
      <c r="T84" t="str">
        <f t="shared" ca="1" si="77"/>
        <v/>
      </c>
      <c r="U84">
        <f t="shared" ca="1" si="77"/>
        <v>8</v>
      </c>
      <c r="V84" t="str">
        <f t="shared" ca="1" si="77"/>
        <v/>
      </c>
      <c r="W84" t="str">
        <f t="shared" ca="1" si="77"/>
        <v/>
      </c>
      <c r="X84" t="str">
        <f t="shared" ca="1" si="77"/>
        <v/>
      </c>
      <c r="Y84" t="str">
        <f t="shared" ca="1" si="77"/>
        <v/>
      </c>
      <c r="Z84" t="str">
        <f t="shared" ca="1" si="77"/>
        <v/>
      </c>
      <c r="AA84" t="str">
        <f t="shared" ca="1" si="77"/>
        <v/>
      </c>
      <c r="AB84" t="str">
        <f t="shared" ca="1" si="77"/>
        <v/>
      </c>
      <c r="AC84" t="str">
        <f t="shared" ca="1" si="77"/>
        <v/>
      </c>
      <c r="AD84" t="str">
        <f t="shared" ca="1" si="77"/>
        <v/>
      </c>
      <c r="AE84" t="str">
        <f t="shared" ca="1" si="77"/>
        <v/>
      </c>
      <c r="AF84" t="str">
        <f t="shared" ca="1" si="77"/>
        <v/>
      </c>
      <c r="AG84" t="str">
        <f t="shared" ca="1" si="77"/>
        <v/>
      </c>
      <c r="AH84"/>
    </row>
    <row r="85" spans="1:34" s="6" customFormat="1" x14ac:dyDescent="0.2">
      <c r="A85">
        <f t="shared" ca="1" si="9"/>
        <v>12</v>
      </c>
      <c r="B85" t="s">
        <v>81</v>
      </c>
      <c r="C85" s="6">
        <f t="shared" ca="1" si="67"/>
        <v>0</v>
      </c>
      <c r="D85" s="6">
        <f t="shared" ca="1" si="68"/>
        <v>24</v>
      </c>
      <c r="E85" t="str">
        <f t="shared" ca="1" si="12"/>
        <v>INSERT INTO Subscriptions (trialcode, login, role, investigatorlogin) values ("tri012","Pat051","patient","Inv016");</v>
      </c>
      <c r="F85" s="6" t="str">
        <f ca="1">IF(ISNUMBER(D85),CHAR(34)&amp;VLOOKUP(A85,Trials!A:B,2,FALSE)&amp;CHAR(34)&amp;","&amp;CHAR(34)&amp;B85&amp;CHAR(34)&amp;","&amp;CHAR(34)&amp;"patient"&amp;CHAR(34)&amp;","&amp;CHAR(34)&amp;VLOOKUP(D85,Accounts!A:B,2,FALSE)&amp;CHAR(34),"")</f>
        <v>"tri012","Pat051","patient","Inv016"</v>
      </c>
      <c r="G85" s="6" t="str">
        <f t="shared" ca="1" si="69"/>
        <v>tri012</v>
      </c>
      <c r="H85" s="6" t="str">
        <f ca="1">IF(ISNUMBER(D85),VLOOKUP(D85,Accounts!A:B,2,FALSE),"")</f>
        <v>Inv016</v>
      </c>
      <c r="I85" s="6">
        <f t="shared" ca="1" si="70"/>
        <v>14</v>
      </c>
      <c r="L85">
        <f t="shared" ca="1" si="15"/>
        <v>27.43</v>
      </c>
      <c r="M85" t="str">
        <f t="shared" ref="M85:AG85" ca="1" si="78">IF(AND($L85&lt;M$33,$L85&gt;N$33),M$31,"")</f>
        <v/>
      </c>
      <c r="N85" t="str">
        <f t="shared" ca="1" si="78"/>
        <v/>
      </c>
      <c r="O85" t="str">
        <f t="shared" ca="1" si="78"/>
        <v/>
      </c>
      <c r="P85" t="str">
        <f t="shared" ca="1" si="78"/>
        <v/>
      </c>
      <c r="Q85" t="str">
        <f t="shared" ca="1" si="78"/>
        <v/>
      </c>
      <c r="R85" t="str">
        <f t="shared" ca="1" si="78"/>
        <v/>
      </c>
      <c r="S85" t="str">
        <f t="shared" ca="1" si="78"/>
        <v/>
      </c>
      <c r="T85" t="str">
        <f t="shared" ca="1" si="78"/>
        <v/>
      </c>
      <c r="U85" t="str">
        <f t="shared" ca="1" si="78"/>
        <v/>
      </c>
      <c r="V85" t="str">
        <f t="shared" ca="1" si="78"/>
        <v/>
      </c>
      <c r="W85" t="str">
        <f t="shared" ca="1" si="78"/>
        <v/>
      </c>
      <c r="X85" t="str">
        <f t="shared" ca="1" si="78"/>
        <v/>
      </c>
      <c r="Y85">
        <f t="shared" ca="1" si="78"/>
        <v>12</v>
      </c>
      <c r="Z85" t="str">
        <f t="shared" ca="1" si="78"/>
        <v/>
      </c>
      <c r="AA85" t="str">
        <f t="shared" ca="1" si="78"/>
        <v/>
      </c>
      <c r="AB85" t="str">
        <f t="shared" ca="1" si="78"/>
        <v/>
      </c>
      <c r="AC85" t="str">
        <f t="shared" ca="1" si="78"/>
        <v/>
      </c>
      <c r="AD85" t="str">
        <f t="shared" ca="1" si="78"/>
        <v/>
      </c>
      <c r="AE85" t="str">
        <f t="shared" ca="1" si="78"/>
        <v/>
      </c>
      <c r="AF85" t="str">
        <f t="shared" ca="1" si="78"/>
        <v/>
      </c>
      <c r="AG85" t="str">
        <f t="shared" ca="1" si="78"/>
        <v/>
      </c>
      <c r="AH85"/>
    </row>
    <row r="86" spans="1:34" s="6" customFormat="1" x14ac:dyDescent="0.2">
      <c r="A86">
        <f t="shared" ca="1" si="9"/>
        <v>1</v>
      </c>
      <c r="B86" t="s">
        <v>82</v>
      </c>
      <c r="C86" s="6">
        <f t="shared" ca="1" si="67"/>
        <v>4</v>
      </c>
      <c r="D86" s="6">
        <f t="shared" ca="1" si="68"/>
        <v>14</v>
      </c>
      <c r="E86" t="str">
        <f t="shared" ca="1" si="12"/>
        <v>INSERT INTO Subscriptions (trialcode, login, role, investigatorlogin) values ("tri001","Pat052","patient","Inv006");</v>
      </c>
      <c r="F86" s="6" t="str">
        <f ca="1">IF(ISNUMBER(D86),CHAR(34)&amp;VLOOKUP(A86,Trials!A:B,2,FALSE)&amp;CHAR(34)&amp;","&amp;CHAR(34)&amp;B86&amp;CHAR(34)&amp;","&amp;CHAR(34)&amp;"patient"&amp;CHAR(34)&amp;","&amp;CHAR(34)&amp;VLOOKUP(D86,Accounts!A:B,2,FALSE)&amp;CHAR(34),"")</f>
        <v>"tri001","Pat052","patient","Inv006"</v>
      </c>
      <c r="G86" s="6" t="str">
        <f t="shared" ca="1" si="69"/>
        <v>tri001</v>
      </c>
      <c r="H86" s="6" t="str">
        <f ca="1">IF(ISNUMBER(D86),VLOOKUP(D86,Accounts!A:B,2,FALSE),"")</f>
        <v>Inv006</v>
      </c>
      <c r="I86" s="6">
        <f t="shared" ca="1" si="70"/>
        <v>9</v>
      </c>
      <c r="L86">
        <f t="shared" ca="1" si="15"/>
        <v>64.900000000000006</v>
      </c>
      <c r="M86" t="str">
        <f t="shared" ref="M86:AG86" ca="1" si="79">IF(AND($L86&lt;M$33,$L86&gt;N$33),M$31,"")</f>
        <v/>
      </c>
      <c r="N86">
        <f t="shared" ca="1" si="79"/>
        <v>1</v>
      </c>
      <c r="O86" t="str">
        <f t="shared" ca="1" si="79"/>
        <v/>
      </c>
      <c r="P86" t="str">
        <f t="shared" ca="1" si="79"/>
        <v/>
      </c>
      <c r="Q86" t="str">
        <f t="shared" ca="1" si="79"/>
        <v/>
      </c>
      <c r="R86" t="str">
        <f t="shared" ca="1" si="79"/>
        <v/>
      </c>
      <c r="S86" t="str">
        <f t="shared" ca="1" si="79"/>
        <v/>
      </c>
      <c r="T86" t="str">
        <f t="shared" ca="1" si="79"/>
        <v/>
      </c>
      <c r="U86" t="str">
        <f t="shared" ca="1" si="79"/>
        <v/>
      </c>
      <c r="V86" t="str">
        <f t="shared" ca="1" si="79"/>
        <v/>
      </c>
      <c r="W86" t="str">
        <f t="shared" ca="1" si="79"/>
        <v/>
      </c>
      <c r="X86" t="str">
        <f t="shared" ca="1" si="79"/>
        <v/>
      </c>
      <c r="Y86" t="str">
        <f t="shared" ca="1" si="79"/>
        <v/>
      </c>
      <c r="Z86" t="str">
        <f t="shared" ca="1" si="79"/>
        <v/>
      </c>
      <c r="AA86" t="str">
        <f t="shared" ca="1" si="79"/>
        <v/>
      </c>
      <c r="AB86" t="str">
        <f t="shared" ca="1" si="79"/>
        <v/>
      </c>
      <c r="AC86" t="str">
        <f t="shared" ca="1" si="79"/>
        <v/>
      </c>
      <c r="AD86" t="str">
        <f t="shared" ca="1" si="79"/>
        <v/>
      </c>
      <c r="AE86" t="str">
        <f t="shared" ca="1" si="79"/>
        <v/>
      </c>
      <c r="AF86" t="str">
        <f t="shared" ca="1" si="79"/>
        <v/>
      </c>
      <c r="AG86" t="str">
        <f t="shared" ca="1" si="79"/>
        <v/>
      </c>
      <c r="AH86"/>
    </row>
    <row r="87" spans="1:34" s="6" customFormat="1" x14ac:dyDescent="0.2">
      <c r="A87">
        <f t="shared" ca="1" si="9"/>
        <v>13</v>
      </c>
      <c r="B87" t="s">
        <v>83</v>
      </c>
      <c r="C87" s="6">
        <f t="shared" ca="1" si="67"/>
        <v>7</v>
      </c>
      <c r="D87" s="6">
        <f t="shared" ca="1" si="68"/>
        <v>11</v>
      </c>
      <c r="E87" t="str">
        <f t="shared" ca="1" si="12"/>
        <v>INSERT INTO Subscriptions (trialcode, login, role, investigatorlogin) values ("tri013","Pat053","patient","Inv003");</v>
      </c>
      <c r="F87" s="6" t="str">
        <f ca="1">IF(ISNUMBER(D87),CHAR(34)&amp;VLOOKUP(A87,Trials!A:B,2,FALSE)&amp;CHAR(34)&amp;","&amp;CHAR(34)&amp;B87&amp;CHAR(34)&amp;","&amp;CHAR(34)&amp;"patient"&amp;CHAR(34)&amp;","&amp;CHAR(34)&amp;VLOOKUP(D87,Accounts!A:B,2,FALSE)&amp;CHAR(34),"")</f>
        <v>"tri013","Pat053","patient","Inv003"</v>
      </c>
      <c r="G87" s="6" t="str">
        <f t="shared" ca="1" si="69"/>
        <v>tri013</v>
      </c>
      <c r="H87" s="6" t="str">
        <f ca="1">IF(ISNUMBER(D87),VLOOKUP(D87,Accounts!A:B,2,FALSE),"")</f>
        <v>Inv003</v>
      </c>
      <c r="I87" s="6">
        <f t="shared" ca="1" si="70"/>
        <v>7</v>
      </c>
      <c r="L87">
        <f t="shared" ca="1" si="15"/>
        <v>24.58</v>
      </c>
      <c r="M87" t="str">
        <f t="shared" ref="M87:AG87" ca="1" si="80">IF(AND($L87&lt;M$33,$L87&gt;N$33),M$31,"")</f>
        <v/>
      </c>
      <c r="N87" t="str">
        <f t="shared" ca="1" si="80"/>
        <v/>
      </c>
      <c r="O87" t="str">
        <f t="shared" ca="1" si="80"/>
        <v/>
      </c>
      <c r="P87" t="str">
        <f t="shared" ca="1" si="80"/>
        <v/>
      </c>
      <c r="Q87" t="str">
        <f t="shared" ca="1" si="80"/>
        <v/>
      </c>
      <c r="R87" t="str">
        <f t="shared" ca="1" si="80"/>
        <v/>
      </c>
      <c r="S87" t="str">
        <f t="shared" ca="1" si="80"/>
        <v/>
      </c>
      <c r="T87" t="str">
        <f t="shared" ca="1" si="80"/>
        <v/>
      </c>
      <c r="U87" t="str">
        <f t="shared" ca="1" si="80"/>
        <v/>
      </c>
      <c r="V87" t="str">
        <f t="shared" ca="1" si="80"/>
        <v/>
      </c>
      <c r="W87" t="str">
        <f t="shared" ca="1" si="80"/>
        <v/>
      </c>
      <c r="X87" t="str">
        <f t="shared" ca="1" si="80"/>
        <v/>
      </c>
      <c r="Y87" t="str">
        <f t="shared" ca="1" si="80"/>
        <v/>
      </c>
      <c r="Z87">
        <f t="shared" ca="1" si="80"/>
        <v>13</v>
      </c>
      <c r="AA87" t="str">
        <f t="shared" ca="1" si="80"/>
        <v/>
      </c>
      <c r="AB87" t="str">
        <f t="shared" ca="1" si="80"/>
        <v/>
      </c>
      <c r="AC87" t="str">
        <f t="shared" ca="1" si="80"/>
        <v/>
      </c>
      <c r="AD87" t="str">
        <f t="shared" ca="1" si="80"/>
        <v/>
      </c>
      <c r="AE87" t="str">
        <f t="shared" ca="1" si="80"/>
        <v/>
      </c>
      <c r="AF87" t="str">
        <f t="shared" ca="1" si="80"/>
        <v/>
      </c>
      <c r="AG87" t="str">
        <f t="shared" ca="1" si="80"/>
        <v/>
      </c>
      <c r="AH87"/>
    </row>
    <row r="88" spans="1:34" s="6" customFormat="1" x14ac:dyDescent="0.2">
      <c r="A88">
        <f t="shared" ca="1" si="9"/>
        <v>19</v>
      </c>
      <c r="B88" t="s">
        <v>84</v>
      </c>
      <c r="C88" s="6">
        <f t="shared" ca="1" si="67"/>
        <v>1</v>
      </c>
      <c r="D88" s="6">
        <f t="shared" ca="1" si="68"/>
        <v>10</v>
      </c>
      <c r="E88" t="str">
        <f t="shared" ca="1" si="12"/>
        <v>INSERT INTO Subscriptions (trialcode, login, role, investigatorlogin) values ("tri019","Pat054","patient","Inv002");</v>
      </c>
      <c r="F88" s="6" t="str">
        <f ca="1">IF(ISNUMBER(D88),CHAR(34)&amp;VLOOKUP(A88,Trials!A:B,2,FALSE)&amp;CHAR(34)&amp;","&amp;CHAR(34)&amp;B88&amp;CHAR(34)&amp;","&amp;CHAR(34)&amp;"patient"&amp;CHAR(34)&amp;","&amp;CHAR(34)&amp;VLOOKUP(D88,Accounts!A:B,2,FALSE)&amp;CHAR(34),"")</f>
        <v>"tri019","Pat054","patient","Inv002"</v>
      </c>
      <c r="G88" s="6" t="str">
        <f t="shared" ca="1" si="69"/>
        <v>tri019</v>
      </c>
      <c r="H88" s="6" t="str">
        <f ca="1">IF(ISNUMBER(D88),VLOOKUP(D88,Accounts!A:B,2,FALSE),"")</f>
        <v>Inv002</v>
      </c>
      <c r="I88" s="6">
        <f t="shared" ca="1" si="70"/>
        <v>11</v>
      </c>
      <c r="L88">
        <f t="shared" ca="1" si="15"/>
        <v>3.18</v>
      </c>
      <c r="M88" t="str">
        <f t="shared" ref="M88:AG88" ca="1" si="81">IF(AND($L88&lt;M$33,$L88&gt;N$33),M$31,"")</f>
        <v/>
      </c>
      <c r="N88" t="str">
        <f t="shared" ca="1" si="81"/>
        <v/>
      </c>
      <c r="O88" t="str">
        <f t="shared" ca="1" si="81"/>
        <v/>
      </c>
      <c r="P88" t="str">
        <f t="shared" ca="1" si="81"/>
        <v/>
      </c>
      <c r="Q88" t="str">
        <f t="shared" ca="1" si="81"/>
        <v/>
      </c>
      <c r="R88" t="str">
        <f t="shared" ca="1" si="81"/>
        <v/>
      </c>
      <c r="S88" t="str">
        <f t="shared" ca="1" si="81"/>
        <v/>
      </c>
      <c r="T88" t="str">
        <f t="shared" ca="1" si="81"/>
        <v/>
      </c>
      <c r="U88" t="str">
        <f t="shared" ca="1" si="81"/>
        <v/>
      </c>
      <c r="V88" t="str">
        <f t="shared" ca="1" si="81"/>
        <v/>
      </c>
      <c r="W88" t="str">
        <f t="shared" ca="1" si="81"/>
        <v/>
      </c>
      <c r="X88" t="str">
        <f t="shared" ca="1" si="81"/>
        <v/>
      </c>
      <c r="Y88" t="str">
        <f t="shared" ca="1" si="81"/>
        <v/>
      </c>
      <c r="Z88" t="str">
        <f t="shared" ca="1" si="81"/>
        <v/>
      </c>
      <c r="AA88" t="str">
        <f t="shared" ca="1" si="81"/>
        <v/>
      </c>
      <c r="AB88" t="str">
        <f t="shared" ca="1" si="81"/>
        <v/>
      </c>
      <c r="AC88" t="str">
        <f t="shared" ca="1" si="81"/>
        <v/>
      </c>
      <c r="AD88" t="str">
        <f t="shared" ca="1" si="81"/>
        <v/>
      </c>
      <c r="AE88" t="str">
        <f t="shared" ca="1" si="81"/>
        <v/>
      </c>
      <c r="AF88">
        <f t="shared" ca="1" si="81"/>
        <v>19</v>
      </c>
      <c r="AG88" t="str">
        <f t="shared" ca="1" si="81"/>
        <v/>
      </c>
      <c r="AH88"/>
    </row>
    <row r="89" spans="1:34" s="6" customFormat="1" x14ac:dyDescent="0.2">
      <c r="A89">
        <f t="shared" ca="1" si="9"/>
        <v>16</v>
      </c>
      <c r="B89" t="s">
        <v>85</v>
      </c>
      <c r="C89" s="6">
        <f t="shared" ca="1" si="67"/>
        <v>4</v>
      </c>
      <c r="D89" s="6">
        <f t="shared" ca="1" si="68"/>
        <v>11</v>
      </c>
      <c r="E89" t="str">
        <f t="shared" ca="1" si="12"/>
        <v>INSERT INTO Subscriptions (trialcode, login, role, investigatorlogin) values ("tri016","Pat055","patient","Inv003");</v>
      </c>
      <c r="F89" s="6" t="str">
        <f ca="1">IF(ISNUMBER(D89),CHAR(34)&amp;VLOOKUP(A89,Trials!A:B,2,FALSE)&amp;CHAR(34)&amp;","&amp;CHAR(34)&amp;B89&amp;CHAR(34)&amp;","&amp;CHAR(34)&amp;"patient"&amp;CHAR(34)&amp;","&amp;CHAR(34)&amp;VLOOKUP(D89,Accounts!A:B,2,FALSE)&amp;CHAR(34),"")</f>
        <v>"tri016","Pat055","patient","Inv003"</v>
      </c>
      <c r="G89" s="6" t="str">
        <f t="shared" ca="1" si="69"/>
        <v>tri016</v>
      </c>
      <c r="H89" s="6" t="str">
        <f ca="1">IF(ISNUMBER(D89),VLOOKUP(D89,Accounts!A:B,2,FALSE),"")</f>
        <v>Inv003</v>
      </c>
      <c r="I89" s="6">
        <f t="shared" ca="1" si="70"/>
        <v>8</v>
      </c>
      <c r="L89">
        <f t="shared" ca="1" si="15"/>
        <v>14.44</v>
      </c>
      <c r="M89" t="str">
        <f t="shared" ref="M89:AG89" ca="1" si="82">IF(AND($L89&lt;M$33,$L89&gt;N$33),M$31,"")</f>
        <v/>
      </c>
      <c r="N89" t="str">
        <f t="shared" ca="1" si="82"/>
        <v/>
      </c>
      <c r="O89" t="str">
        <f t="shared" ca="1" si="82"/>
        <v/>
      </c>
      <c r="P89" t="str">
        <f t="shared" ca="1" si="82"/>
        <v/>
      </c>
      <c r="Q89" t="str">
        <f t="shared" ca="1" si="82"/>
        <v/>
      </c>
      <c r="R89" t="str">
        <f t="shared" ca="1" si="82"/>
        <v/>
      </c>
      <c r="S89" t="str">
        <f t="shared" ca="1" si="82"/>
        <v/>
      </c>
      <c r="T89" t="str">
        <f t="shared" ca="1" si="82"/>
        <v/>
      </c>
      <c r="U89" t="str">
        <f t="shared" ca="1" si="82"/>
        <v/>
      </c>
      <c r="V89" t="str">
        <f t="shared" ca="1" si="82"/>
        <v/>
      </c>
      <c r="W89" t="str">
        <f t="shared" ca="1" si="82"/>
        <v/>
      </c>
      <c r="X89" t="str">
        <f t="shared" ca="1" si="82"/>
        <v/>
      </c>
      <c r="Y89" t="str">
        <f t="shared" ca="1" si="82"/>
        <v/>
      </c>
      <c r="Z89" t="str">
        <f t="shared" ca="1" si="82"/>
        <v/>
      </c>
      <c r="AA89" t="str">
        <f t="shared" ca="1" si="82"/>
        <v/>
      </c>
      <c r="AB89" t="str">
        <f t="shared" ca="1" si="82"/>
        <v/>
      </c>
      <c r="AC89">
        <f t="shared" ca="1" si="82"/>
        <v>16</v>
      </c>
      <c r="AD89" t="str">
        <f t="shared" ca="1" si="82"/>
        <v/>
      </c>
      <c r="AE89" t="str">
        <f t="shared" ca="1" si="82"/>
        <v/>
      </c>
      <c r="AF89" t="str">
        <f t="shared" ca="1" si="82"/>
        <v/>
      </c>
      <c r="AG89" t="str">
        <f t="shared" ca="1" si="82"/>
        <v/>
      </c>
      <c r="AH89"/>
    </row>
    <row r="90" spans="1:34" s="6" customFormat="1" x14ac:dyDescent="0.2">
      <c r="A90">
        <f t="shared" ca="1" si="9"/>
        <v>3</v>
      </c>
      <c r="B90" t="s">
        <v>86</v>
      </c>
      <c r="C90" s="6">
        <f t="shared" ca="1" si="67"/>
        <v>3</v>
      </c>
      <c r="D90" s="6" t="str">
        <f t="shared" ca="1" si="68"/>
        <v/>
      </c>
      <c r="E90" t="str">
        <f t="shared" ca="1" si="12"/>
        <v/>
      </c>
      <c r="F90" s="6" t="str">
        <f ca="1">IF(ISNUMBER(D90),CHAR(34)&amp;VLOOKUP(A90,Trials!A:B,2,FALSE)&amp;CHAR(34)&amp;","&amp;CHAR(34)&amp;B90&amp;CHAR(34)&amp;","&amp;CHAR(34)&amp;"patient"&amp;CHAR(34)&amp;","&amp;CHAR(34)&amp;VLOOKUP(D90,Accounts!A:B,2,FALSE)&amp;CHAR(34),"")</f>
        <v/>
      </c>
      <c r="G90" s="6" t="str">
        <f t="shared" ca="1" si="69"/>
        <v>tri003</v>
      </c>
      <c r="H90" s="6" t="str">
        <f ca="1">IF(ISNUMBER(D90),VLOOKUP(D90,Accounts!A:B,2,FALSE),"")</f>
        <v/>
      </c>
      <c r="I90" s="6">
        <f t="shared" ca="1" si="70"/>
        <v>12</v>
      </c>
      <c r="L90">
        <f t="shared" ca="1" si="15"/>
        <v>56.57</v>
      </c>
      <c r="M90" t="str">
        <f t="shared" ref="M90:AG90" ca="1" si="83">IF(AND($L90&lt;M$33,$L90&gt;N$33),M$31,"")</f>
        <v/>
      </c>
      <c r="N90" t="str">
        <f t="shared" ca="1" si="83"/>
        <v/>
      </c>
      <c r="O90" t="str">
        <f t="shared" ca="1" si="83"/>
        <v/>
      </c>
      <c r="P90">
        <f t="shared" ca="1" si="83"/>
        <v>3</v>
      </c>
      <c r="Q90" t="str">
        <f t="shared" ca="1" si="83"/>
        <v/>
      </c>
      <c r="R90" t="str">
        <f t="shared" ca="1" si="83"/>
        <v/>
      </c>
      <c r="S90" t="str">
        <f t="shared" ca="1" si="83"/>
        <v/>
      </c>
      <c r="T90" t="str">
        <f t="shared" ca="1" si="83"/>
        <v/>
      </c>
      <c r="U90" t="str">
        <f t="shared" ca="1" si="83"/>
        <v/>
      </c>
      <c r="V90" t="str">
        <f t="shared" ca="1" si="83"/>
        <v/>
      </c>
      <c r="W90" t="str">
        <f t="shared" ca="1" si="83"/>
        <v/>
      </c>
      <c r="X90" t="str">
        <f t="shared" ca="1" si="83"/>
        <v/>
      </c>
      <c r="Y90" t="str">
        <f t="shared" ca="1" si="83"/>
        <v/>
      </c>
      <c r="Z90" t="str">
        <f t="shared" ca="1" si="83"/>
        <v/>
      </c>
      <c r="AA90" t="str">
        <f t="shared" ca="1" si="83"/>
        <v/>
      </c>
      <c r="AB90" t="str">
        <f t="shared" ca="1" si="83"/>
        <v/>
      </c>
      <c r="AC90" t="str">
        <f t="shared" ca="1" si="83"/>
        <v/>
      </c>
      <c r="AD90" t="str">
        <f t="shared" ca="1" si="83"/>
        <v/>
      </c>
      <c r="AE90" t="str">
        <f t="shared" ca="1" si="83"/>
        <v/>
      </c>
      <c r="AF90" t="str">
        <f t="shared" ca="1" si="83"/>
        <v/>
      </c>
      <c r="AG90" t="str">
        <f t="shared" ca="1" si="83"/>
        <v/>
      </c>
      <c r="AH90"/>
    </row>
    <row r="91" spans="1:34" s="6" customFormat="1" x14ac:dyDescent="0.2">
      <c r="A91">
        <f t="shared" ca="1" si="9"/>
        <v>12</v>
      </c>
      <c r="B91" t="s">
        <v>87</v>
      </c>
      <c r="C91" s="6">
        <f t="shared" ca="1" si="67"/>
        <v>1</v>
      </c>
      <c r="D91" s="6" t="str">
        <f t="shared" ca="1" si="68"/>
        <v/>
      </c>
      <c r="E91" t="str">
        <f t="shared" ca="1" si="12"/>
        <v/>
      </c>
      <c r="F91" s="6" t="str">
        <f ca="1">IF(ISNUMBER(D91),CHAR(34)&amp;VLOOKUP(A91,Trials!A:B,2,FALSE)&amp;CHAR(34)&amp;","&amp;CHAR(34)&amp;B91&amp;CHAR(34)&amp;","&amp;CHAR(34)&amp;"patient"&amp;CHAR(34)&amp;","&amp;CHAR(34)&amp;VLOOKUP(D91,Accounts!A:B,2,FALSE)&amp;CHAR(34),"")</f>
        <v/>
      </c>
      <c r="G91" s="6" t="str">
        <f t="shared" ca="1" si="69"/>
        <v>tri012</v>
      </c>
      <c r="H91" s="6" t="str">
        <f ca="1">IF(ISNUMBER(D91),VLOOKUP(D91,Accounts!A:B,2,FALSE),"")</f>
        <v/>
      </c>
      <c r="I91" s="6">
        <f t="shared" ca="1" si="70"/>
        <v>14</v>
      </c>
      <c r="L91">
        <f t="shared" ca="1" si="15"/>
        <v>26.29</v>
      </c>
      <c r="M91" t="str">
        <f t="shared" ref="M91:AG91" ca="1" si="84">IF(AND($L91&lt;M$33,$L91&gt;N$33),M$31,"")</f>
        <v/>
      </c>
      <c r="N91" t="str">
        <f t="shared" ca="1" si="84"/>
        <v/>
      </c>
      <c r="O91" t="str">
        <f t="shared" ca="1" si="84"/>
        <v/>
      </c>
      <c r="P91" t="str">
        <f t="shared" ca="1" si="84"/>
        <v/>
      </c>
      <c r="Q91" t="str">
        <f t="shared" ca="1" si="84"/>
        <v/>
      </c>
      <c r="R91" t="str">
        <f t="shared" ca="1" si="84"/>
        <v/>
      </c>
      <c r="S91" t="str">
        <f t="shared" ca="1" si="84"/>
        <v/>
      </c>
      <c r="T91" t="str">
        <f t="shared" ca="1" si="84"/>
        <v/>
      </c>
      <c r="U91" t="str">
        <f t="shared" ca="1" si="84"/>
        <v/>
      </c>
      <c r="V91" t="str">
        <f t="shared" ca="1" si="84"/>
        <v/>
      </c>
      <c r="W91" t="str">
        <f t="shared" ca="1" si="84"/>
        <v/>
      </c>
      <c r="X91" t="str">
        <f t="shared" ca="1" si="84"/>
        <v/>
      </c>
      <c r="Y91">
        <f t="shared" ca="1" si="84"/>
        <v>12</v>
      </c>
      <c r="Z91" t="str">
        <f t="shared" ca="1" si="84"/>
        <v/>
      </c>
      <c r="AA91" t="str">
        <f t="shared" ca="1" si="84"/>
        <v/>
      </c>
      <c r="AB91" t="str">
        <f t="shared" ca="1" si="84"/>
        <v/>
      </c>
      <c r="AC91" t="str">
        <f t="shared" ca="1" si="84"/>
        <v/>
      </c>
      <c r="AD91" t="str">
        <f t="shared" ca="1" si="84"/>
        <v/>
      </c>
      <c r="AE91" t="str">
        <f t="shared" ca="1" si="84"/>
        <v/>
      </c>
      <c r="AF91" t="str">
        <f t="shared" ca="1" si="84"/>
        <v/>
      </c>
      <c r="AG91" t="str">
        <f t="shared" ca="1" si="84"/>
        <v/>
      </c>
      <c r="AH91"/>
    </row>
    <row r="92" spans="1:34" s="6" customFormat="1" x14ac:dyDescent="0.2">
      <c r="A92">
        <f t="shared" ca="1" si="9"/>
        <v>4</v>
      </c>
      <c r="B92" t="s">
        <v>88</v>
      </c>
      <c r="C92" s="6">
        <f t="shared" ca="1" si="67"/>
        <v>0</v>
      </c>
      <c r="D92" s="6">
        <f t="shared" ca="1" si="68"/>
        <v>26</v>
      </c>
      <c r="E92" t="str">
        <f t="shared" ca="1" si="12"/>
        <v>INSERT INTO Subscriptions (trialcode, login, role, investigatorlogin) values ("tri004","Pat058","patient","Inv018");</v>
      </c>
      <c r="F92" s="6" t="str">
        <f ca="1">IF(ISNUMBER(D92),CHAR(34)&amp;VLOOKUP(A92,Trials!A:B,2,FALSE)&amp;CHAR(34)&amp;","&amp;CHAR(34)&amp;B92&amp;CHAR(34)&amp;","&amp;CHAR(34)&amp;"patient"&amp;CHAR(34)&amp;","&amp;CHAR(34)&amp;VLOOKUP(D92,Accounts!A:B,2,FALSE)&amp;CHAR(34),"")</f>
        <v>"tri004","Pat058","patient","Inv018"</v>
      </c>
      <c r="G92" s="6" t="str">
        <f t="shared" ca="1" si="69"/>
        <v>tri004</v>
      </c>
      <c r="H92" s="6" t="str">
        <f ca="1">IF(ISNUMBER(D92),VLOOKUP(D92,Accounts!A:B,2,FALSE),"")</f>
        <v>Inv018</v>
      </c>
      <c r="I92" s="6">
        <f t="shared" ca="1" si="70"/>
        <v>13</v>
      </c>
      <c r="L92">
        <f t="shared" ca="1" si="15"/>
        <v>52.87</v>
      </c>
      <c r="M92" t="str">
        <f t="shared" ref="M92:AG92" ca="1" si="85">IF(AND($L92&lt;M$33,$L92&gt;N$33),M$31,"")</f>
        <v/>
      </c>
      <c r="N92" t="str">
        <f t="shared" ca="1" si="85"/>
        <v/>
      </c>
      <c r="O92" t="str">
        <f t="shared" ca="1" si="85"/>
        <v/>
      </c>
      <c r="P92" t="str">
        <f t="shared" ca="1" si="85"/>
        <v/>
      </c>
      <c r="Q92">
        <f t="shared" ca="1" si="85"/>
        <v>4</v>
      </c>
      <c r="R92" t="str">
        <f t="shared" ca="1" si="85"/>
        <v/>
      </c>
      <c r="S92" t="str">
        <f t="shared" ca="1" si="85"/>
        <v/>
      </c>
      <c r="T92" t="str">
        <f t="shared" ca="1" si="85"/>
        <v/>
      </c>
      <c r="U92" t="str">
        <f t="shared" ca="1" si="85"/>
        <v/>
      </c>
      <c r="V92" t="str">
        <f t="shared" ca="1" si="85"/>
        <v/>
      </c>
      <c r="W92" t="str">
        <f t="shared" ca="1" si="85"/>
        <v/>
      </c>
      <c r="X92" t="str">
        <f t="shared" ca="1" si="85"/>
        <v/>
      </c>
      <c r="Y92" t="str">
        <f t="shared" ca="1" si="85"/>
        <v/>
      </c>
      <c r="Z92" t="str">
        <f t="shared" ca="1" si="85"/>
        <v/>
      </c>
      <c r="AA92" t="str">
        <f t="shared" ca="1" si="85"/>
        <v/>
      </c>
      <c r="AB92" t="str">
        <f t="shared" ca="1" si="85"/>
        <v/>
      </c>
      <c r="AC92" t="str">
        <f t="shared" ca="1" si="85"/>
        <v/>
      </c>
      <c r="AD92" t="str">
        <f t="shared" ca="1" si="85"/>
        <v/>
      </c>
      <c r="AE92" t="str">
        <f t="shared" ca="1" si="85"/>
        <v/>
      </c>
      <c r="AF92" t="str">
        <f t="shared" ca="1" si="85"/>
        <v/>
      </c>
      <c r="AG92" t="str">
        <f t="shared" ca="1" si="85"/>
        <v/>
      </c>
      <c r="AH92"/>
    </row>
    <row r="93" spans="1:34" s="6" customFormat="1" x14ac:dyDescent="0.2">
      <c r="A93">
        <f t="shared" ca="1" si="9"/>
        <v>0</v>
      </c>
      <c r="B93" t="s">
        <v>89</v>
      </c>
      <c r="C93" s="6">
        <f t="shared" ca="1" si="67"/>
        <v>1</v>
      </c>
      <c r="D93" s="6">
        <f t="shared" ca="1" si="68"/>
        <v>24</v>
      </c>
      <c r="E93" t="str">
        <f t="shared" ca="1" si="12"/>
        <v>INSERT INTO Subscriptions (trialcode, login, role, investigatorlogin) values ("tri000","Pat059","patient","Inv016");</v>
      </c>
      <c r="F93" s="6" t="str">
        <f ca="1">IF(ISNUMBER(D93),CHAR(34)&amp;VLOOKUP(A93,Trials!A:B,2,FALSE)&amp;CHAR(34)&amp;","&amp;CHAR(34)&amp;B93&amp;CHAR(34)&amp;","&amp;CHAR(34)&amp;"patient"&amp;CHAR(34)&amp;","&amp;CHAR(34)&amp;VLOOKUP(D93,Accounts!A:B,2,FALSE)&amp;CHAR(34),"")</f>
        <v>"tri000","Pat059","patient","Inv016"</v>
      </c>
      <c r="G93" s="6" t="str">
        <f t="shared" ca="1" si="69"/>
        <v>tri000</v>
      </c>
      <c r="H93" s="6" t="str">
        <f ca="1">IF(ISNUMBER(D93),VLOOKUP(D93,Accounts!A:B,2,FALSE),"")</f>
        <v>Inv016</v>
      </c>
      <c r="I93" s="6">
        <f t="shared" ca="1" si="70"/>
        <v>13</v>
      </c>
      <c r="L93">
        <f t="shared" ca="1" si="15"/>
        <v>68.86</v>
      </c>
      <c r="M93">
        <f t="shared" ref="M93:AG93" ca="1" si="86">IF(AND($L93&lt;M$33,$L93&gt;N$33),M$31,"")</f>
        <v>0</v>
      </c>
      <c r="N93" t="str">
        <f t="shared" ca="1" si="86"/>
        <v/>
      </c>
      <c r="O93" t="str">
        <f t="shared" ca="1" si="86"/>
        <v/>
      </c>
      <c r="P93" t="str">
        <f t="shared" ca="1" si="86"/>
        <v/>
      </c>
      <c r="Q93" t="str">
        <f t="shared" ca="1" si="86"/>
        <v/>
      </c>
      <c r="R93" t="str">
        <f t="shared" ca="1" si="86"/>
        <v/>
      </c>
      <c r="S93" t="str">
        <f t="shared" ca="1" si="86"/>
        <v/>
      </c>
      <c r="T93" t="str">
        <f t="shared" ca="1" si="86"/>
        <v/>
      </c>
      <c r="U93" t="str">
        <f t="shared" ca="1" si="86"/>
        <v/>
      </c>
      <c r="V93" t="str">
        <f t="shared" ca="1" si="86"/>
        <v/>
      </c>
      <c r="W93" t="str">
        <f t="shared" ca="1" si="86"/>
        <v/>
      </c>
      <c r="X93" t="str">
        <f t="shared" ca="1" si="86"/>
        <v/>
      </c>
      <c r="Y93" t="str">
        <f t="shared" ca="1" si="86"/>
        <v/>
      </c>
      <c r="Z93" t="str">
        <f t="shared" ca="1" si="86"/>
        <v/>
      </c>
      <c r="AA93" t="str">
        <f t="shared" ca="1" si="86"/>
        <v/>
      </c>
      <c r="AB93" t="str">
        <f t="shared" ca="1" si="86"/>
        <v/>
      </c>
      <c r="AC93" t="str">
        <f t="shared" ca="1" si="86"/>
        <v/>
      </c>
      <c r="AD93" t="str">
        <f t="shared" ca="1" si="86"/>
        <v/>
      </c>
      <c r="AE93" t="str">
        <f t="shared" ca="1" si="86"/>
        <v/>
      </c>
      <c r="AF93" t="str">
        <f t="shared" ca="1" si="86"/>
        <v/>
      </c>
      <c r="AG93" t="str">
        <f t="shared" ca="1" si="86"/>
        <v/>
      </c>
      <c r="AH93"/>
    </row>
    <row r="94" spans="1:34" s="6" customFormat="1" x14ac:dyDescent="0.2">
      <c r="A94">
        <f t="shared" ca="1" si="9"/>
        <v>3</v>
      </c>
      <c r="B94" t="s">
        <v>90</v>
      </c>
      <c r="C94" s="6">
        <f t="shared" ca="1" si="67"/>
        <v>3</v>
      </c>
      <c r="D94" s="6" t="str">
        <f t="shared" ca="1" si="68"/>
        <v/>
      </c>
      <c r="E94" t="str">
        <f t="shared" ca="1" si="12"/>
        <v/>
      </c>
      <c r="F94" s="6" t="str">
        <f ca="1">IF(ISNUMBER(D94),CHAR(34)&amp;VLOOKUP(A94,Trials!A:B,2,FALSE)&amp;CHAR(34)&amp;","&amp;CHAR(34)&amp;B94&amp;CHAR(34)&amp;","&amp;CHAR(34)&amp;"patient"&amp;CHAR(34)&amp;","&amp;CHAR(34)&amp;VLOOKUP(D94,Accounts!A:B,2,FALSE)&amp;CHAR(34),"")</f>
        <v/>
      </c>
      <c r="G94" s="6" t="str">
        <f t="shared" ca="1" si="69"/>
        <v>tri003</v>
      </c>
      <c r="H94" s="6" t="str">
        <f ca="1">IF(ISNUMBER(D94),VLOOKUP(D94,Accounts!A:B,2,FALSE),"")</f>
        <v/>
      </c>
      <c r="I94" s="6">
        <f t="shared" ca="1" si="70"/>
        <v>12</v>
      </c>
      <c r="L94">
        <f t="shared" ca="1" si="15"/>
        <v>56.39</v>
      </c>
      <c r="M94" t="str">
        <f t="shared" ref="M94:AG94" ca="1" si="87">IF(AND($L94&lt;M$33,$L94&gt;N$33),M$31,"")</f>
        <v/>
      </c>
      <c r="N94" t="str">
        <f t="shared" ca="1" si="87"/>
        <v/>
      </c>
      <c r="O94" t="str">
        <f t="shared" ca="1" si="87"/>
        <v/>
      </c>
      <c r="P94">
        <f t="shared" ca="1" si="87"/>
        <v>3</v>
      </c>
      <c r="Q94" t="str">
        <f t="shared" ca="1" si="87"/>
        <v/>
      </c>
      <c r="R94" t="str">
        <f t="shared" ca="1" si="87"/>
        <v/>
      </c>
      <c r="S94" t="str">
        <f t="shared" ca="1" si="87"/>
        <v/>
      </c>
      <c r="T94" t="str">
        <f t="shared" ca="1" si="87"/>
        <v/>
      </c>
      <c r="U94" t="str">
        <f t="shared" ca="1" si="87"/>
        <v/>
      </c>
      <c r="V94" t="str">
        <f t="shared" ca="1" si="87"/>
        <v/>
      </c>
      <c r="W94" t="str">
        <f t="shared" ca="1" si="87"/>
        <v/>
      </c>
      <c r="X94" t="str">
        <f t="shared" ca="1" si="87"/>
        <v/>
      </c>
      <c r="Y94" t="str">
        <f t="shared" ca="1" si="87"/>
        <v/>
      </c>
      <c r="Z94" t="str">
        <f t="shared" ca="1" si="87"/>
        <v/>
      </c>
      <c r="AA94" t="str">
        <f t="shared" ca="1" si="87"/>
        <v/>
      </c>
      <c r="AB94" t="str">
        <f t="shared" ca="1" si="87"/>
        <v/>
      </c>
      <c r="AC94" t="str">
        <f t="shared" ca="1" si="87"/>
        <v/>
      </c>
      <c r="AD94" t="str">
        <f t="shared" ca="1" si="87"/>
        <v/>
      </c>
      <c r="AE94" t="str">
        <f t="shared" ca="1" si="87"/>
        <v/>
      </c>
      <c r="AF94" t="str">
        <f t="shared" ca="1" si="87"/>
        <v/>
      </c>
      <c r="AG94" t="str">
        <f t="shared" ca="1" si="87"/>
        <v/>
      </c>
      <c r="AH94"/>
    </row>
    <row r="95" spans="1:34" s="6" customFormat="1" x14ac:dyDescent="0.2">
      <c r="A95">
        <f t="shared" ca="1" si="9"/>
        <v>13</v>
      </c>
      <c r="B95" t="s">
        <v>91</v>
      </c>
      <c r="C95" s="6">
        <f t="shared" ca="1" si="67"/>
        <v>0</v>
      </c>
      <c r="D95" s="6">
        <f t="shared" ca="1" si="68"/>
        <v>13</v>
      </c>
      <c r="E95" t="str">
        <f t="shared" ca="1" si="12"/>
        <v>INSERT INTO Subscriptions (trialcode, login, role, investigatorlogin) values ("tri013","Pat061","patient","Inv005");</v>
      </c>
      <c r="F95" s="6" t="str">
        <f ca="1">IF(ISNUMBER(D95),CHAR(34)&amp;VLOOKUP(A95,Trials!A:B,2,FALSE)&amp;CHAR(34)&amp;","&amp;CHAR(34)&amp;B95&amp;CHAR(34)&amp;","&amp;CHAR(34)&amp;"patient"&amp;CHAR(34)&amp;","&amp;CHAR(34)&amp;VLOOKUP(D95,Accounts!A:B,2,FALSE)&amp;CHAR(34),"")</f>
        <v>"tri013","Pat061","patient","Inv005"</v>
      </c>
      <c r="G95" s="6" t="str">
        <f t="shared" ca="1" si="69"/>
        <v>tri013</v>
      </c>
      <c r="H95" s="6" t="str">
        <f ca="1">IF(ISNUMBER(D95),VLOOKUP(D95,Accounts!A:B,2,FALSE),"")</f>
        <v>Inv005</v>
      </c>
      <c r="I95" s="6">
        <f t="shared" ca="1" si="70"/>
        <v>7</v>
      </c>
      <c r="L95">
        <f t="shared" ca="1" si="15"/>
        <v>23.97</v>
      </c>
      <c r="M95" t="str">
        <f t="shared" ref="M95:AG95" ca="1" si="88">IF(AND($L95&lt;M$33,$L95&gt;N$33),M$31,"")</f>
        <v/>
      </c>
      <c r="N95" t="str">
        <f t="shared" ca="1" si="88"/>
        <v/>
      </c>
      <c r="O95" t="str">
        <f t="shared" ca="1" si="88"/>
        <v/>
      </c>
      <c r="P95" t="str">
        <f t="shared" ca="1" si="88"/>
        <v/>
      </c>
      <c r="Q95" t="str">
        <f t="shared" ca="1" si="88"/>
        <v/>
      </c>
      <c r="R95" t="str">
        <f t="shared" ca="1" si="88"/>
        <v/>
      </c>
      <c r="S95" t="str">
        <f t="shared" ca="1" si="88"/>
        <v/>
      </c>
      <c r="T95" t="str">
        <f t="shared" ca="1" si="88"/>
        <v/>
      </c>
      <c r="U95" t="str">
        <f t="shared" ca="1" si="88"/>
        <v/>
      </c>
      <c r="V95" t="str">
        <f t="shared" ca="1" si="88"/>
        <v/>
      </c>
      <c r="W95" t="str">
        <f t="shared" ca="1" si="88"/>
        <v/>
      </c>
      <c r="X95" t="str">
        <f t="shared" ca="1" si="88"/>
        <v/>
      </c>
      <c r="Y95" t="str">
        <f t="shared" ca="1" si="88"/>
        <v/>
      </c>
      <c r="Z95">
        <f t="shared" ca="1" si="88"/>
        <v>13</v>
      </c>
      <c r="AA95" t="str">
        <f t="shared" ca="1" si="88"/>
        <v/>
      </c>
      <c r="AB95" t="str">
        <f t="shared" ca="1" si="88"/>
        <v/>
      </c>
      <c r="AC95" t="str">
        <f t="shared" ca="1" si="88"/>
        <v/>
      </c>
      <c r="AD95" t="str">
        <f t="shared" ca="1" si="88"/>
        <v/>
      </c>
      <c r="AE95" t="str">
        <f t="shared" ca="1" si="88"/>
        <v/>
      </c>
      <c r="AF95" t="str">
        <f t="shared" ca="1" si="88"/>
        <v/>
      </c>
      <c r="AG95" t="str">
        <f t="shared" ca="1" si="88"/>
        <v/>
      </c>
      <c r="AH95"/>
    </row>
    <row r="96" spans="1:34" s="6" customFormat="1" x14ac:dyDescent="0.2">
      <c r="A96">
        <f t="shared" ca="1" si="9"/>
        <v>0</v>
      </c>
      <c r="B96" t="s">
        <v>92</v>
      </c>
      <c r="C96" s="6">
        <f t="shared" ca="1" si="67"/>
        <v>2</v>
      </c>
      <c r="D96" s="6" t="str">
        <f t="shared" ca="1" si="68"/>
        <v/>
      </c>
      <c r="E96" t="str">
        <f t="shared" ca="1" si="12"/>
        <v/>
      </c>
      <c r="F96" s="6" t="str">
        <f ca="1">IF(ISNUMBER(D96),CHAR(34)&amp;VLOOKUP(A96,Trials!A:B,2,FALSE)&amp;CHAR(34)&amp;","&amp;CHAR(34)&amp;B96&amp;CHAR(34)&amp;","&amp;CHAR(34)&amp;"patient"&amp;CHAR(34)&amp;","&amp;CHAR(34)&amp;VLOOKUP(D96,Accounts!A:B,2,FALSE)&amp;CHAR(34),"")</f>
        <v/>
      </c>
      <c r="G96" s="6" t="str">
        <f t="shared" ca="1" si="69"/>
        <v>tri000</v>
      </c>
      <c r="H96" s="6" t="str">
        <f ca="1">IF(ISNUMBER(D96),VLOOKUP(D96,Accounts!A:B,2,FALSE),"")</f>
        <v/>
      </c>
      <c r="I96" s="6">
        <f t="shared" ca="1" si="70"/>
        <v>13</v>
      </c>
      <c r="L96">
        <f t="shared" ca="1" si="15"/>
        <v>68.97</v>
      </c>
      <c r="M96">
        <f t="shared" ref="M96:AG96" ca="1" si="89">IF(AND($L96&lt;M$33,$L96&gt;N$33),M$31,"")</f>
        <v>0</v>
      </c>
      <c r="N96" t="str">
        <f t="shared" ca="1" si="89"/>
        <v/>
      </c>
      <c r="O96" t="str">
        <f t="shared" ca="1" si="89"/>
        <v/>
      </c>
      <c r="P96" t="str">
        <f t="shared" ca="1" si="89"/>
        <v/>
      </c>
      <c r="Q96" t="str">
        <f t="shared" ca="1" si="89"/>
        <v/>
      </c>
      <c r="R96" t="str">
        <f t="shared" ca="1" si="89"/>
        <v/>
      </c>
      <c r="S96" t="str">
        <f t="shared" ca="1" si="89"/>
        <v/>
      </c>
      <c r="T96" t="str">
        <f t="shared" ca="1" si="89"/>
        <v/>
      </c>
      <c r="U96" t="str">
        <f t="shared" ca="1" si="89"/>
        <v/>
      </c>
      <c r="V96" t="str">
        <f t="shared" ca="1" si="89"/>
        <v/>
      </c>
      <c r="W96" t="str">
        <f t="shared" ca="1" si="89"/>
        <v/>
      </c>
      <c r="X96" t="str">
        <f t="shared" ca="1" si="89"/>
        <v/>
      </c>
      <c r="Y96" t="str">
        <f t="shared" ca="1" si="89"/>
        <v/>
      </c>
      <c r="Z96" t="str">
        <f t="shared" ca="1" si="89"/>
        <v/>
      </c>
      <c r="AA96" t="str">
        <f t="shared" ca="1" si="89"/>
        <v/>
      </c>
      <c r="AB96" t="str">
        <f t="shared" ca="1" si="89"/>
        <v/>
      </c>
      <c r="AC96" t="str">
        <f t="shared" ca="1" si="89"/>
        <v/>
      </c>
      <c r="AD96" t="str">
        <f t="shared" ca="1" si="89"/>
        <v/>
      </c>
      <c r="AE96" t="str">
        <f t="shared" ca="1" si="89"/>
        <v/>
      </c>
      <c r="AF96" t="str">
        <f t="shared" ca="1" si="89"/>
        <v/>
      </c>
      <c r="AG96" t="str">
        <f t="shared" ca="1" si="89"/>
        <v/>
      </c>
      <c r="AH96"/>
    </row>
    <row r="97" spans="1:34" s="6" customFormat="1" x14ac:dyDescent="0.2">
      <c r="A97">
        <f t="shared" ca="1" si="9"/>
        <v>11</v>
      </c>
      <c r="B97" t="s">
        <v>93</v>
      </c>
      <c r="C97" s="6">
        <f t="shared" ca="1" si="67"/>
        <v>1</v>
      </c>
      <c r="D97" s="6">
        <f t="shared" ca="1" si="68"/>
        <v>16</v>
      </c>
      <c r="E97" t="str">
        <f t="shared" ca="1" si="12"/>
        <v>INSERT INTO Subscriptions (trialcode, login, role, investigatorlogin) values ("tri011","Pat063","patient","Inv008");</v>
      </c>
      <c r="F97" s="6" t="str">
        <f ca="1">IF(ISNUMBER(D97),CHAR(34)&amp;VLOOKUP(A97,Trials!A:B,2,FALSE)&amp;CHAR(34)&amp;","&amp;CHAR(34)&amp;B97&amp;CHAR(34)&amp;","&amp;CHAR(34)&amp;"patient"&amp;CHAR(34)&amp;","&amp;CHAR(34)&amp;VLOOKUP(D97,Accounts!A:B,2,FALSE)&amp;CHAR(34),"")</f>
        <v>"tri011","Pat063","patient","Inv008"</v>
      </c>
      <c r="G97" s="6" t="str">
        <f t="shared" ca="1" si="69"/>
        <v>tri011</v>
      </c>
      <c r="H97" s="6" t="str">
        <f ca="1">IF(ISNUMBER(D97),VLOOKUP(D97,Accounts!A:B,2,FALSE),"")</f>
        <v>Inv008</v>
      </c>
      <c r="I97" s="6">
        <f t="shared" ca="1" si="70"/>
        <v>7</v>
      </c>
      <c r="L97">
        <f t="shared" ca="1" si="15"/>
        <v>29.43</v>
      </c>
      <c r="M97" t="str">
        <f t="shared" ref="M97:AG97" ca="1" si="90">IF(AND($L97&lt;M$33,$L97&gt;N$33),M$31,"")</f>
        <v/>
      </c>
      <c r="N97" t="str">
        <f t="shared" ca="1" si="90"/>
        <v/>
      </c>
      <c r="O97" t="str">
        <f t="shared" ca="1" si="90"/>
        <v/>
      </c>
      <c r="P97" t="str">
        <f t="shared" ca="1" si="90"/>
        <v/>
      </c>
      <c r="Q97" t="str">
        <f t="shared" ca="1" si="90"/>
        <v/>
      </c>
      <c r="R97" t="str">
        <f t="shared" ca="1" si="90"/>
        <v/>
      </c>
      <c r="S97" t="str">
        <f t="shared" ca="1" si="90"/>
        <v/>
      </c>
      <c r="T97" t="str">
        <f t="shared" ca="1" si="90"/>
        <v/>
      </c>
      <c r="U97" t="str">
        <f t="shared" ca="1" si="90"/>
        <v/>
      </c>
      <c r="V97" t="str">
        <f t="shared" ca="1" si="90"/>
        <v/>
      </c>
      <c r="W97" t="str">
        <f t="shared" ca="1" si="90"/>
        <v/>
      </c>
      <c r="X97">
        <f t="shared" ca="1" si="90"/>
        <v>11</v>
      </c>
      <c r="Y97" t="str">
        <f t="shared" ca="1" si="90"/>
        <v/>
      </c>
      <c r="Z97" t="str">
        <f t="shared" ca="1" si="90"/>
        <v/>
      </c>
      <c r="AA97" t="str">
        <f t="shared" ca="1" si="90"/>
        <v/>
      </c>
      <c r="AB97" t="str">
        <f t="shared" ca="1" si="90"/>
        <v/>
      </c>
      <c r="AC97" t="str">
        <f t="shared" ca="1" si="90"/>
        <v/>
      </c>
      <c r="AD97" t="str">
        <f t="shared" ca="1" si="90"/>
        <v/>
      </c>
      <c r="AE97" t="str">
        <f t="shared" ca="1" si="90"/>
        <v/>
      </c>
      <c r="AF97" t="str">
        <f t="shared" ca="1" si="90"/>
        <v/>
      </c>
      <c r="AG97" t="str">
        <f t="shared" ca="1" si="90"/>
        <v/>
      </c>
      <c r="AH97"/>
    </row>
    <row r="98" spans="1:34" s="6" customFormat="1" x14ac:dyDescent="0.2">
      <c r="A98">
        <f t="shared" ca="1" si="9"/>
        <v>17</v>
      </c>
      <c r="B98" t="s">
        <v>94</v>
      </c>
      <c r="C98" s="6">
        <f t="shared" ca="1" si="67"/>
        <v>0</v>
      </c>
      <c r="D98" s="6">
        <f t="shared" ca="1" si="68"/>
        <v>24</v>
      </c>
      <c r="E98" t="str">
        <f t="shared" ca="1" si="12"/>
        <v>INSERT INTO Subscriptions (trialcode, login, role, investigatorlogin) values ("tri017","Pat064","patient","Inv016");</v>
      </c>
      <c r="F98" s="6" t="str">
        <f ca="1">IF(ISNUMBER(D98),CHAR(34)&amp;VLOOKUP(A98,Trials!A:B,2,FALSE)&amp;CHAR(34)&amp;","&amp;CHAR(34)&amp;B98&amp;CHAR(34)&amp;","&amp;CHAR(34)&amp;"patient"&amp;CHAR(34)&amp;","&amp;CHAR(34)&amp;VLOOKUP(D98,Accounts!A:B,2,FALSE)&amp;CHAR(34),"")</f>
        <v>"tri017","Pat064","patient","Inv016"</v>
      </c>
      <c r="G98" s="6" t="str">
        <f t="shared" ca="1" si="69"/>
        <v>tri017</v>
      </c>
      <c r="H98" s="6" t="str">
        <f ca="1">IF(ISNUMBER(D98),VLOOKUP(D98,Accounts!A:B,2,FALSE),"")</f>
        <v>Inv016</v>
      </c>
      <c r="I98" s="6">
        <f t="shared" ca="1" si="70"/>
        <v>14</v>
      </c>
      <c r="L98">
        <f t="shared" ca="1" si="15"/>
        <v>9.93</v>
      </c>
      <c r="M98" t="str">
        <f t="shared" ref="M98:AG98" ca="1" si="91">IF(AND($L98&lt;M$33,$L98&gt;N$33),M$31,"")</f>
        <v/>
      </c>
      <c r="N98" t="str">
        <f t="shared" ca="1" si="91"/>
        <v/>
      </c>
      <c r="O98" t="str">
        <f t="shared" ca="1" si="91"/>
        <v/>
      </c>
      <c r="P98" t="str">
        <f t="shared" ca="1" si="91"/>
        <v/>
      </c>
      <c r="Q98" t="str">
        <f t="shared" ca="1" si="91"/>
        <v/>
      </c>
      <c r="R98" t="str">
        <f t="shared" ca="1" si="91"/>
        <v/>
      </c>
      <c r="S98" t="str">
        <f t="shared" ca="1" si="91"/>
        <v/>
      </c>
      <c r="T98" t="str">
        <f t="shared" ca="1" si="91"/>
        <v/>
      </c>
      <c r="U98" t="str">
        <f t="shared" ca="1" si="91"/>
        <v/>
      </c>
      <c r="V98" t="str">
        <f t="shared" ca="1" si="91"/>
        <v/>
      </c>
      <c r="W98" t="str">
        <f t="shared" ca="1" si="91"/>
        <v/>
      </c>
      <c r="X98" t="str">
        <f t="shared" ca="1" si="91"/>
        <v/>
      </c>
      <c r="Y98" t="str">
        <f t="shared" ca="1" si="91"/>
        <v/>
      </c>
      <c r="Z98" t="str">
        <f t="shared" ca="1" si="91"/>
        <v/>
      </c>
      <c r="AA98" t="str">
        <f t="shared" ca="1" si="91"/>
        <v/>
      </c>
      <c r="AB98" t="str">
        <f t="shared" ca="1" si="91"/>
        <v/>
      </c>
      <c r="AC98" t="str">
        <f t="shared" ca="1" si="91"/>
        <v/>
      </c>
      <c r="AD98">
        <f t="shared" ca="1" si="91"/>
        <v>17</v>
      </c>
      <c r="AE98" t="str">
        <f t="shared" ca="1" si="91"/>
        <v/>
      </c>
      <c r="AF98" t="str">
        <f t="shared" ca="1" si="91"/>
        <v/>
      </c>
      <c r="AG98" t="str">
        <f t="shared" ca="1" si="91"/>
        <v/>
      </c>
      <c r="AH98"/>
    </row>
    <row r="99" spans="1:34" s="6" customFormat="1" x14ac:dyDescent="0.2">
      <c r="A99">
        <f t="shared" ref="A99:A162" ca="1" si="92">SUM(M99:AG99)</f>
        <v>1</v>
      </c>
      <c r="B99" t="s">
        <v>95</v>
      </c>
      <c r="C99" s="6">
        <f t="shared" ca="1" si="67"/>
        <v>0</v>
      </c>
      <c r="D99" s="6">
        <f t="shared" ca="1" si="68"/>
        <v>22</v>
      </c>
      <c r="E99" t="str">
        <f t="shared" ref="E99:E162" ca="1" si="93">IF(ISNUMBER(D99),"INSERT INTO Subscriptions (trialcode, login, role, investigatorlogin) values ("&amp;F99&amp;");","")</f>
        <v>INSERT INTO Subscriptions (trialcode, login, role, investigatorlogin) values ("tri001","Pat065","patient","Inv014");</v>
      </c>
      <c r="F99" s="6" t="str">
        <f ca="1">IF(ISNUMBER(D99),CHAR(34)&amp;VLOOKUP(A99,Trials!A:B,2,FALSE)&amp;CHAR(34)&amp;","&amp;CHAR(34)&amp;B99&amp;CHAR(34)&amp;","&amp;CHAR(34)&amp;"patient"&amp;CHAR(34)&amp;","&amp;CHAR(34)&amp;VLOOKUP(D99,Accounts!A:B,2,FALSE)&amp;CHAR(34),"")</f>
        <v>"tri001","Pat065","patient","Inv014"</v>
      </c>
      <c r="G99" s="6" t="str">
        <f t="shared" ca="1" si="69"/>
        <v>tri001</v>
      </c>
      <c r="H99" s="6" t="str">
        <f ca="1">IF(ISNUMBER(D99),VLOOKUP(D99,Accounts!A:B,2,FALSE),"")</f>
        <v>Inv014</v>
      </c>
      <c r="I99" s="6">
        <f t="shared" ca="1" si="70"/>
        <v>9</v>
      </c>
      <c r="L99">
        <f t="shared" ref="L99:L162" ca="1" si="94">RANDBETWEEN(0,100*SUM(AF$3:AF$23))/100</f>
        <v>64.8</v>
      </c>
      <c r="M99" t="str">
        <f t="shared" ref="M99:AG99" ca="1" si="95">IF(AND($L99&lt;M$33,$L99&gt;N$33),M$31,"")</f>
        <v/>
      </c>
      <c r="N99">
        <f t="shared" ca="1" si="95"/>
        <v>1</v>
      </c>
      <c r="O99" t="str">
        <f t="shared" ca="1" si="95"/>
        <v/>
      </c>
      <c r="P99" t="str">
        <f t="shared" ca="1" si="95"/>
        <v/>
      </c>
      <c r="Q99" t="str">
        <f t="shared" ca="1" si="95"/>
        <v/>
      </c>
      <c r="R99" t="str">
        <f t="shared" ca="1" si="95"/>
        <v/>
      </c>
      <c r="S99" t="str">
        <f t="shared" ca="1" si="95"/>
        <v/>
      </c>
      <c r="T99" t="str">
        <f t="shared" ca="1" si="95"/>
        <v/>
      </c>
      <c r="U99" t="str">
        <f t="shared" ca="1" si="95"/>
        <v/>
      </c>
      <c r="V99" t="str">
        <f t="shared" ca="1" si="95"/>
        <v/>
      </c>
      <c r="W99" t="str">
        <f t="shared" ca="1" si="95"/>
        <v/>
      </c>
      <c r="X99" t="str">
        <f t="shared" ca="1" si="95"/>
        <v/>
      </c>
      <c r="Y99" t="str">
        <f t="shared" ca="1" si="95"/>
        <v/>
      </c>
      <c r="Z99" t="str">
        <f t="shared" ca="1" si="95"/>
        <v/>
      </c>
      <c r="AA99" t="str">
        <f t="shared" ca="1" si="95"/>
        <v/>
      </c>
      <c r="AB99" t="str">
        <f t="shared" ca="1" si="95"/>
        <v/>
      </c>
      <c r="AC99" t="str">
        <f t="shared" ca="1" si="95"/>
        <v/>
      </c>
      <c r="AD99" t="str">
        <f t="shared" ca="1" si="95"/>
        <v/>
      </c>
      <c r="AE99" t="str">
        <f t="shared" ca="1" si="95"/>
        <v/>
      </c>
      <c r="AF99" t="str">
        <f t="shared" ca="1" si="95"/>
        <v/>
      </c>
      <c r="AG99" t="str">
        <f t="shared" ca="1" si="95"/>
        <v/>
      </c>
      <c r="AH99"/>
    </row>
    <row r="100" spans="1:34" s="6" customFormat="1" x14ac:dyDescent="0.2">
      <c r="A100">
        <f t="shared" ca="1" si="92"/>
        <v>11</v>
      </c>
      <c r="B100" t="s">
        <v>96</v>
      </c>
      <c r="C100" s="6">
        <f t="shared" ca="1" si="67"/>
        <v>4</v>
      </c>
      <c r="D100" s="6">
        <f t="shared" ca="1" si="68"/>
        <v>23</v>
      </c>
      <c r="E100" t="str">
        <f t="shared" ca="1" si="93"/>
        <v>INSERT INTO Subscriptions (trialcode, login, role, investigatorlogin) values ("tri011","Pat066","patient","Inv015");</v>
      </c>
      <c r="F100" s="6" t="str">
        <f ca="1">IF(ISNUMBER(D100),CHAR(34)&amp;VLOOKUP(A100,Trials!A:B,2,FALSE)&amp;CHAR(34)&amp;","&amp;CHAR(34)&amp;B100&amp;CHAR(34)&amp;","&amp;CHAR(34)&amp;"patient"&amp;CHAR(34)&amp;","&amp;CHAR(34)&amp;VLOOKUP(D100,Accounts!A:B,2,FALSE)&amp;CHAR(34),"")</f>
        <v>"tri011","Pat066","patient","Inv015"</v>
      </c>
      <c r="G100" s="6" t="str">
        <f t="shared" ca="1" si="69"/>
        <v>tri011</v>
      </c>
      <c r="H100" s="6" t="str">
        <f ca="1">IF(ISNUMBER(D100),VLOOKUP(D100,Accounts!A:B,2,FALSE),"")</f>
        <v>Inv015</v>
      </c>
      <c r="I100" s="6">
        <f t="shared" ca="1" si="70"/>
        <v>7</v>
      </c>
      <c r="L100">
        <f t="shared" ca="1" si="94"/>
        <v>28.98</v>
      </c>
      <c r="M100" t="str">
        <f t="shared" ref="M100:AG100" ca="1" si="96">IF(AND($L100&lt;M$33,$L100&gt;N$33),M$31,"")</f>
        <v/>
      </c>
      <c r="N100" t="str">
        <f t="shared" ca="1" si="96"/>
        <v/>
      </c>
      <c r="O100" t="str">
        <f t="shared" ca="1" si="96"/>
        <v/>
      </c>
      <c r="P100" t="str">
        <f t="shared" ca="1" si="96"/>
        <v/>
      </c>
      <c r="Q100" t="str">
        <f t="shared" ca="1" si="96"/>
        <v/>
      </c>
      <c r="R100" t="str">
        <f t="shared" ca="1" si="96"/>
        <v/>
      </c>
      <c r="S100" t="str">
        <f t="shared" ca="1" si="96"/>
        <v/>
      </c>
      <c r="T100" t="str">
        <f t="shared" ca="1" si="96"/>
        <v/>
      </c>
      <c r="U100" t="str">
        <f t="shared" ca="1" si="96"/>
        <v/>
      </c>
      <c r="V100" t="str">
        <f t="shared" ca="1" si="96"/>
        <v/>
      </c>
      <c r="W100" t="str">
        <f t="shared" ca="1" si="96"/>
        <v/>
      </c>
      <c r="X100">
        <f t="shared" ca="1" si="96"/>
        <v>11</v>
      </c>
      <c r="Y100" t="str">
        <f t="shared" ca="1" si="96"/>
        <v/>
      </c>
      <c r="Z100" t="str">
        <f t="shared" ca="1" si="96"/>
        <v/>
      </c>
      <c r="AA100" t="str">
        <f t="shared" ca="1" si="96"/>
        <v/>
      </c>
      <c r="AB100" t="str">
        <f t="shared" ca="1" si="96"/>
        <v/>
      </c>
      <c r="AC100" t="str">
        <f t="shared" ca="1" si="96"/>
        <v/>
      </c>
      <c r="AD100" t="str">
        <f t="shared" ca="1" si="96"/>
        <v/>
      </c>
      <c r="AE100" t="str">
        <f t="shared" ca="1" si="96"/>
        <v/>
      </c>
      <c r="AF100" t="str">
        <f t="shared" ca="1" si="96"/>
        <v/>
      </c>
      <c r="AG100" t="str">
        <f t="shared" ca="1" si="96"/>
        <v/>
      </c>
      <c r="AH100"/>
    </row>
    <row r="101" spans="1:34" s="6" customFormat="1" x14ac:dyDescent="0.2">
      <c r="A101">
        <f t="shared" ca="1" si="92"/>
        <v>3</v>
      </c>
      <c r="B101" t="s">
        <v>97</v>
      </c>
      <c r="C101" s="6">
        <f t="shared" ca="1" si="67"/>
        <v>1</v>
      </c>
      <c r="D101" s="6">
        <f t="shared" ca="1" si="68"/>
        <v>17</v>
      </c>
      <c r="E101" t="str">
        <f t="shared" ca="1" si="93"/>
        <v>INSERT INTO Subscriptions (trialcode, login, role, investigatorlogin) values ("tri003","Pat067","patient","Inv009");</v>
      </c>
      <c r="F101" s="6" t="str">
        <f ca="1">IF(ISNUMBER(D101),CHAR(34)&amp;VLOOKUP(A101,Trials!A:B,2,FALSE)&amp;CHAR(34)&amp;","&amp;CHAR(34)&amp;B101&amp;CHAR(34)&amp;","&amp;CHAR(34)&amp;"patient"&amp;CHAR(34)&amp;","&amp;CHAR(34)&amp;VLOOKUP(D101,Accounts!A:B,2,FALSE)&amp;CHAR(34),"")</f>
        <v>"tri003","Pat067","patient","Inv009"</v>
      </c>
      <c r="G101" s="6" t="str">
        <f t="shared" ca="1" si="69"/>
        <v>tri003</v>
      </c>
      <c r="H101" s="6" t="str">
        <f ca="1">IF(ISNUMBER(D101),VLOOKUP(D101,Accounts!A:B,2,FALSE),"")</f>
        <v>Inv009</v>
      </c>
      <c r="I101" s="6">
        <f t="shared" ca="1" si="70"/>
        <v>12</v>
      </c>
      <c r="L101">
        <f t="shared" ca="1" si="94"/>
        <v>58.55</v>
      </c>
      <c r="M101" t="str">
        <f t="shared" ref="M101:AG101" ca="1" si="97">IF(AND($L101&lt;M$33,$L101&gt;N$33),M$31,"")</f>
        <v/>
      </c>
      <c r="N101" t="str">
        <f t="shared" ca="1" si="97"/>
        <v/>
      </c>
      <c r="O101" t="str">
        <f t="shared" ca="1" si="97"/>
        <v/>
      </c>
      <c r="P101">
        <f t="shared" ca="1" si="97"/>
        <v>3</v>
      </c>
      <c r="Q101" t="str">
        <f t="shared" ca="1" si="97"/>
        <v/>
      </c>
      <c r="R101" t="str">
        <f t="shared" ca="1" si="97"/>
        <v/>
      </c>
      <c r="S101" t="str">
        <f t="shared" ca="1" si="97"/>
        <v/>
      </c>
      <c r="T101" t="str">
        <f t="shared" ca="1" si="97"/>
        <v/>
      </c>
      <c r="U101" t="str">
        <f t="shared" ca="1" si="97"/>
        <v/>
      </c>
      <c r="V101" t="str">
        <f t="shared" ca="1" si="97"/>
        <v/>
      </c>
      <c r="W101" t="str">
        <f t="shared" ca="1" si="97"/>
        <v/>
      </c>
      <c r="X101" t="str">
        <f t="shared" ca="1" si="97"/>
        <v/>
      </c>
      <c r="Y101" t="str">
        <f t="shared" ca="1" si="97"/>
        <v/>
      </c>
      <c r="Z101" t="str">
        <f t="shared" ca="1" si="97"/>
        <v/>
      </c>
      <c r="AA101" t="str">
        <f t="shared" ca="1" si="97"/>
        <v/>
      </c>
      <c r="AB101" t="str">
        <f t="shared" ca="1" si="97"/>
        <v/>
      </c>
      <c r="AC101" t="str">
        <f t="shared" ca="1" si="97"/>
        <v/>
      </c>
      <c r="AD101" t="str">
        <f t="shared" ca="1" si="97"/>
        <v/>
      </c>
      <c r="AE101" t="str">
        <f t="shared" ca="1" si="97"/>
        <v/>
      </c>
      <c r="AF101" t="str">
        <f t="shared" ca="1" si="97"/>
        <v/>
      </c>
      <c r="AG101" t="str">
        <f t="shared" ca="1" si="97"/>
        <v/>
      </c>
      <c r="AH101"/>
    </row>
    <row r="102" spans="1:34" s="6" customFormat="1" x14ac:dyDescent="0.2">
      <c r="A102">
        <f t="shared" ca="1" si="92"/>
        <v>11</v>
      </c>
      <c r="B102" t="s">
        <v>98</v>
      </c>
      <c r="C102" s="6">
        <f t="shared" ca="1" si="67"/>
        <v>2</v>
      </c>
      <c r="D102" s="6">
        <f t="shared" ca="1" si="68"/>
        <v>16</v>
      </c>
      <c r="E102" t="str">
        <f t="shared" ca="1" si="93"/>
        <v>INSERT INTO Subscriptions (trialcode, login, role, investigatorlogin) values ("tri011","Pat068","patient","Inv008");</v>
      </c>
      <c r="F102" s="6" t="str">
        <f ca="1">IF(ISNUMBER(D102),CHAR(34)&amp;VLOOKUP(A102,Trials!A:B,2,FALSE)&amp;CHAR(34)&amp;","&amp;CHAR(34)&amp;B102&amp;CHAR(34)&amp;","&amp;CHAR(34)&amp;"patient"&amp;CHAR(34)&amp;","&amp;CHAR(34)&amp;VLOOKUP(D102,Accounts!A:B,2,FALSE)&amp;CHAR(34),"")</f>
        <v>"tri011","Pat068","patient","Inv008"</v>
      </c>
      <c r="G102" s="6" t="str">
        <f t="shared" ca="1" si="69"/>
        <v>tri011</v>
      </c>
      <c r="H102" s="6" t="str">
        <f ca="1">IF(ISNUMBER(D102),VLOOKUP(D102,Accounts!A:B,2,FALSE),"")</f>
        <v>Inv008</v>
      </c>
      <c r="I102" s="6">
        <f t="shared" ca="1" si="70"/>
        <v>7</v>
      </c>
      <c r="L102">
        <f t="shared" ca="1" si="94"/>
        <v>30.15</v>
      </c>
      <c r="M102" t="str">
        <f t="shared" ref="M102:AG102" ca="1" si="98">IF(AND($L102&lt;M$33,$L102&gt;N$33),M$31,"")</f>
        <v/>
      </c>
      <c r="N102" t="str">
        <f t="shared" ca="1" si="98"/>
        <v/>
      </c>
      <c r="O102" t="str">
        <f t="shared" ca="1" si="98"/>
        <v/>
      </c>
      <c r="P102" t="str">
        <f t="shared" ca="1" si="98"/>
        <v/>
      </c>
      <c r="Q102" t="str">
        <f t="shared" ca="1" si="98"/>
        <v/>
      </c>
      <c r="R102" t="str">
        <f t="shared" ca="1" si="98"/>
        <v/>
      </c>
      <c r="S102" t="str">
        <f t="shared" ca="1" si="98"/>
        <v/>
      </c>
      <c r="T102" t="str">
        <f t="shared" ca="1" si="98"/>
        <v/>
      </c>
      <c r="U102" t="str">
        <f t="shared" ca="1" si="98"/>
        <v/>
      </c>
      <c r="V102" t="str">
        <f t="shared" ca="1" si="98"/>
        <v/>
      </c>
      <c r="W102" t="str">
        <f t="shared" ca="1" si="98"/>
        <v/>
      </c>
      <c r="X102">
        <f t="shared" ca="1" si="98"/>
        <v>11</v>
      </c>
      <c r="Y102" t="str">
        <f t="shared" ca="1" si="98"/>
        <v/>
      </c>
      <c r="Z102" t="str">
        <f t="shared" ca="1" si="98"/>
        <v/>
      </c>
      <c r="AA102" t="str">
        <f t="shared" ca="1" si="98"/>
        <v/>
      </c>
      <c r="AB102" t="str">
        <f t="shared" ca="1" si="98"/>
        <v/>
      </c>
      <c r="AC102" t="str">
        <f t="shared" ca="1" si="98"/>
        <v/>
      </c>
      <c r="AD102" t="str">
        <f t="shared" ca="1" si="98"/>
        <v/>
      </c>
      <c r="AE102" t="str">
        <f t="shared" ca="1" si="98"/>
        <v/>
      </c>
      <c r="AF102" t="str">
        <f t="shared" ca="1" si="98"/>
        <v/>
      </c>
      <c r="AG102" t="str">
        <f t="shared" ca="1" si="98"/>
        <v/>
      </c>
      <c r="AH102"/>
    </row>
    <row r="103" spans="1:34" s="6" customFormat="1" x14ac:dyDescent="0.2">
      <c r="A103">
        <f t="shared" ca="1" si="92"/>
        <v>2</v>
      </c>
      <c r="B103" t="s">
        <v>99</v>
      </c>
      <c r="C103" s="6">
        <f t="shared" ca="1" si="67"/>
        <v>4</v>
      </c>
      <c r="D103" s="6">
        <f t="shared" ca="1" si="68"/>
        <v>22</v>
      </c>
      <c r="E103" t="str">
        <f t="shared" ca="1" si="93"/>
        <v>INSERT INTO Subscriptions (trialcode, login, role, investigatorlogin) values ("tri002","Pat069","patient","Inv014");</v>
      </c>
      <c r="F103" s="6" t="str">
        <f ca="1">IF(ISNUMBER(D103),CHAR(34)&amp;VLOOKUP(A103,Trials!A:B,2,FALSE)&amp;CHAR(34)&amp;","&amp;CHAR(34)&amp;B103&amp;CHAR(34)&amp;","&amp;CHAR(34)&amp;"patient"&amp;CHAR(34)&amp;","&amp;CHAR(34)&amp;VLOOKUP(D103,Accounts!A:B,2,FALSE)&amp;CHAR(34),"")</f>
        <v>"tri002","Pat069","patient","Inv014"</v>
      </c>
      <c r="G103" s="6" t="str">
        <f t="shared" ca="1" si="69"/>
        <v>tri002</v>
      </c>
      <c r="H103" s="6" t="str">
        <f ca="1">IF(ISNUMBER(D103),VLOOKUP(D103,Accounts!A:B,2,FALSE),"")</f>
        <v>Inv014</v>
      </c>
      <c r="I103" s="6">
        <f t="shared" ca="1" si="70"/>
        <v>10</v>
      </c>
      <c r="L103">
        <f t="shared" ca="1" si="94"/>
        <v>60.03</v>
      </c>
      <c r="M103" t="str">
        <f t="shared" ref="M103:AG103" ca="1" si="99">IF(AND($L103&lt;M$33,$L103&gt;N$33),M$31,"")</f>
        <v/>
      </c>
      <c r="N103" t="str">
        <f t="shared" ca="1" si="99"/>
        <v/>
      </c>
      <c r="O103">
        <f t="shared" ca="1" si="99"/>
        <v>2</v>
      </c>
      <c r="P103" t="str">
        <f t="shared" ca="1" si="99"/>
        <v/>
      </c>
      <c r="Q103" t="str">
        <f t="shared" ca="1" si="99"/>
        <v/>
      </c>
      <c r="R103" t="str">
        <f t="shared" ca="1" si="99"/>
        <v/>
      </c>
      <c r="S103" t="str">
        <f t="shared" ca="1" si="99"/>
        <v/>
      </c>
      <c r="T103" t="str">
        <f t="shared" ca="1" si="99"/>
        <v/>
      </c>
      <c r="U103" t="str">
        <f t="shared" ca="1" si="99"/>
        <v/>
      </c>
      <c r="V103" t="str">
        <f t="shared" ca="1" si="99"/>
        <v/>
      </c>
      <c r="W103" t="str">
        <f t="shared" ca="1" si="99"/>
        <v/>
      </c>
      <c r="X103" t="str">
        <f t="shared" ca="1" si="99"/>
        <v/>
      </c>
      <c r="Y103" t="str">
        <f t="shared" ca="1" si="99"/>
        <v/>
      </c>
      <c r="Z103" t="str">
        <f t="shared" ca="1" si="99"/>
        <v/>
      </c>
      <c r="AA103" t="str">
        <f t="shared" ca="1" si="99"/>
        <v/>
      </c>
      <c r="AB103" t="str">
        <f t="shared" ca="1" si="99"/>
        <v/>
      </c>
      <c r="AC103" t="str">
        <f t="shared" ca="1" si="99"/>
        <v/>
      </c>
      <c r="AD103" t="str">
        <f t="shared" ca="1" si="99"/>
        <v/>
      </c>
      <c r="AE103" t="str">
        <f t="shared" ca="1" si="99"/>
        <v/>
      </c>
      <c r="AF103" t="str">
        <f t="shared" ca="1" si="99"/>
        <v/>
      </c>
      <c r="AG103" t="str">
        <f t="shared" ca="1" si="99"/>
        <v/>
      </c>
      <c r="AH103"/>
    </row>
    <row r="104" spans="1:34" s="6" customFormat="1" x14ac:dyDescent="0.2">
      <c r="A104">
        <f t="shared" ca="1" si="92"/>
        <v>9</v>
      </c>
      <c r="B104" t="s">
        <v>100</v>
      </c>
      <c r="C104" s="6">
        <f t="shared" ca="1" si="67"/>
        <v>1</v>
      </c>
      <c r="D104" s="6" t="str">
        <f t="shared" ca="1" si="68"/>
        <v/>
      </c>
      <c r="E104" t="str">
        <f t="shared" ca="1" si="93"/>
        <v/>
      </c>
      <c r="F104" s="6" t="str">
        <f ca="1">IF(ISNUMBER(D104),CHAR(34)&amp;VLOOKUP(A104,Trials!A:B,2,FALSE)&amp;CHAR(34)&amp;","&amp;CHAR(34)&amp;B104&amp;CHAR(34)&amp;","&amp;CHAR(34)&amp;"patient"&amp;CHAR(34)&amp;","&amp;CHAR(34)&amp;VLOOKUP(D104,Accounts!A:B,2,FALSE)&amp;CHAR(34),"")</f>
        <v/>
      </c>
      <c r="G104" s="6" t="str">
        <f t="shared" ca="1" si="69"/>
        <v>tri009</v>
      </c>
      <c r="H104" s="6" t="str">
        <f ca="1">IF(ISNUMBER(D104),VLOOKUP(D104,Accounts!A:B,2,FALSE),"")</f>
        <v/>
      </c>
      <c r="I104" s="6">
        <f t="shared" ca="1" si="70"/>
        <v>14</v>
      </c>
      <c r="L104">
        <f t="shared" ca="1" si="94"/>
        <v>38.08</v>
      </c>
      <c r="M104" t="str">
        <f t="shared" ref="M104:AG104" ca="1" si="100">IF(AND($L104&lt;M$33,$L104&gt;N$33),M$31,"")</f>
        <v/>
      </c>
      <c r="N104" t="str">
        <f t="shared" ca="1" si="100"/>
        <v/>
      </c>
      <c r="O104" t="str">
        <f t="shared" ca="1" si="100"/>
        <v/>
      </c>
      <c r="P104" t="str">
        <f t="shared" ca="1" si="100"/>
        <v/>
      </c>
      <c r="Q104" t="str">
        <f t="shared" ca="1" si="100"/>
        <v/>
      </c>
      <c r="R104" t="str">
        <f t="shared" ca="1" si="100"/>
        <v/>
      </c>
      <c r="S104" t="str">
        <f t="shared" ca="1" si="100"/>
        <v/>
      </c>
      <c r="T104" t="str">
        <f t="shared" ca="1" si="100"/>
        <v/>
      </c>
      <c r="U104" t="str">
        <f t="shared" ca="1" si="100"/>
        <v/>
      </c>
      <c r="V104">
        <f t="shared" ca="1" si="100"/>
        <v>9</v>
      </c>
      <c r="W104" t="str">
        <f t="shared" ca="1" si="100"/>
        <v/>
      </c>
      <c r="X104" t="str">
        <f t="shared" ca="1" si="100"/>
        <v/>
      </c>
      <c r="Y104" t="str">
        <f t="shared" ca="1" si="100"/>
        <v/>
      </c>
      <c r="Z104" t="str">
        <f t="shared" ca="1" si="100"/>
        <v/>
      </c>
      <c r="AA104" t="str">
        <f t="shared" ca="1" si="100"/>
        <v/>
      </c>
      <c r="AB104" t="str">
        <f t="shared" ca="1" si="100"/>
        <v/>
      </c>
      <c r="AC104" t="str">
        <f t="shared" ca="1" si="100"/>
        <v/>
      </c>
      <c r="AD104" t="str">
        <f t="shared" ca="1" si="100"/>
        <v/>
      </c>
      <c r="AE104" t="str">
        <f t="shared" ca="1" si="100"/>
        <v/>
      </c>
      <c r="AF104" t="str">
        <f t="shared" ca="1" si="100"/>
        <v/>
      </c>
      <c r="AG104" t="str">
        <f t="shared" ca="1" si="100"/>
        <v/>
      </c>
      <c r="AH104"/>
    </row>
    <row r="105" spans="1:34" s="6" customFormat="1" x14ac:dyDescent="0.2">
      <c r="A105">
        <f t="shared" ca="1" si="92"/>
        <v>4</v>
      </c>
      <c r="B105" t="s">
        <v>101</v>
      </c>
      <c r="C105" s="6">
        <f t="shared" ca="1" si="67"/>
        <v>1</v>
      </c>
      <c r="D105" s="6">
        <f t="shared" ca="1" si="68"/>
        <v>26</v>
      </c>
      <c r="E105" t="str">
        <f t="shared" ca="1" si="93"/>
        <v>INSERT INTO Subscriptions (trialcode, login, role, investigatorlogin) values ("tri004","Pat071","patient","Inv018");</v>
      </c>
      <c r="F105" s="6" t="str">
        <f ca="1">IF(ISNUMBER(D105),CHAR(34)&amp;VLOOKUP(A105,Trials!A:B,2,FALSE)&amp;CHAR(34)&amp;","&amp;CHAR(34)&amp;B105&amp;CHAR(34)&amp;","&amp;CHAR(34)&amp;"patient"&amp;CHAR(34)&amp;","&amp;CHAR(34)&amp;VLOOKUP(D105,Accounts!A:B,2,FALSE)&amp;CHAR(34),"")</f>
        <v>"tri004","Pat071","patient","Inv018"</v>
      </c>
      <c r="G105" s="6" t="str">
        <f t="shared" ca="1" si="69"/>
        <v>tri004</v>
      </c>
      <c r="H105" s="6" t="str">
        <f ca="1">IF(ISNUMBER(D105),VLOOKUP(D105,Accounts!A:B,2,FALSE),"")</f>
        <v>Inv018</v>
      </c>
      <c r="I105" s="6">
        <f t="shared" ca="1" si="70"/>
        <v>13</v>
      </c>
      <c r="L105">
        <f t="shared" ca="1" si="94"/>
        <v>55.06</v>
      </c>
      <c r="M105" t="str">
        <f t="shared" ref="M105:AG105" ca="1" si="101">IF(AND($L105&lt;M$33,$L105&gt;N$33),M$31,"")</f>
        <v/>
      </c>
      <c r="N105" t="str">
        <f t="shared" ca="1" si="101"/>
        <v/>
      </c>
      <c r="O105" t="str">
        <f t="shared" ca="1" si="101"/>
        <v/>
      </c>
      <c r="P105" t="str">
        <f t="shared" ca="1" si="101"/>
        <v/>
      </c>
      <c r="Q105">
        <f t="shared" ca="1" si="101"/>
        <v>4</v>
      </c>
      <c r="R105" t="str">
        <f t="shared" ca="1" si="101"/>
        <v/>
      </c>
      <c r="S105" t="str">
        <f t="shared" ca="1" si="101"/>
        <v/>
      </c>
      <c r="T105" t="str">
        <f t="shared" ca="1" si="101"/>
        <v/>
      </c>
      <c r="U105" t="str">
        <f t="shared" ca="1" si="101"/>
        <v/>
      </c>
      <c r="V105" t="str">
        <f t="shared" ca="1" si="101"/>
        <v/>
      </c>
      <c r="W105" t="str">
        <f t="shared" ca="1" si="101"/>
        <v/>
      </c>
      <c r="X105" t="str">
        <f t="shared" ca="1" si="101"/>
        <v/>
      </c>
      <c r="Y105" t="str">
        <f t="shared" ca="1" si="101"/>
        <v/>
      </c>
      <c r="Z105" t="str">
        <f t="shared" ca="1" si="101"/>
        <v/>
      </c>
      <c r="AA105" t="str">
        <f t="shared" ca="1" si="101"/>
        <v/>
      </c>
      <c r="AB105" t="str">
        <f t="shared" ca="1" si="101"/>
        <v/>
      </c>
      <c r="AC105" t="str">
        <f t="shared" ca="1" si="101"/>
        <v/>
      </c>
      <c r="AD105" t="str">
        <f t="shared" ca="1" si="101"/>
        <v/>
      </c>
      <c r="AE105" t="str">
        <f t="shared" ca="1" si="101"/>
        <v/>
      </c>
      <c r="AF105" t="str">
        <f t="shared" ca="1" si="101"/>
        <v/>
      </c>
      <c r="AG105" t="str">
        <f t="shared" ca="1" si="101"/>
        <v/>
      </c>
      <c r="AH105"/>
    </row>
    <row r="106" spans="1:34" s="6" customFormat="1" x14ac:dyDescent="0.2">
      <c r="A106">
        <f t="shared" ca="1" si="92"/>
        <v>3</v>
      </c>
      <c r="B106" t="s">
        <v>102</v>
      </c>
      <c r="C106" s="6">
        <f t="shared" ca="1" si="67"/>
        <v>1</v>
      </c>
      <c r="D106" s="6">
        <f t="shared" ca="1" si="68"/>
        <v>17</v>
      </c>
      <c r="E106" t="str">
        <f t="shared" ca="1" si="93"/>
        <v>INSERT INTO Subscriptions (trialcode, login, role, investigatorlogin) values ("tri003","Pat072","patient","Inv009");</v>
      </c>
      <c r="F106" s="6" t="str">
        <f ca="1">IF(ISNUMBER(D106),CHAR(34)&amp;VLOOKUP(A106,Trials!A:B,2,FALSE)&amp;CHAR(34)&amp;","&amp;CHAR(34)&amp;B106&amp;CHAR(34)&amp;","&amp;CHAR(34)&amp;"patient"&amp;CHAR(34)&amp;","&amp;CHAR(34)&amp;VLOOKUP(D106,Accounts!A:B,2,FALSE)&amp;CHAR(34),"")</f>
        <v>"tri003","Pat072","patient","Inv009"</v>
      </c>
      <c r="G106" s="6" t="str">
        <f t="shared" ca="1" si="69"/>
        <v>tri003</v>
      </c>
      <c r="H106" s="6" t="str">
        <f ca="1">IF(ISNUMBER(D106),VLOOKUP(D106,Accounts!A:B,2,FALSE),"")</f>
        <v>Inv009</v>
      </c>
      <c r="I106" s="6">
        <f t="shared" ca="1" si="70"/>
        <v>12</v>
      </c>
      <c r="L106">
        <f t="shared" ca="1" si="94"/>
        <v>57.11</v>
      </c>
      <c r="M106" t="str">
        <f t="shared" ref="M106:AG106" ca="1" si="102">IF(AND($L106&lt;M$33,$L106&gt;N$33),M$31,"")</f>
        <v/>
      </c>
      <c r="N106" t="str">
        <f t="shared" ca="1" si="102"/>
        <v/>
      </c>
      <c r="O106" t="str">
        <f t="shared" ca="1" si="102"/>
        <v/>
      </c>
      <c r="P106">
        <f t="shared" ca="1" si="102"/>
        <v>3</v>
      </c>
      <c r="Q106" t="str">
        <f t="shared" ca="1" si="102"/>
        <v/>
      </c>
      <c r="R106" t="str">
        <f t="shared" ca="1" si="102"/>
        <v/>
      </c>
      <c r="S106" t="str">
        <f t="shared" ca="1" si="102"/>
        <v/>
      </c>
      <c r="T106" t="str">
        <f t="shared" ca="1" si="102"/>
        <v/>
      </c>
      <c r="U106" t="str">
        <f t="shared" ca="1" si="102"/>
        <v/>
      </c>
      <c r="V106" t="str">
        <f t="shared" ca="1" si="102"/>
        <v/>
      </c>
      <c r="W106" t="str">
        <f t="shared" ca="1" si="102"/>
        <v/>
      </c>
      <c r="X106" t="str">
        <f t="shared" ca="1" si="102"/>
        <v/>
      </c>
      <c r="Y106" t="str">
        <f t="shared" ca="1" si="102"/>
        <v/>
      </c>
      <c r="Z106" t="str">
        <f t="shared" ca="1" si="102"/>
        <v/>
      </c>
      <c r="AA106" t="str">
        <f t="shared" ca="1" si="102"/>
        <v/>
      </c>
      <c r="AB106" t="str">
        <f t="shared" ca="1" si="102"/>
        <v/>
      </c>
      <c r="AC106" t="str">
        <f t="shared" ca="1" si="102"/>
        <v/>
      </c>
      <c r="AD106" t="str">
        <f t="shared" ca="1" si="102"/>
        <v/>
      </c>
      <c r="AE106" t="str">
        <f t="shared" ca="1" si="102"/>
        <v/>
      </c>
      <c r="AF106" t="str">
        <f t="shared" ca="1" si="102"/>
        <v/>
      </c>
      <c r="AG106" t="str">
        <f t="shared" ca="1" si="102"/>
        <v/>
      </c>
      <c r="AH106"/>
    </row>
    <row r="107" spans="1:34" s="6" customFormat="1" x14ac:dyDescent="0.2">
      <c r="A107">
        <f t="shared" ca="1" si="92"/>
        <v>13</v>
      </c>
      <c r="B107" t="s">
        <v>103</v>
      </c>
      <c r="C107" s="6">
        <f t="shared" ca="1" si="67"/>
        <v>2</v>
      </c>
      <c r="D107" s="6">
        <f t="shared" ca="1" si="68"/>
        <v>18</v>
      </c>
      <c r="E107" t="str">
        <f t="shared" ca="1" si="93"/>
        <v>INSERT INTO Subscriptions (trialcode, login, role, investigatorlogin) values ("tri013","Pat073","patient","Inv010");</v>
      </c>
      <c r="F107" s="6" t="str">
        <f ca="1">IF(ISNUMBER(D107),CHAR(34)&amp;VLOOKUP(A107,Trials!A:B,2,FALSE)&amp;CHAR(34)&amp;","&amp;CHAR(34)&amp;B107&amp;CHAR(34)&amp;","&amp;CHAR(34)&amp;"patient"&amp;CHAR(34)&amp;","&amp;CHAR(34)&amp;VLOOKUP(D107,Accounts!A:B,2,FALSE)&amp;CHAR(34),"")</f>
        <v>"tri013","Pat073","patient","Inv010"</v>
      </c>
      <c r="G107" s="6" t="str">
        <f t="shared" ca="1" si="69"/>
        <v>tri013</v>
      </c>
      <c r="H107" s="6" t="str">
        <f ca="1">IF(ISNUMBER(D107),VLOOKUP(D107,Accounts!A:B,2,FALSE),"")</f>
        <v>Inv010</v>
      </c>
      <c r="I107" s="6">
        <f t="shared" ca="1" si="70"/>
        <v>7</v>
      </c>
      <c r="L107">
        <f t="shared" ca="1" si="94"/>
        <v>23.98</v>
      </c>
      <c r="M107" t="str">
        <f t="shared" ref="M107:AG107" ca="1" si="103">IF(AND($L107&lt;M$33,$L107&gt;N$33),M$31,"")</f>
        <v/>
      </c>
      <c r="N107" t="str">
        <f t="shared" ca="1" si="103"/>
        <v/>
      </c>
      <c r="O107" t="str">
        <f t="shared" ca="1" si="103"/>
        <v/>
      </c>
      <c r="P107" t="str">
        <f t="shared" ca="1" si="103"/>
        <v/>
      </c>
      <c r="Q107" t="str">
        <f t="shared" ca="1" si="103"/>
        <v/>
      </c>
      <c r="R107" t="str">
        <f t="shared" ca="1" si="103"/>
        <v/>
      </c>
      <c r="S107" t="str">
        <f t="shared" ca="1" si="103"/>
        <v/>
      </c>
      <c r="T107" t="str">
        <f t="shared" ca="1" si="103"/>
        <v/>
      </c>
      <c r="U107" t="str">
        <f t="shared" ca="1" si="103"/>
        <v/>
      </c>
      <c r="V107" t="str">
        <f t="shared" ca="1" si="103"/>
        <v/>
      </c>
      <c r="W107" t="str">
        <f t="shared" ca="1" si="103"/>
        <v/>
      </c>
      <c r="X107" t="str">
        <f t="shared" ca="1" si="103"/>
        <v/>
      </c>
      <c r="Y107" t="str">
        <f t="shared" ca="1" si="103"/>
        <v/>
      </c>
      <c r="Z107">
        <f t="shared" ca="1" si="103"/>
        <v>13</v>
      </c>
      <c r="AA107" t="str">
        <f t="shared" ca="1" si="103"/>
        <v/>
      </c>
      <c r="AB107" t="str">
        <f t="shared" ca="1" si="103"/>
        <v/>
      </c>
      <c r="AC107" t="str">
        <f t="shared" ca="1" si="103"/>
        <v/>
      </c>
      <c r="AD107" t="str">
        <f t="shared" ca="1" si="103"/>
        <v/>
      </c>
      <c r="AE107" t="str">
        <f t="shared" ca="1" si="103"/>
        <v/>
      </c>
      <c r="AF107" t="str">
        <f t="shared" ca="1" si="103"/>
        <v/>
      </c>
      <c r="AG107" t="str">
        <f t="shared" ca="1" si="103"/>
        <v/>
      </c>
      <c r="AH107"/>
    </row>
    <row r="108" spans="1:34" s="6" customFormat="1" x14ac:dyDescent="0.2">
      <c r="A108">
        <f t="shared" ca="1" si="92"/>
        <v>4</v>
      </c>
      <c r="B108" t="s">
        <v>104</v>
      </c>
      <c r="C108" s="6">
        <f t="shared" ca="1" si="67"/>
        <v>0</v>
      </c>
      <c r="D108" s="6">
        <f t="shared" ca="1" si="68"/>
        <v>26</v>
      </c>
      <c r="E108" t="str">
        <f t="shared" ca="1" si="93"/>
        <v>INSERT INTO Subscriptions (trialcode, login, role, investigatorlogin) values ("tri004","Pat074","patient","Inv018");</v>
      </c>
      <c r="F108" s="6" t="str">
        <f ca="1">IF(ISNUMBER(D108),CHAR(34)&amp;VLOOKUP(A108,Trials!A:B,2,FALSE)&amp;CHAR(34)&amp;","&amp;CHAR(34)&amp;B108&amp;CHAR(34)&amp;","&amp;CHAR(34)&amp;"patient"&amp;CHAR(34)&amp;","&amp;CHAR(34)&amp;VLOOKUP(D108,Accounts!A:B,2,FALSE)&amp;CHAR(34),"")</f>
        <v>"tri004","Pat074","patient","Inv018"</v>
      </c>
      <c r="G108" s="6" t="str">
        <f t="shared" ca="1" si="69"/>
        <v>tri004</v>
      </c>
      <c r="H108" s="6" t="str">
        <f ca="1">IF(ISNUMBER(D108),VLOOKUP(D108,Accounts!A:B,2,FALSE),"")</f>
        <v>Inv018</v>
      </c>
      <c r="I108" s="6">
        <f t="shared" ca="1" si="70"/>
        <v>13</v>
      </c>
      <c r="L108">
        <f t="shared" ca="1" si="94"/>
        <v>54.14</v>
      </c>
      <c r="M108" t="str">
        <f t="shared" ref="M108:AG108" ca="1" si="104">IF(AND($L108&lt;M$33,$L108&gt;N$33),M$31,"")</f>
        <v/>
      </c>
      <c r="N108" t="str">
        <f t="shared" ca="1" si="104"/>
        <v/>
      </c>
      <c r="O108" t="str">
        <f t="shared" ca="1" si="104"/>
        <v/>
      </c>
      <c r="P108" t="str">
        <f t="shared" ca="1" si="104"/>
        <v/>
      </c>
      <c r="Q108">
        <f t="shared" ca="1" si="104"/>
        <v>4</v>
      </c>
      <c r="R108" t="str">
        <f t="shared" ca="1" si="104"/>
        <v/>
      </c>
      <c r="S108" t="str">
        <f t="shared" ca="1" si="104"/>
        <v/>
      </c>
      <c r="T108" t="str">
        <f t="shared" ca="1" si="104"/>
        <v/>
      </c>
      <c r="U108" t="str">
        <f t="shared" ca="1" si="104"/>
        <v/>
      </c>
      <c r="V108" t="str">
        <f t="shared" ca="1" si="104"/>
        <v/>
      </c>
      <c r="W108" t="str">
        <f t="shared" ca="1" si="104"/>
        <v/>
      </c>
      <c r="X108" t="str">
        <f t="shared" ca="1" si="104"/>
        <v/>
      </c>
      <c r="Y108" t="str">
        <f t="shared" ca="1" si="104"/>
        <v/>
      </c>
      <c r="Z108" t="str">
        <f t="shared" ca="1" si="104"/>
        <v/>
      </c>
      <c r="AA108" t="str">
        <f t="shared" ca="1" si="104"/>
        <v/>
      </c>
      <c r="AB108" t="str">
        <f t="shared" ca="1" si="104"/>
        <v/>
      </c>
      <c r="AC108" t="str">
        <f t="shared" ca="1" si="104"/>
        <v/>
      </c>
      <c r="AD108" t="str">
        <f t="shared" ca="1" si="104"/>
        <v/>
      </c>
      <c r="AE108" t="str">
        <f t="shared" ca="1" si="104"/>
        <v/>
      </c>
      <c r="AF108" t="str">
        <f t="shared" ca="1" si="104"/>
        <v/>
      </c>
      <c r="AG108" t="str">
        <f t="shared" ca="1" si="104"/>
        <v/>
      </c>
      <c r="AH108"/>
    </row>
    <row r="109" spans="1:34" s="6" customFormat="1" x14ac:dyDescent="0.2">
      <c r="A109">
        <f t="shared" ca="1" si="92"/>
        <v>12</v>
      </c>
      <c r="B109" t="s">
        <v>105</v>
      </c>
      <c r="C109" s="6">
        <f t="shared" ca="1" si="67"/>
        <v>0</v>
      </c>
      <c r="D109" s="6">
        <f t="shared" ca="1" si="68"/>
        <v>24</v>
      </c>
      <c r="E109" t="str">
        <f t="shared" ca="1" si="93"/>
        <v>INSERT INTO Subscriptions (trialcode, login, role, investigatorlogin) values ("tri012","Pat075","patient","Inv016");</v>
      </c>
      <c r="F109" s="6" t="str">
        <f ca="1">IF(ISNUMBER(D109),CHAR(34)&amp;VLOOKUP(A109,Trials!A:B,2,FALSE)&amp;CHAR(34)&amp;","&amp;CHAR(34)&amp;B109&amp;CHAR(34)&amp;","&amp;CHAR(34)&amp;"patient"&amp;CHAR(34)&amp;","&amp;CHAR(34)&amp;VLOOKUP(D109,Accounts!A:B,2,FALSE)&amp;CHAR(34),"")</f>
        <v>"tri012","Pat075","patient","Inv016"</v>
      </c>
      <c r="G109" s="6" t="str">
        <f t="shared" ca="1" si="69"/>
        <v>tri012</v>
      </c>
      <c r="H109" s="6" t="str">
        <f ca="1">IF(ISNUMBER(D109),VLOOKUP(D109,Accounts!A:B,2,FALSE),"")</f>
        <v>Inv016</v>
      </c>
      <c r="I109" s="6">
        <f t="shared" ca="1" si="70"/>
        <v>14</v>
      </c>
      <c r="L109">
        <f t="shared" ca="1" si="94"/>
        <v>27.83</v>
      </c>
      <c r="M109" t="str">
        <f t="shared" ref="M109:AG109" ca="1" si="105">IF(AND($L109&lt;M$33,$L109&gt;N$33),M$31,"")</f>
        <v/>
      </c>
      <c r="N109" t="str">
        <f t="shared" ca="1" si="105"/>
        <v/>
      </c>
      <c r="O109" t="str">
        <f t="shared" ca="1" si="105"/>
        <v/>
      </c>
      <c r="P109" t="str">
        <f t="shared" ca="1" si="105"/>
        <v/>
      </c>
      <c r="Q109" t="str">
        <f t="shared" ca="1" si="105"/>
        <v/>
      </c>
      <c r="R109" t="str">
        <f t="shared" ca="1" si="105"/>
        <v/>
      </c>
      <c r="S109" t="str">
        <f t="shared" ca="1" si="105"/>
        <v/>
      </c>
      <c r="T109" t="str">
        <f t="shared" ca="1" si="105"/>
        <v/>
      </c>
      <c r="U109" t="str">
        <f t="shared" ca="1" si="105"/>
        <v/>
      </c>
      <c r="V109" t="str">
        <f t="shared" ca="1" si="105"/>
        <v/>
      </c>
      <c r="W109" t="str">
        <f t="shared" ca="1" si="105"/>
        <v/>
      </c>
      <c r="X109" t="str">
        <f t="shared" ca="1" si="105"/>
        <v/>
      </c>
      <c r="Y109">
        <f t="shared" ca="1" si="105"/>
        <v>12</v>
      </c>
      <c r="Z109" t="str">
        <f t="shared" ca="1" si="105"/>
        <v/>
      </c>
      <c r="AA109" t="str">
        <f t="shared" ca="1" si="105"/>
        <v/>
      </c>
      <c r="AB109" t="str">
        <f t="shared" ca="1" si="105"/>
        <v/>
      </c>
      <c r="AC109" t="str">
        <f t="shared" ca="1" si="105"/>
        <v/>
      </c>
      <c r="AD109" t="str">
        <f t="shared" ca="1" si="105"/>
        <v/>
      </c>
      <c r="AE109" t="str">
        <f t="shared" ca="1" si="105"/>
        <v/>
      </c>
      <c r="AF109" t="str">
        <f t="shared" ca="1" si="105"/>
        <v/>
      </c>
      <c r="AG109" t="str">
        <f t="shared" ca="1" si="105"/>
        <v/>
      </c>
      <c r="AH109"/>
    </row>
    <row r="110" spans="1:34" s="6" customFormat="1" x14ac:dyDescent="0.2">
      <c r="A110">
        <f t="shared" ca="1" si="92"/>
        <v>18</v>
      </c>
      <c r="B110" t="s">
        <v>106</v>
      </c>
      <c r="C110" s="6">
        <f t="shared" ca="1" si="67"/>
        <v>1</v>
      </c>
      <c r="D110" s="6">
        <f t="shared" ca="1" si="68"/>
        <v>26</v>
      </c>
      <c r="E110" t="str">
        <f t="shared" ca="1" si="93"/>
        <v>INSERT INTO Subscriptions (trialcode, login, role, investigatorlogin) values ("tri018","Pat076","patient","Inv018");</v>
      </c>
      <c r="F110" s="6" t="str">
        <f ca="1">IF(ISNUMBER(D110),CHAR(34)&amp;VLOOKUP(A110,Trials!A:B,2,FALSE)&amp;CHAR(34)&amp;","&amp;CHAR(34)&amp;B110&amp;CHAR(34)&amp;","&amp;CHAR(34)&amp;"patient"&amp;CHAR(34)&amp;","&amp;CHAR(34)&amp;VLOOKUP(D110,Accounts!A:B,2,FALSE)&amp;CHAR(34),"")</f>
        <v>"tri018","Pat076","patient","Inv018"</v>
      </c>
      <c r="G110" s="6" t="str">
        <f t="shared" ca="1" si="69"/>
        <v>tri018</v>
      </c>
      <c r="H110" s="6" t="str">
        <f ca="1">IF(ISNUMBER(D110),VLOOKUP(D110,Accounts!A:B,2,FALSE),"")</f>
        <v>Inv018</v>
      </c>
      <c r="I110" s="6">
        <f t="shared" ca="1" si="70"/>
        <v>9</v>
      </c>
      <c r="L110">
        <f t="shared" ca="1" si="94"/>
        <v>8.66</v>
      </c>
      <c r="M110" t="str">
        <f t="shared" ref="M110:AG110" ca="1" si="106">IF(AND($L110&lt;M$33,$L110&gt;N$33),M$31,"")</f>
        <v/>
      </c>
      <c r="N110" t="str">
        <f t="shared" ca="1" si="106"/>
        <v/>
      </c>
      <c r="O110" t="str">
        <f t="shared" ca="1" si="106"/>
        <v/>
      </c>
      <c r="P110" t="str">
        <f t="shared" ca="1" si="106"/>
        <v/>
      </c>
      <c r="Q110" t="str">
        <f t="shared" ca="1" si="106"/>
        <v/>
      </c>
      <c r="R110" t="str">
        <f t="shared" ca="1" si="106"/>
        <v/>
      </c>
      <c r="S110" t="str">
        <f t="shared" ca="1" si="106"/>
        <v/>
      </c>
      <c r="T110" t="str">
        <f t="shared" ca="1" si="106"/>
        <v/>
      </c>
      <c r="U110" t="str">
        <f t="shared" ca="1" si="106"/>
        <v/>
      </c>
      <c r="V110" t="str">
        <f t="shared" ca="1" si="106"/>
        <v/>
      </c>
      <c r="W110" t="str">
        <f t="shared" ca="1" si="106"/>
        <v/>
      </c>
      <c r="X110" t="str">
        <f t="shared" ca="1" si="106"/>
        <v/>
      </c>
      <c r="Y110" t="str">
        <f t="shared" ca="1" si="106"/>
        <v/>
      </c>
      <c r="Z110" t="str">
        <f t="shared" ca="1" si="106"/>
        <v/>
      </c>
      <c r="AA110" t="str">
        <f t="shared" ca="1" si="106"/>
        <v/>
      </c>
      <c r="AB110" t="str">
        <f t="shared" ca="1" si="106"/>
        <v/>
      </c>
      <c r="AC110" t="str">
        <f t="shared" ca="1" si="106"/>
        <v/>
      </c>
      <c r="AD110" t="str">
        <f t="shared" ca="1" si="106"/>
        <v/>
      </c>
      <c r="AE110">
        <f t="shared" ca="1" si="106"/>
        <v>18</v>
      </c>
      <c r="AF110" t="str">
        <f t="shared" ca="1" si="106"/>
        <v/>
      </c>
      <c r="AG110" t="str">
        <f t="shared" ca="1" si="106"/>
        <v/>
      </c>
      <c r="AH110"/>
    </row>
    <row r="111" spans="1:34" s="6" customFormat="1" x14ac:dyDescent="0.2">
      <c r="A111">
        <f t="shared" ca="1" si="92"/>
        <v>10</v>
      </c>
      <c r="B111" t="s">
        <v>107</v>
      </c>
      <c r="C111" s="6">
        <f t="shared" ca="1" si="67"/>
        <v>0</v>
      </c>
      <c r="D111" s="6">
        <f t="shared" ca="1" si="68"/>
        <v>16</v>
      </c>
      <c r="E111" t="str">
        <f t="shared" ca="1" si="93"/>
        <v>INSERT INTO Subscriptions (trialcode, login, role, investigatorlogin) values ("tri010","Pat077","patient","Inv008");</v>
      </c>
      <c r="F111" s="6" t="str">
        <f ca="1">IF(ISNUMBER(D111),CHAR(34)&amp;VLOOKUP(A111,Trials!A:B,2,FALSE)&amp;CHAR(34)&amp;","&amp;CHAR(34)&amp;B111&amp;CHAR(34)&amp;","&amp;CHAR(34)&amp;"patient"&amp;CHAR(34)&amp;","&amp;CHAR(34)&amp;VLOOKUP(D111,Accounts!A:B,2,FALSE)&amp;CHAR(34),"")</f>
        <v>"tri010","Pat077","patient","Inv008"</v>
      </c>
      <c r="G111" s="6" t="str">
        <f t="shared" ca="1" si="69"/>
        <v>tri010</v>
      </c>
      <c r="H111" s="6" t="str">
        <f ca="1">IF(ISNUMBER(D111),VLOOKUP(D111,Accounts!A:B,2,FALSE),"")</f>
        <v>Inv008</v>
      </c>
      <c r="I111" s="6">
        <f t="shared" ca="1" si="70"/>
        <v>13</v>
      </c>
      <c r="L111">
        <f t="shared" ca="1" si="94"/>
        <v>31.64</v>
      </c>
      <c r="M111" t="str">
        <f t="shared" ref="M111:AG111" ca="1" si="107">IF(AND($L111&lt;M$33,$L111&gt;N$33),M$31,"")</f>
        <v/>
      </c>
      <c r="N111" t="str">
        <f t="shared" ca="1" si="107"/>
        <v/>
      </c>
      <c r="O111" t="str">
        <f t="shared" ca="1" si="107"/>
        <v/>
      </c>
      <c r="P111" t="str">
        <f t="shared" ca="1" si="107"/>
        <v/>
      </c>
      <c r="Q111" t="str">
        <f t="shared" ca="1" si="107"/>
        <v/>
      </c>
      <c r="R111" t="str">
        <f t="shared" ca="1" si="107"/>
        <v/>
      </c>
      <c r="S111" t="str">
        <f t="shared" ca="1" si="107"/>
        <v/>
      </c>
      <c r="T111" t="str">
        <f t="shared" ca="1" si="107"/>
        <v/>
      </c>
      <c r="U111" t="str">
        <f t="shared" ca="1" si="107"/>
        <v/>
      </c>
      <c r="V111" t="str">
        <f t="shared" ca="1" si="107"/>
        <v/>
      </c>
      <c r="W111">
        <f t="shared" ca="1" si="107"/>
        <v>10</v>
      </c>
      <c r="X111" t="str">
        <f t="shared" ca="1" si="107"/>
        <v/>
      </c>
      <c r="Y111" t="str">
        <f t="shared" ca="1" si="107"/>
        <v/>
      </c>
      <c r="Z111" t="str">
        <f t="shared" ca="1" si="107"/>
        <v/>
      </c>
      <c r="AA111" t="str">
        <f t="shared" ca="1" si="107"/>
        <v/>
      </c>
      <c r="AB111" t="str">
        <f t="shared" ca="1" si="107"/>
        <v/>
      </c>
      <c r="AC111" t="str">
        <f t="shared" ca="1" si="107"/>
        <v/>
      </c>
      <c r="AD111" t="str">
        <f t="shared" ca="1" si="107"/>
        <v/>
      </c>
      <c r="AE111" t="str">
        <f t="shared" ca="1" si="107"/>
        <v/>
      </c>
      <c r="AF111" t="str">
        <f t="shared" ca="1" si="107"/>
        <v/>
      </c>
      <c r="AG111" t="str">
        <f t="shared" ca="1" si="107"/>
        <v/>
      </c>
      <c r="AH111"/>
    </row>
    <row r="112" spans="1:34" s="6" customFormat="1" x14ac:dyDescent="0.2">
      <c r="A112">
        <f t="shared" ca="1" si="92"/>
        <v>4</v>
      </c>
      <c r="B112" t="s">
        <v>108</v>
      </c>
      <c r="C112" s="6">
        <f t="shared" ca="1" si="67"/>
        <v>1</v>
      </c>
      <c r="D112" s="6">
        <f t="shared" ca="1" si="68"/>
        <v>26</v>
      </c>
      <c r="E112" t="str">
        <f t="shared" ca="1" si="93"/>
        <v>INSERT INTO Subscriptions (trialcode, login, role, investigatorlogin) values ("tri004","Pat078","patient","Inv018");</v>
      </c>
      <c r="F112" s="6" t="str">
        <f ca="1">IF(ISNUMBER(D112),CHAR(34)&amp;VLOOKUP(A112,Trials!A:B,2,FALSE)&amp;CHAR(34)&amp;","&amp;CHAR(34)&amp;B112&amp;CHAR(34)&amp;","&amp;CHAR(34)&amp;"patient"&amp;CHAR(34)&amp;","&amp;CHAR(34)&amp;VLOOKUP(D112,Accounts!A:B,2,FALSE)&amp;CHAR(34),"")</f>
        <v>"tri004","Pat078","patient","Inv018"</v>
      </c>
      <c r="G112" s="6" t="str">
        <f t="shared" ca="1" si="69"/>
        <v>tri004</v>
      </c>
      <c r="H112" s="6" t="str">
        <f ca="1">IF(ISNUMBER(D112),VLOOKUP(D112,Accounts!A:B,2,FALSE),"")</f>
        <v>Inv018</v>
      </c>
      <c r="I112" s="6">
        <f t="shared" ca="1" si="70"/>
        <v>13</v>
      </c>
      <c r="L112">
        <f t="shared" ca="1" si="94"/>
        <v>53.1</v>
      </c>
      <c r="M112" t="str">
        <f t="shared" ref="M112:AG112" ca="1" si="108">IF(AND($L112&lt;M$33,$L112&gt;N$33),M$31,"")</f>
        <v/>
      </c>
      <c r="N112" t="str">
        <f t="shared" ca="1" si="108"/>
        <v/>
      </c>
      <c r="O112" t="str">
        <f t="shared" ca="1" si="108"/>
        <v/>
      </c>
      <c r="P112" t="str">
        <f t="shared" ca="1" si="108"/>
        <v/>
      </c>
      <c r="Q112">
        <f t="shared" ca="1" si="108"/>
        <v>4</v>
      </c>
      <c r="R112" t="str">
        <f t="shared" ca="1" si="108"/>
        <v/>
      </c>
      <c r="S112" t="str">
        <f t="shared" ca="1" si="108"/>
        <v/>
      </c>
      <c r="T112" t="str">
        <f t="shared" ca="1" si="108"/>
        <v/>
      </c>
      <c r="U112" t="str">
        <f t="shared" ca="1" si="108"/>
        <v/>
      </c>
      <c r="V112" t="str">
        <f t="shared" ca="1" si="108"/>
        <v/>
      </c>
      <c r="W112" t="str">
        <f t="shared" ca="1" si="108"/>
        <v/>
      </c>
      <c r="X112" t="str">
        <f t="shared" ca="1" si="108"/>
        <v/>
      </c>
      <c r="Y112" t="str">
        <f t="shared" ca="1" si="108"/>
        <v/>
      </c>
      <c r="Z112" t="str">
        <f t="shared" ca="1" si="108"/>
        <v/>
      </c>
      <c r="AA112" t="str">
        <f t="shared" ca="1" si="108"/>
        <v/>
      </c>
      <c r="AB112" t="str">
        <f t="shared" ca="1" si="108"/>
        <v/>
      </c>
      <c r="AC112" t="str">
        <f t="shared" ca="1" si="108"/>
        <v/>
      </c>
      <c r="AD112" t="str">
        <f t="shared" ca="1" si="108"/>
        <v/>
      </c>
      <c r="AE112" t="str">
        <f t="shared" ca="1" si="108"/>
        <v/>
      </c>
      <c r="AF112" t="str">
        <f t="shared" ca="1" si="108"/>
        <v/>
      </c>
      <c r="AG112" t="str">
        <f t="shared" ca="1" si="108"/>
        <v/>
      </c>
      <c r="AH112"/>
    </row>
    <row r="113" spans="1:34" s="6" customFormat="1" x14ac:dyDescent="0.2">
      <c r="A113">
        <f t="shared" ca="1" si="92"/>
        <v>19</v>
      </c>
      <c r="B113" t="s">
        <v>109</v>
      </c>
      <c r="C113" s="6">
        <f t="shared" ca="1" si="67"/>
        <v>2</v>
      </c>
      <c r="D113" s="6">
        <f t="shared" ca="1" si="68"/>
        <v>10</v>
      </c>
      <c r="E113" t="str">
        <f t="shared" ca="1" si="93"/>
        <v>INSERT INTO Subscriptions (trialcode, login, role, investigatorlogin) values ("tri019","Pat079","patient","Inv002");</v>
      </c>
      <c r="F113" s="6" t="str">
        <f ca="1">IF(ISNUMBER(D113),CHAR(34)&amp;VLOOKUP(A113,Trials!A:B,2,FALSE)&amp;CHAR(34)&amp;","&amp;CHAR(34)&amp;B113&amp;CHAR(34)&amp;","&amp;CHAR(34)&amp;"patient"&amp;CHAR(34)&amp;","&amp;CHAR(34)&amp;VLOOKUP(D113,Accounts!A:B,2,FALSE)&amp;CHAR(34),"")</f>
        <v>"tri019","Pat079","patient","Inv002"</v>
      </c>
      <c r="G113" s="6" t="str">
        <f t="shared" ca="1" si="69"/>
        <v>tri019</v>
      </c>
      <c r="H113" s="6" t="str">
        <f ca="1">IF(ISNUMBER(D113),VLOOKUP(D113,Accounts!A:B,2,FALSE),"")</f>
        <v>Inv002</v>
      </c>
      <c r="I113" s="6">
        <f t="shared" ca="1" si="70"/>
        <v>11</v>
      </c>
      <c r="L113">
        <f t="shared" ca="1" si="94"/>
        <v>3.68</v>
      </c>
      <c r="M113" t="str">
        <f t="shared" ref="M113:AG113" ca="1" si="109">IF(AND($L113&lt;M$33,$L113&gt;N$33),M$31,"")</f>
        <v/>
      </c>
      <c r="N113" t="str">
        <f t="shared" ca="1" si="109"/>
        <v/>
      </c>
      <c r="O113" t="str">
        <f t="shared" ca="1" si="109"/>
        <v/>
      </c>
      <c r="P113" t="str">
        <f t="shared" ca="1" si="109"/>
        <v/>
      </c>
      <c r="Q113" t="str">
        <f t="shared" ca="1" si="109"/>
        <v/>
      </c>
      <c r="R113" t="str">
        <f t="shared" ca="1" si="109"/>
        <v/>
      </c>
      <c r="S113" t="str">
        <f t="shared" ca="1" si="109"/>
        <v/>
      </c>
      <c r="T113" t="str">
        <f t="shared" ca="1" si="109"/>
        <v/>
      </c>
      <c r="U113" t="str">
        <f t="shared" ca="1" si="109"/>
        <v/>
      </c>
      <c r="V113" t="str">
        <f t="shared" ca="1" si="109"/>
        <v/>
      </c>
      <c r="W113" t="str">
        <f t="shared" ca="1" si="109"/>
        <v/>
      </c>
      <c r="X113" t="str">
        <f t="shared" ca="1" si="109"/>
        <v/>
      </c>
      <c r="Y113" t="str">
        <f t="shared" ca="1" si="109"/>
        <v/>
      </c>
      <c r="Z113" t="str">
        <f t="shared" ca="1" si="109"/>
        <v/>
      </c>
      <c r="AA113" t="str">
        <f t="shared" ca="1" si="109"/>
        <v/>
      </c>
      <c r="AB113" t="str">
        <f t="shared" ca="1" si="109"/>
        <v/>
      </c>
      <c r="AC113" t="str">
        <f t="shared" ca="1" si="109"/>
        <v/>
      </c>
      <c r="AD113" t="str">
        <f t="shared" ca="1" si="109"/>
        <v/>
      </c>
      <c r="AE113" t="str">
        <f t="shared" ca="1" si="109"/>
        <v/>
      </c>
      <c r="AF113">
        <f t="shared" ca="1" si="109"/>
        <v>19</v>
      </c>
      <c r="AG113" t="str">
        <f t="shared" ca="1" si="109"/>
        <v/>
      </c>
      <c r="AH113"/>
    </row>
    <row r="114" spans="1:34" s="6" customFormat="1" x14ac:dyDescent="0.2">
      <c r="A114">
        <f t="shared" ca="1" si="92"/>
        <v>4</v>
      </c>
      <c r="B114" t="s">
        <v>110</v>
      </c>
      <c r="C114" s="6">
        <f t="shared" ca="1" si="67"/>
        <v>0</v>
      </c>
      <c r="D114" s="6">
        <f t="shared" ca="1" si="68"/>
        <v>26</v>
      </c>
      <c r="E114" t="str">
        <f t="shared" ca="1" si="93"/>
        <v>INSERT INTO Subscriptions (trialcode, login, role, investigatorlogin) values ("tri004","Pat080","patient","Inv018");</v>
      </c>
      <c r="F114" s="6" t="str">
        <f ca="1">IF(ISNUMBER(D114),CHAR(34)&amp;VLOOKUP(A114,Trials!A:B,2,FALSE)&amp;CHAR(34)&amp;","&amp;CHAR(34)&amp;B114&amp;CHAR(34)&amp;","&amp;CHAR(34)&amp;"patient"&amp;CHAR(34)&amp;","&amp;CHAR(34)&amp;VLOOKUP(D114,Accounts!A:B,2,FALSE)&amp;CHAR(34),"")</f>
        <v>"tri004","Pat080","patient","Inv018"</v>
      </c>
      <c r="G114" s="6" t="str">
        <f t="shared" ca="1" si="69"/>
        <v>tri004</v>
      </c>
      <c r="H114" s="6" t="str">
        <f ca="1">IF(ISNUMBER(D114),VLOOKUP(D114,Accounts!A:B,2,FALSE),"")</f>
        <v>Inv018</v>
      </c>
      <c r="I114" s="6">
        <f t="shared" ca="1" si="70"/>
        <v>13</v>
      </c>
      <c r="L114">
        <f t="shared" ca="1" si="94"/>
        <v>52.94</v>
      </c>
      <c r="M114" t="str">
        <f t="shared" ref="M114:AG114" ca="1" si="110">IF(AND($L114&lt;M$33,$L114&gt;N$33),M$31,"")</f>
        <v/>
      </c>
      <c r="N114" t="str">
        <f t="shared" ca="1" si="110"/>
        <v/>
      </c>
      <c r="O114" t="str">
        <f t="shared" ca="1" si="110"/>
        <v/>
      </c>
      <c r="P114" t="str">
        <f t="shared" ca="1" si="110"/>
        <v/>
      </c>
      <c r="Q114">
        <f t="shared" ca="1" si="110"/>
        <v>4</v>
      </c>
      <c r="R114" t="str">
        <f t="shared" ca="1" si="110"/>
        <v/>
      </c>
      <c r="S114" t="str">
        <f t="shared" ca="1" si="110"/>
        <v/>
      </c>
      <c r="T114" t="str">
        <f t="shared" ca="1" si="110"/>
        <v/>
      </c>
      <c r="U114" t="str">
        <f t="shared" ca="1" si="110"/>
        <v/>
      </c>
      <c r="V114" t="str">
        <f t="shared" ca="1" si="110"/>
        <v/>
      </c>
      <c r="W114" t="str">
        <f t="shared" ca="1" si="110"/>
        <v/>
      </c>
      <c r="X114" t="str">
        <f t="shared" ca="1" si="110"/>
        <v/>
      </c>
      <c r="Y114" t="str">
        <f t="shared" ca="1" si="110"/>
        <v/>
      </c>
      <c r="Z114" t="str">
        <f t="shared" ca="1" si="110"/>
        <v/>
      </c>
      <c r="AA114" t="str">
        <f t="shared" ca="1" si="110"/>
        <v/>
      </c>
      <c r="AB114" t="str">
        <f t="shared" ca="1" si="110"/>
        <v/>
      </c>
      <c r="AC114" t="str">
        <f t="shared" ca="1" si="110"/>
        <v/>
      </c>
      <c r="AD114" t="str">
        <f t="shared" ca="1" si="110"/>
        <v/>
      </c>
      <c r="AE114" t="str">
        <f t="shared" ca="1" si="110"/>
        <v/>
      </c>
      <c r="AF114" t="str">
        <f t="shared" ca="1" si="110"/>
        <v/>
      </c>
      <c r="AG114" t="str">
        <f t="shared" ca="1" si="110"/>
        <v/>
      </c>
      <c r="AH114"/>
    </row>
    <row r="115" spans="1:34" s="6" customFormat="1" x14ac:dyDescent="0.2">
      <c r="A115">
        <f t="shared" ca="1" si="92"/>
        <v>13</v>
      </c>
      <c r="B115" t="s">
        <v>111</v>
      </c>
      <c r="C115" s="6">
        <f t="shared" ca="1" si="67"/>
        <v>3</v>
      </c>
      <c r="D115" s="6">
        <f t="shared" ca="1" si="68"/>
        <v>24</v>
      </c>
      <c r="E115" t="str">
        <f t="shared" ca="1" si="93"/>
        <v>INSERT INTO Subscriptions (trialcode, login, role, investigatorlogin) values ("tri013","Pat081","patient","Inv016");</v>
      </c>
      <c r="F115" s="6" t="str">
        <f ca="1">IF(ISNUMBER(D115),CHAR(34)&amp;VLOOKUP(A115,Trials!A:B,2,FALSE)&amp;CHAR(34)&amp;","&amp;CHAR(34)&amp;B115&amp;CHAR(34)&amp;","&amp;CHAR(34)&amp;"patient"&amp;CHAR(34)&amp;","&amp;CHAR(34)&amp;VLOOKUP(D115,Accounts!A:B,2,FALSE)&amp;CHAR(34),"")</f>
        <v>"tri013","Pat081","patient","Inv016"</v>
      </c>
      <c r="G115" s="6" t="str">
        <f t="shared" ca="1" si="69"/>
        <v>tri013</v>
      </c>
      <c r="H115" s="6" t="str">
        <f ca="1">IF(ISNUMBER(D115),VLOOKUP(D115,Accounts!A:B,2,FALSE),"")</f>
        <v>Inv016</v>
      </c>
      <c r="I115" s="6">
        <f t="shared" ca="1" si="70"/>
        <v>7</v>
      </c>
      <c r="L115">
        <f t="shared" ca="1" si="94"/>
        <v>22.61</v>
      </c>
      <c r="M115" t="str">
        <f t="shared" ref="M115:AG115" ca="1" si="111">IF(AND($L115&lt;M$33,$L115&gt;N$33),M$31,"")</f>
        <v/>
      </c>
      <c r="N115" t="str">
        <f t="shared" ca="1" si="111"/>
        <v/>
      </c>
      <c r="O115" t="str">
        <f t="shared" ca="1" si="111"/>
        <v/>
      </c>
      <c r="P115" t="str">
        <f t="shared" ca="1" si="111"/>
        <v/>
      </c>
      <c r="Q115" t="str">
        <f t="shared" ca="1" si="111"/>
        <v/>
      </c>
      <c r="R115" t="str">
        <f t="shared" ca="1" si="111"/>
        <v/>
      </c>
      <c r="S115" t="str">
        <f t="shared" ca="1" si="111"/>
        <v/>
      </c>
      <c r="T115" t="str">
        <f t="shared" ca="1" si="111"/>
        <v/>
      </c>
      <c r="U115" t="str">
        <f t="shared" ca="1" si="111"/>
        <v/>
      </c>
      <c r="V115" t="str">
        <f t="shared" ca="1" si="111"/>
        <v/>
      </c>
      <c r="W115" t="str">
        <f t="shared" ca="1" si="111"/>
        <v/>
      </c>
      <c r="X115" t="str">
        <f t="shared" ca="1" si="111"/>
        <v/>
      </c>
      <c r="Y115" t="str">
        <f t="shared" ca="1" si="111"/>
        <v/>
      </c>
      <c r="Z115">
        <f t="shared" ca="1" si="111"/>
        <v>13</v>
      </c>
      <c r="AA115" t="str">
        <f t="shared" ca="1" si="111"/>
        <v/>
      </c>
      <c r="AB115" t="str">
        <f t="shared" ca="1" si="111"/>
        <v/>
      </c>
      <c r="AC115" t="str">
        <f t="shared" ca="1" si="111"/>
        <v/>
      </c>
      <c r="AD115" t="str">
        <f t="shared" ca="1" si="111"/>
        <v/>
      </c>
      <c r="AE115" t="str">
        <f t="shared" ca="1" si="111"/>
        <v/>
      </c>
      <c r="AF115" t="str">
        <f t="shared" ca="1" si="111"/>
        <v/>
      </c>
      <c r="AG115" t="str">
        <f t="shared" ca="1" si="111"/>
        <v/>
      </c>
      <c r="AH115"/>
    </row>
    <row r="116" spans="1:34" s="6" customFormat="1" x14ac:dyDescent="0.2">
      <c r="A116">
        <f t="shared" ca="1" si="92"/>
        <v>18</v>
      </c>
      <c r="B116" t="s">
        <v>112</v>
      </c>
      <c r="C116" s="6">
        <f t="shared" ca="1" si="67"/>
        <v>5</v>
      </c>
      <c r="D116" s="6">
        <f t="shared" ca="1" si="68"/>
        <v>10</v>
      </c>
      <c r="E116" t="str">
        <f t="shared" ca="1" si="93"/>
        <v>INSERT INTO Subscriptions (trialcode, login, role, investigatorlogin) values ("tri018","Pat082","patient","Inv002");</v>
      </c>
      <c r="F116" s="6" t="str">
        <f ca="1">IF(ISNUMBER(D116),CHAR(34)&amp;VLOOKUP(A116,Trials!A:B,2,FALSE)&amp;CHAR(34)&amp;","&amp;CHAR(34)&amp;B116&amp;CHAR(34)&amp;","&amp;CHAR(34)&amp;"patient"&amp;CHAR(34)&amp;","&amp;CHAR(34)&amp;VLOOKUP(D116,Accounts!A:B,2,FALSE)&amp;CHAR(34),"")</f>
        <v>"tri018","Pat082","patient","Inv002"</v>
      </c>
      <c r="G116" s="6" t="str">
        <f t="shared" ca="1" si="69"/>
        <v>tri018</v>
      </c>
      <c r="H116" s="6" t="str">
        <f ca="1">IF(ISNUMBER(D116),VLOOKUP(D116,Accounts!A:B,2,FALSE),"")</f>
        <v>Inv002</v>
      </c>
      <c r="I116" s="6">
        <f t="shared" ca="1" si="70"/>
        <v>9</v>
      </c>
      <c r="L116">
        <f t="shared" ca="1" si="94"/>
        <v>8.15</v>
      </c>
      <c r="M116" t="str">
        <f t="shared" ref="M116:AG116" ca="1" si="112">IF(AND($L116&lt;M$33,$L116&gt;N$33),M$31,"")</f>
        <v/>
      </c>
      <c r="N116" t="str">
        <f t="shared" ca="1" si="112"/>
        <v/>
      </c>
      <c r="O116" t="str">
        <f t="shared" ca="1" si="112"/>
        <v/>
      </c>
      <c r="P116" t="str">
        <f t="shared" ca="1" si="112"/>
        <v/>
      </c>
      <c r="Q116" t="str">
        <f t="shared" ca="1" si="112"/>
        <v/>
      </c>
      <c r="R116" t="str">
        <f t="shared" ca="1" si="112"/>
        <v/>
      </c>
      <c r="S116" t="str">
        <f t="shared" ca="1" si="112"/>
        <v/>
      </c>
      <c r="T116" t="str">
        <f t="shared" ca="1" si="112"/>
        <v/>
      </c>
      <c r="U116" t="str">
        <f t="shared" ca="1" si="112"/>
        <v/>
      </c>
      <c r="V116" t="str">
        <f t="shared" ca="1" si="112"/>
        <v/>
      </c>
      <c r="W116" t="str">
        <f t="shared" ca="1" si="112"/>
        <v/>
      </c>
      <c r="X116" t="str">
        <f t="shared" ca="1" si="112"/>
        <v/>
      </c>
      <c r="Y116" t="str">
        <f t="shared" ca="1" si="112"/>
        <v/>
      </c>
      <c r="Z116" t="str">
        <f t="shared" ca="1" si="112"/>
        <v/>
      </c>
      <c r="AA116" t="str">
        <f t="shared" ca="1" si="112"/>
        <v/>
      </c>
      <c r="AB116" t="str">
        <f t="shared" ca="1" si="112"/>
        <v/>
      </c>
      <c r="AC116" t="str">
        <f t="shared" ca="1" si="112"/>
        <v/>
      </c>
      <c r="AD116" t="str">
        <f t="shared" ca="1" si="112"/>
        <v/>
      </c>
      <c r="AE116">
        <f t="shared" ca="1" si="112"/>
        <v>18</v>
      </c>
      <c r="AF116" t="str">
        <f t="shared" ca="1" si="112"/>
        <v/>
      </c>
      <c r="AG116" t="str">
        <f t="shared" ca="1" si="112"/>
        <v/>
      </c>
      <c r="AH116"/>
    </row>
    <row r="117" spans="1:34" s="6" customFormat="1" x14ac:dyDescent="0.2">
      <c r="A117">
        <f t="shared" ca="1" si="92"/>
        <v>9</v>
      </c>
      <c r="B117" t="s">
        <v>113</v>
      </c>
      <c r="C117" s="6">
        <f t="shared" ca="1" si="67"/>
        <v>1</v>
      </c>
      <c r="D117" s="6" t="str">
        <f t="shared" ca="1" si="68"/>
        <v/>
      </c>
      <c r="E117" t="str">
        <f t="shared" ca="1" si="93"/>
        <v/>
      </c>
      <c r="F117" s="6" t="str">
        <f ca="1">IF(ISNUMBER(D117),CHAR(34)&amp;VLOOKUP(A117,Trials!A:B,2,FALSE)&amp;CHAR(34)&amp;","&amp;CHAR(34)&amp;B117&amp;CHAR(34)&amp;","&amp;CHAR(34)&amp;"patient"&amp;CHAR(34)&amp;","&amp;CHAR(34)&amp;VLOOKUP(D117,Accounts!A:B,2,FALSE)&amp;CHAR(34),"")</f>
        <v/>
      </c>
      <c r="G117" s="6" t="str">
        <f t="shared" ca="1" si="69"/>
        <v>tri009</v>
      </c>
      <c r="H117" s="6" t="str">
        <f ca="1">IF(ISNUMBER(D117),VLOOKUP(D117,Accounts!A:B,2,FALSE),"")</f>
        <v/>
      </c>
      <c r="I117" s="6">
        <f t="shared" ca="1" si="70"/>
        <v>14</v>
      </c>
      <c r="L117">
        <f t="shared" ca="1" si="94"/>
        <v>35.369999999999997</v>
      </c>
      <c r="M117" t="str">
        <f t="shared" ref="M117:AG117" ca="1" si="113">IF(AND($L117&lt;M$33,$L117&gt;N$33),M$31,"")</f>
        <v/>
      </c>
      <c r="N117" t="str">
        <f t="shared" ca="1" si="113"/>
        <v/>
      </c>
      <c r="O117" t="str">
        <f t="shared" ca="1" si="113"/>
        <v/>
      </c>
      <c r="P117" t="str">
        <f t="shared" ca="1" si="113"/>
        <v/>
      </c>
      <c r="Q117" t="str">
        <f t="shared" ca="1" si="113"/>
        <v/>
      </c>
      <c r="R117" t="str">
        <f t="shared" ca="1" si="113"/>
        <v/>
      </c>
      <c r="S117" t="str">
        <f t="shared" ca="1" si="113"/>
        <v/>
      </c>
      <c r="T117" t="str">
        <f t="shared" ca="1" si="113"/>
        <v/>
      </c>
      <c r="U117" t="str">
        <f t="shared" ca="1" si="113"/>
        <v/>
      </c>
      <c r="V117">
        <f t="shared" ca="1" si="113"/>
        <v>9</v>
      </c>
      <c r="W117" t="str">
        <f t="shared" ca="1" si="113"/>
        <v/>
      </c>
      <c r="X117" t="str">
        <f t="shared" ca="1" si="113"/>
        <v/>
      </c>
      <c r="Y117" t="str">
        <f t="shared" ca="1" si="113"/>
        <v/>
      </c>
      <c r="Z117" t="str">
        <f t="shared" ca="1" si="113"/>
        <v/>
      </c>
      <c r="AA117" t="str">
        <f t="shared" ca="1" si="113"/>
        <v/>
      </c>
      <c r="AB117" t="str">
        <f t="shared" ca="1" si="113"/>
        <v/>
      </c>
      <c r="AC117" t="str">
        <f t="shared" ca="1" si="113"/>
        <v/>
      </c>
      <c r="AD117" t="str">
        <f t="shared" ca="1" si="113"/>
        <v/>
      </c>
      <c r="AE117" t="str">
        <f t="shared" ca="1" si="113"/>
        <v/>
      </c>
      <c r="AF117" t="str">
        <f t="shared" ca="1" si="113"/>
        <v/>
      </c>
      <c r="AG117" t="str">
        <f t="shared" ca="1" si="113"/>
        <v/>
      </c>
      <c r="AH117"/>
    </row>
    <row r="118" spans="1:34" s="6" customFormat="1" x14ac:dyDescent="0.2">
      <c r="A118">
        <f t="shared" ca="1" si="92"/>
        <v>20</v>
      </c>
      <c r="B118" t="s">
        <v>114</v>
      </c>
      <c r="C118" s="6">
        <f t="shared" ca="1" si="67"/>
        <v>1</v>
      </c>
      <c r="D118" s="6">
        <f t="shared" ca="1" si="68"/>
        <v>8</v>
      </c>
      <c r="E118" t="str">
        <f t="shared" ca="1" si="93"/>
        <v>INSERT INTO Subscriptions (trialcode, login, role, investigatorlogin) values ("tri020","Pat084","patient","Inv000");</v>
      </c>
      <c r="F118" s="6" t="str">
        <f ca="1">IF(ISNUMBER(D118),CHAR(34)&amp;VLOOKUP(A118,Trials!A:B,2,FALSE)&amp;CHAR(34)&amp;","&amp;CHAR(34)&amp;B118&amp;CHAR(34)&amp;","&amp;CHAR(34)&amp;"patient"&amp;CHAR(34)&amp;","&amp;CHAR(34)&amp;VLOOKUP(D118,Accounts!A:B,2,FALSE)&amp;CHAR(34),"")</f>
        <v>"tri020","Pat084","patient","Inv000"</v>
      </c>
      <c r="G118" s="6" t="str">
        <f t="shared" ca="1" si="69"/>
        <v>tri020</v>
      </c>
      <c r="H118" s="6" t="str">
        <f ca="1">IF(ISNUMBER(D118),VLOOKUP(D118,Accounts!A:B,2,FALSE),"")</f>
        <v>Inv000</v>
      </c>
      <c r="I118" s="6">
        <f t="shared" ca="1" si="70"/>
        <v>7</v>
      </c>
      <c r="L118">
        <f t="shared" ca="1" si="94"/>
        <v>1.48</v>
      </c>
      <c r="M118" t="str">
        <f t="shared" ref="M118:AG118" ca="1" si="114">IF(AND($L118&lt;M$33,$L118&gt;N$33),M$31,"")</f>
        <v/>
      </c>
      <c r="N118" t="str">
        <f t="shared" ca="1" si="114"/>
        <v/>
      </c>
      <c r="O118" t="str">
        <f t="shared" ca="1" si="114"/>
        <v/>
      </c>
      <c r="P118" t="str">
        <f t="shared" ca="1" si="114"/>
        <v/>
      </c>
      <c r="Q118" t="str">
        <f t="shared" ca="1" si="114"/>
        <v/>
      </c>
      <c r="R118" t="str">
        <f t="shared" ca="1" si="114"/>
        <v/>
      </c>
      <c r="S118" t="str">
        <f t="shared" ca="1" si="114"/>
        <v/>
      </c>
      <c r="T118" t="str">
        <f t="shared" ca="1" si="114"/>
        <v/>
      </c>
      <c r="U118" t="str">
        <f t="shared" ca="1" si="114"/>
        <v/>
      </c>
      <c r="V118" t="str">
        <f t="shared" ca="1" si="114"/>
        <v/>
      </c>
      <c r="W118" t="str">
        <f t="shared" ca="1" si="114"/>
        <v/>
      </c>
      <c r="X118" t="str">
        <f t="shared" ca="1" si="114"/>
        <v/>
      </c>
      <c r="Y118" t="str">
        <f t="shared" ca="1" si="114"/>
        <v/>
      </c>
      <c r="Z118" t="str">
        <f t="shared" ca="1" si="114"/>
        <v/>
      </c>
      <c r="AA118" t="str">
        <f t="shared" ca="1" si="114"/>
        <v/>
      </c>
      <c r="AB118" t="str">
        <f t="shared" ca="1" si="114"/>
        <v/>
      </c>
      <c r="AC118" t="str">
        <f t="shared" ca="1" si="114"/>
        <v/>
      </c>
      <c r="AD118" t="str">
        <f t="shared" ca="1" si="114"/>
        <v/>
      </c>
      <c r="AE118" t="str">
        <f t="shared" ca="1" si="114"/>
        <v/>
      </c>
      <c r="AF118" t="str">
        <f t="shared" ca="1" si="114"/>
        <v/>
      </c>
      <c r="AG118">
        <f t="shared" ca="1" si="114"/>
        <v>20</v>
      </c>
      <c r="AH118"/>
    </row>
    <row r="119" spans="1:34" s="6" customFormat="1" x14ac:dyDescent="0.2">
      <c r="A119">
        <f t="shared" ca="1" si="92"/>
        <v>2</v>
      </c>
      <c r="B119" t="s">
        <v>115</v>
      </c>
      <c r="C119" s="6">
        <f t="shared" ca="1" si="67"/>
        <v>2</v>
      </c>
      <c r="D119" s="6">
        <f t="shared" ca="1" si="68"/>
        <v>18</v>
      </c>
      <c r="E119" t="str">
        <f t="shared" ca="1" si="93"/>
        <v>INSERT INTO Subscriptions (trialcode, login, role, investigatorlogin) values ("tri002","Pat085","patient","Inv010");</v>
      </c>
      <c r="F119" s="6" t="str">
        <f ca="1">IF(ISNUMBER(D119),CHAR(34)&amp;VLOOKUP(A119,Trials!A:B,2,FALSE)&amp;CHAR(34)&amp;","&amp;CHAR(34)&amp;B119&amp;CHAR(34)&amp;","&amp;CHAR(34)&amp;"patient"&amp;CHAR(34)&amp;","&amp;CHAR(34)&amp;VLOOKUP(D119,Accounts!A:B,2,FALSE)&amp;CHAR(34),"")</f>
        <v>"tri002","Pat085","patient","Inv010"</v>
      </c>
      <c r="G119" s="6" t="str">
        <f t="shared" ca="1" si="69"/>
        <v>tri002</v>
      </c>
      <c r="H119" s="6" t="str">
        <f ca="1">IF(ISNUMBER(D119),VLOOKUP(D119,Accounts!A:B,2,FALSE),"")</f>
        <v>Inv010</v>
      </c>
      <c r="I119" s="6">
        <f t="shared" ca="1" si="70"/>
        <v>10</v>
      </c>
      <c r="L119">
        <f t="shared" ca="1" si="94"/>
        <v>59.72</v>
      </c>
      <c r="M119" t="str">
        <f t="shared" ref="M119:AG119" ca="1" si="115">IF(AND($L119&lt;M$33,$L119&gt;N$33),M$31,"")</f>
        <v/>
      </c>
      <c r="N119" t="str">
        <f t="shared" ca="1" si="115"/>
        <v/>
      </c>
      <c r="O119">
        <f t="shared" ca="1" si="115"/>
        <v>2</v>
      </c>
      <c r="P119" t="str">
        <f t="shared" ca="1" si="115"/>
        <v/>
      </c>
      <c r="Q119" t="str">
        <f t="shared" ca="1" si="115"/>
        <v/>
      </c>
      <c r="R119" t="str">
        <f t="shared" ca="1" si="115"/>
        <v/>
      </c>
      <c r="S119" t="str">
        <f t="shared" ca="1" si="115"/>
        <v/>
      </c>
      <c r="T119" t="str">
        <f t="shared" ca="1" si="115"/>
        <v/>
      </c>
      <c r="U119" t="str">
        <f t="shared" ca="1" si="115"/>
        <v/>
      </c>
      <c r="V119" t="str">
        <f t="shared" ca="1" si="115"/>
        <v/>
      </c>
      <c r="W119" t="str">
        <f t="shared" ca="1" si="115"/>
        <v/>
      </c>
      <c r="X119" t="str">
        <f t="shared" ca="1" si="115"/>
        <v/>
      </c>
      <c r="Y119" t="str">
        <f t="shared" ca="1" si="115"/>
        <v/>
      </c>
      <c r="Z119" t="str">
        <f t="shared" ca="1" si="115"/>
        <v/>
      </c>
      <c r="AA119" t="str">
        <f t="shared" ca="1" si="115"/>
        <v/>
      </c>
      <c r="AB119" t="str">
        <f t="shared" ca="1" si="115"/>
        <v/>
      </c>
      <c r="AC119" t="str">
        <f t="shared" ca="1" si="115"/>
        <v/>
      </c>
      <c r="AD119" t="str">
        <f t="shared" ca="1" si="115"/>
        <v/>
      </c>
      <c r="AE119" t="str">
        <f t="shared" ca="1" si="115"/>
        <v/>
      </c>
      <c r="AF119" t="str">
        <f t="shared" ca="1" si="115"/>
        <v/>
      </c>
      <c r="AG119" t="str">
        <f t="shared" ca="1" si="115"/>
        <v/>
      </c>
      <c r="AH119"/>
    </row>
    <row r="120" spans="1:34" s="6" customFormat="1" x14ac:dyDescent="0.2">
      <c r="A120">
        <f t="shared" ca="1" si="92"/>
        <v>13</v>
      </c>
      <c r="B120" t="s">
        <v>116</v>
      </c>
      <c r="C120" s="6">
        <f t="shared" ca="1" si="67"/>
        <v>7</v>
      </c>
      <c r="D120" s="6">
        <f t="shared" ca="1" si="68"/>
        <v>11</v>
      </c>
      <c r="E120" t="str">
        <f t="shared" ca="1" si="93"/>
        <v>INSERT INTO Subscriptions (trialcode, login, role, investigatorlogin) values ("tri013","Pat086","patient","Inv003");</v>
      </c>
      <c r="F120" s="6" t="str">
        <f ca="1">IF(ISNUMBER(D120),CHAR(34)&amp;VLOOKUP(A120,Trials!A:B,2,FALSE)&amp;CHAR(34)&amp;","&amp;CHAR(34)&amp;B120&amp;CHAR(34)&amp;","&amp;CHAR(34)&amp;"patient"&amp;CHAR(34)&amp;","&amp;CHAR(34)&amp;VLOOKUP(D120,Accounts!A:B,2,FALSE)&amp;CHAR(34),"")</f>
        <v>"tri013","Pat086","patient","Inv003"</v>
      </c>
      <c r="G120" s="6" t="str">
        <f t="shared" ca="1" si="69"/>
        <v>tri013</v>
      </c>
      <c r="H120" s="6" t="str">
        <f ca="1">IF(ISNUMBER(D120),VLOOKUP(D120,Accounts!A:B,2,FALSE),"")</f>
        <v>Inv003</v>
      </c>
      <c r="I120" s="6">
        <f t="shared" ca="1" si="70"/>
        <v>7</v>
      </c>
      <c r="L120">
        <f t="shared" ca="1" si="94"/>
        <v>23.14</v>
      </c>
      <c r="M120" t="str">
        <f t="shared" ref="M120:AG120" ca="1" si="116">IF(AND($L120&lt;M$33,$L120&gt;N$33),M$31,"")</f>
        <v/>
      </c>
      <c r="N120" t="str">
        <f t="shared" ca="1" si="116"/>
        <v/>
      </c>
      <c r="O120" t="str">
        <f t="shared" ca="1" si="116"/>
        <v/>
      </c>
      <c r="P120" t="str">
        <f t="shared" ca="1" si="116"/>
        <v/>
      </c>
      <c r="Q120" t="str">
        <f t="shared" ca="1" si="116"/>
        <v/>
      </c>
      <c r="R120" t="str">
        <f t="shared" ca="1" si="116"/>
        <v/>
      </c>
      <c r="S120" t="str">
        <f t="shared" ca="1" si="116"/>
        <v/>
      </c>
      <c r="T120" t="str">
        <f t="shared" ca="1" si="116"/>
        <v/>
      </c>
      <c r="U120" t="str">
        <f t="shared" ca="1" si="116"/>
        <v/>
      </c>
      <c r="V120" t="str">
        <f t="shared" ca="1" si="116"/>
        <v/>
      </c>
      <c r="W120" t="str">
        <f t="shared" ca="1" si="116"/>
        <v/>
      </c>
      <c r="X120" t="str">
        <f t="shared" ca="1" si="116"/>
        <v/>
      </c>
      <c r="Y120" t="str">
        <f t="shared" ca="1" si="116"/>
        <v/>
      </c>
      <c r="Z120">
        <f t="shared" ca="1" si="116"/>
        <v>13</v>
      </c>
      <c r="AA120" t="str">
        <f t="shared" ca="1" si="116"/>
        <v/>
      </c>
      <c r="AB120" t="str">
        <f t="shared" ca="1" si="116"/>
        <v/>
      </c>
      <c r="AC120" t="str">
        <f t="shared" ca="1" si="116"/>
        <v/>
      </c>
      <c r="AD120" t="str">
        <f t="shared" ca="1" si="116"/>
        <v/>
      </c>
      <c r="AE120" t="str">
        <f t="shared" ca="1" si="116"/>
        <v/>
      </c>
      <c r="AF120" t="str">
        <f t="shared" ca="1" si="116"/>
        <v/>
      </c>
      <c r="AG120" t="str">
        <f t="shared" ca="1" si="116"/>
        <v/>
      </c>
      <c r="AH120"/>
    </row>
    <row r="121" spans="1:34" s="6" customFormat="1" x14ac:dyDescent="0.2">
      <c r="A121">
        <f t="shared" ca="1" si="92"/>
        <v>13</v>
      </c>
      <c r="B121" t="s">
        <v>117</v>
      </c>
      <c r="C121" s="6">
        <f t="shared" ca="1" si="67"/>
        <v>4</v>
      </c>
      <c r="D121" s="6">
        <f t="shared" ca="1" si="68"/>
        <v>28</v>
      </c>
      <c r="E121" t="str">
        <f t="shared" ca="1" si="93"/>
        <v>INSERT INTO Subscriptions (trialcode, login, role, investigatorlogin) values ("tri013","Pat087","patient","Inv020");</v>
      </c>
      <c r="F121" s="6" t="str">
        <f ca="1">IF(ISNUMBER(D121),CHAR(34)&amp;VLOOKUP(A121,Trials!A:B,2,FALSE)&amp;CHAR(34)&amp;","&amp;CHAR(34)&amp;B121&amp;CHAR(34)&amp;","&amp;CHAR(34)&amp;"patient"&amp;CHAR(34)&amp;","&amp;CHAR(34)&amp;VLOOKUP(D121,Accounts!A:B,2,FALSE)&amp;CHAR(34),"")</f>
        <v>"tri013","Pat087","patient","Inv020"</v>
      </c>
      <c r="G121" s="6" t="str">
        <f t="shared" ca="1" si="69"/>
        <v>tri013</v>
      </c>
      <c r="H121" s="6" t="str">
        <f ca="1">IF(ISNUMBER(D121),VLOOKUP(D121,Accounts!A:B,2,FALSE),"")</f>
        <v>Inv020</v>
      </c>
      <c r="I121" s="6">
        <f t="shared" ca="1" si="70"/>
        <v>7</v>
      </c>
      <c r="L121">
        <f t="shared" ca="1" si="94"/>
        <v>24.53</v>
      </c>
      <c r="M121" t="str">
        <f t="shared" ref="M121:AG121" ca="1" si="117">IF(AND($L121&lt;M$33,$L121&gt;N$33),M$31,"")</f>
        <v/>
      </c>
      <c r="N121" t="str">
        <f t="shared" ca="1" si="117"/>
        <v/>
      </c>
      <c r="O121" t="str">
        <f t="shared" ca="1" si="117"/>
        <v/>
      </c>
      <c r="P121" t="str">
        <f t="shared" ca="1" si="117"/>
        <v/>
      </c>
      <c r="Q121" t="str">
        <f t="shared" ca="1" si="117"/>
        <v/>
      </c>
      <c r="R121" t="str">
        <f t="shared" ca="1" si="117"/>
        <v/>
      </c>
      <c r="S121" t="str">
        <f t="shared" ca="1" si="117"/>
        <v/>
      </c>
      <c r="T121" t="str">
        <f t="shared" ca="1" si="117"/>
        <v/>
      </c>
      <c r="U121" t="str">
        <f t="shared" ca="1" si="117"/>
        <v/>
      </c>
      <c r="V121" t="str">
        <f t="shared" ca="1" si="117"/>
        <v/>
      </c>
      <c r="W121" t="str">
        <f t="shared" ca="1" si="117"/>
        <v/>
      </c>
      <c r="X121" t="str">
        <f t="shared" ca="1" si="117"/>
        <v/>
      </c>
      <c r="Y121" t="str">
        <f t="shared" ca="1" si="117"/>
        <v/>
      </c>
      <c r="Z121">
        <f t="shared" ca="1" si="117"/>
        <v>13</v>
      </c>
      <c r="AA121" t="str">
        <f t="shared" ca="1" si="117"/>
        <v/>
      </c>
      <c r="AB121" t="str">
        <f t="shared" ca="1" si="117"/>
        <v/>
      </c>
      <c r="AC121" t="str">
        <f t="shared" ca="1" si="117"/>
        <v/>
      </c>
      <c r="AD121" t="str">
        <f t="shared" ca="1" si="117"/>
        <v/>
      </c>
      <c r="AE121" t="str">
        <f t="shared" ca="1" si="117"/>
        <v/>
      </c>
      <c r="AF121" t="str">
        <f t="shared" ca="1" si="117"/>
        <v/>
      </c>
      <c r="AG121" t="str">
        <f t="shared" ca="1" si="117"/>
        <v/>
      </c>
      <c r="AH121"/>
    </row>
    <row r="122" spans="1:34" s="6" customFormat="1" x14ac:dyDescent="0.2">
      <c r="A122">
        <f t="shared" ca="1" si="92"/>
        <v>5</v>
      </c>
      <c r="B122" t="s">
        <v>118</v>
      </c>
      <c r="C122" s="6">
        <f t="shared" ca="1" si="67"/>
        <v>2</v>
      </c>
      <c r="D122" s="6">
        <f t="shared" ca="1" si="68"/>
        <v>16</v>
      </c>
      <c r="E122" t="str">
        <f t="shared" ca="1" si="93"/>
        <v>INSERT INTO Subscriptions (trialcode, login, role, investigatorlogin) values ("tri005","Pat088","patient","Inv008");</v>
      </c>
      <c r="F122" s="6" t="str">
        <f ca="1">IF(ISNUMBER(D122),CHAR(34)&amp;VLOOKUP(A122,Trials!A:B,2,FALSE)&amp;CHAR(34)&amp;","&amp;CHAR(34)&amp;B122&amp;CHAR(34)&amp;","&amp;CHAR(34)&amp;"patient"&amp;CHAR(34)&amp;","&amp;CHAR(34)&amp;VLOOKUP(D122,Accounts!A:B,2,FALSE)&amp;CHAR(34),"")</f>
        <v>"tri005","Pat088","patient","Inv008"</v>
      </c>
      <c r="G122" s="6" t="str">
        <f t="shared" ca="1" si="69"/>
        <v>tri005</v>
      </c>
      <c r="H122" s="6" t="str">
        <f ca="1">IF(ISNUMBER(D122),VLOOKUP(D122,Accounts!A:B,2,FALSE),"")</f>
        <v>Inv008</v>
      </c>
      <c r="I122" s="6">
        <f t="shared" ca="1" si="70"/>
        <v>12</v>
      </c>
      <c r="L122">
        <f t="shared" ca="1" si="94"/>
        <v>49.75</v>
      </c>
      <c r="M122" t="str">
        <f t="shared" ref="M122:AG122" ca="1" si="118">IF(AND($L122&lt;M$33,$L122&gt;N$33),M$31,"")</f>
        <v/>
      </c>
      <c r="N122" t="str">
        <f t="shared" ca="1" si="118"/>
        <v/>
      </c>
      <c r="O122" t="str">
        <f t="shared" ca="1" si="118"/>
        <v/>
      </c>
      <c r="P122" t="str">
        <f t="shared" ca="1" si="118"/>
        <v/>
      </c>
      <c r="Q122" t="str">
        <f t="shared" ca="1" si="118"/>
        <v/>
      </c>
      <c r="R122">
        <f t="shared" ca="1" si="118"/>
        <v>5</v>
      </c>
      <c r="S122" t="str">
        <f t="shared" ca="1" si="118"/>
        <v/>
      </c>
      <c r="T122" t="str">
        <f t="shared" ca="1" si="118"/>
        <v/>
      </c>
      <c r="U122" t="str">
        <f t="shared" ca="1" si="118"/>
        <v/>
      </c>
      <c r="V122" t="str">
        <f t="shared" ca="1" si="118"/>
        <v/>
      </c>
      <c r="W122" t="str">
        <f t="shared" ca="1" si="118"/>
        <v/>
      </c>
      <c r="X122" t="str">
        <f t="shared" ca="1" si="118"/>
        <v/>
      </c>
      <c r="Y122" t="str">
        <f t="shared" ca="1" si="118"/>
        <v/>
      </c>
      <c r="Z122" t="str">
        <f t="shared" ca="1" si="118"/>
        <v/>
      </c>
      <c r="AA122" t="str">
        <f t="shared" ca="1" si="118"/>
        <v/>
      </c>
      <c r="AB122" t="str">
        <f t="shared" ca="1" si="118"/>
        <v/>
      </c>
      <c r="AC122" t="str">
        <f t="shared" ca="1" si="118"/>
        <v/>
      </c>
      <c r="AD122" t="str">
        <f t="shared" ca="1" si="118"/>
        <v/>
      </c>
      <c r="AE122" t="str">
        <f t="shared" ca="1" si="118"/>
        <v/>
      </c>
      <c r="AF122" t="str">
        <f t="shared" ca="1" si="118"/>
        <v/>
      </c>
      <c r="AG122" t="str">
        <f t="shared" ca="1" si="118"/>
        <v/>
      </c>
      <c r="AH122"/>
    </row>
    <row r="123" spans="1:34" s="6" customFormat="1" x14ac:dyDescent="0.2">
      <c r="A123">
        <f t="shared" ca="1" si="92"/>
        <v>14</v>
      </c>
      <c r="B123" t="s">
        <v>119</v>
      </c>
      <c r="C123" s="6">
        <f t="shared" ca="1" si="67"/>
        <v>0</v>
      </c>
      <c r="D123" s="6">
        <f t="shared" ca="1" si="68"/>
        <v>25</v>
      </c>
      <c r="E123" t="str">
        <f t="shared" ca="1" si="93"/>
        <v>INSERT INTO Subscriptions (trialcode, login, role, investigatorlogin) values ("tri014","Pat089","patient","Inv017");</v>
      </c>
      <c r="F123" s="6" t="str">
        <f ca="1">IF(ISNUMBER(D123),CHAR(34)&amp;VLOOKUP(A123,Trials!A:B,2,FALSE)&amp;CHAR(34)&amp;","&amp;CHAR(34)&amp;B123&amp;CHAR(34)&amp;","&amp;CHAR(34)&amp;"patient"&amp;CHAR(34)&amp;","&amp;CHAR(34)&amp;VLOOKUP(D123,Accounts!A:B,2,FALSE)&amp;CHAR(34),"")</f>
        <v>"tri014","Pat089","patient","Inv017"</v>
      </c>
      <c r="G123" s="6" t="str">
        <f t="shared" ca="1" si="69"/>
        <v>tri014</v>
      </c>
      <c r="H123" s="6" t="str">
        <f ca="1">IF(ISNUMBER(D123),VLOOKUP(D123,Accounts!A:B,2,FALSE),"")</f>
        <v>Inv017</v>
      </c>
      <c r="I123" s="6">
        <f t="shared" ca="1" si="70"/>
        <v>14</v>
      </c>
      <c r="L123">
        <f t="shared" ca="1" si="94"/>
        <v>19.25</v>
      </c>
      <c r="M123" t="str">
        <f t="shared" ref="M123:AG123" ca="1" si="119">IF(AND($L123&lt;M$33,$L123&gt;N$33),M$31,"")</f>
        <v/>
      </c>
      <c r="N123" t="str">
        <f t="shared" ca="1" si="119"/>
        <v/>
      </c>
      <c r="O123" t="str">
        <f t="shared" ca="1" si="119"/>
        <v/>
      </c>
      <c r="P123" t="str">
        <f t="shared" ca="1" si="119"/>
        <v/>
      </c>
      <c r="Q123" t="str">
        <f t="shared" ca="1" si="119"/>
        <v/>
      </c>
      <c r="R123" t="str">
        <f t="shared" ca="1" si="119"/>
        <v/>
      </c>
      <c r="S123" t="str">
        <f t="shared" ca="1" si="119"/>
        <v/>
      </c>
      <c r="T123" t="str">
        <f t="shared" ca="1" si="119"/>
        <v/>
      </c>
      <c r="U123" t="str">
        <f t="shared" ca="1" si="119"/>
        <v/>
      </c>
      <c r="V123" t="str">
        <f t="shared" ca="1" si="119"/>
        <v/>
      </c>
      <c r="W123" t="str">
        <f t="shared" ca="1" si="119"/>
        <v/>
      </c>
      <c r="X123" t="str">
        <f t="shared" ca="1" si="119"/>
        <v/>
      </c>
      <c r="Y123" t="str">
        <f t="shared" ca="1" si="119"/>
        <v/>
      </c>
      <c r="Z123" t="str">
        <f t="shared" ca="1" si="119"/>
        <v/>
      </c>
      <c r="AA123">
        <f t="shared" ca="1" si="119"/>
        <v>14</v>
      </c>
      <c r="AB123" t="str">
        <f t="shared" ca="1" si="119"/>
        <v/>
      </c>
      <c r="AC123" t="str">
        <f t="shared" ca="1" si="119"/>
        <v/>
      </c>
      <c r="AD123" t="str">
        <f t="shared" ca="1" si="119"/>
        <v/>
      </c>
      <c r="AE123" t="str">
        <f t="shared" ca="1" si="119"/>
        <v/>
      </c>
      <c r="AF123" t="str">
        <f t="shared" ca="1" si="119"/>
        <v/>
      </c>
      <c r="AG123" t="str">
        <f t="shared" ca="1" si="119"/>
        <v/>
      </c>
      <c r="AH123"/>
    </row>
    <row r="124" spans="1:34" s="6" customFormat="1" x14ac:dyDescent="0.2">
      <c r="A124">
        <f t="shared" ca="1" si="92"/>
        <v>10</v>
      </c>
      <c r="B124" t="s">
        <v>120</v>
      </c>
      <c r="C124" s="6">
        <f t="shared" ca="1" si="67"/>
        <v>0</v>
      </c>
      <c r="D124" s="6">
        <f t="shared" ca="1" si="68"/>
        <v>16</v>
      </c>
      <c r="E124" t="str">
        <f t="shared" ca="1" si="93"/>
        <v>INSERT INTO Subscriptions (trialcode, login, role, investigatorlogin) values ("tri010","Pat090","patient","Inv008");</v>
      </c>
      <c r="F124" s="6" t="str">
        <f ca="1">IF(ISNUMBER(D124),CHAR(34)&amp;VLOOKUP(A124,Trials!A:B,2,FALSE)&amp;CHAR(34)&amp;","&amp;CHAR(34)&amp;B124&amp;CHAR(34)&amp;","&amp;CHAR(34)&amp;"patient"&amp;CHAR(34)&amp;","&amp;CHAR(34)&amp;VLOOKUP(D124,Accounts!A:B,2,FALSE)&amp;CHAR(34),"")</f>
        <v>"tri010","Pat090","patient","Inv008"</v>
      </c>
      <c r="G124" s="6" t="str">
        <f t="shared" ca="1" si="69"/>
        <v>tri010</v>
      </c>
      <c r="H124" s="6" t="str">
        <f ca="1">IF(ISNUMBER(D124),VLOOKUP(D124,Accounts!A:B,2,FALSE),"")</f>
        <v>Inv008</v>
      </c>
      <c r="I124" s="6">
        <f t="shared" ca="1" si="70"/>
        <v>13</v>
      </c>
      <c r="L124">
        <f t="shared" ca="1" si="94"/>
        <v>34.479999999999997</v>
      </c>
      <c r="M124" t="str">
        <f t="shared" ref="M124:AG124" ca="1" si="120">IF(AND($L124&lt;M$33,$L124&gt;N$33),M$31,"")</f>
        <v/>
      </c>
      <c r="N124" t="str">
        <f t="shared" ca="1" si="120"/>
        <v/>
      </c>
      <c r="O124" t="str">
        <f t="shared" ca="1" si="120"/>
        <v/>
      </c>
      <c r="P124" t="str">
        <f t="shared" ca="1" si="120"/>
        <v/>
      </c>
      <c r="Q124" t="str">
        <f t="shared" ca="1" si="120"/>
        <v/>
      </c>
      <c r="R124" t="str">
        <f t="shared" ca="1" si="120"/>
        <v/>
      </c>
      <c r="S124" t="str">
        <f t="shared" ca="1" si="120"/>
        <v/>
      </c>
      <c r="T124" t="str">
        <f t="shared" ca="1" si="120"/>
        <v/>
      </c>
      <c r="U124" t="str">
        <f t="shared" ca="1" si="120"/>
        <v/>
      </c>
      <c r="V124" t="str">
        <f t="shared" ca="1" si="120"/>
        <v/>
      </c>
      <c r="W124">
        <f t="shared" ca="1" si="120"/>
        <v>10</v>
      </c>
      <c r="X124" t="str">
        <f t="shared" ca="1" si="120"/>
        <v/>
      </c>
      <c r="Y124" t="str">
        <f t="shared" ca="1" si="120"/>
        <v/>
      </c>
      <c r="Z124" t="str">
        <f t="shared" ca="1" si="120"/>
        <v/>
      </c>
      <c r="AA124" t="str">
        <f t="shared" ca="1" si="120"/>
        <v/>
      </c>
      <c r="AB124" t="str">
        <f t="shared" ca="1" si="120"/>
        <v/>
      </c>
      <c r="AC124" t="str">
        <f t="shared" ca="1" si="120"/>
        <v/>
      </c>
      <c r="AD124" t="str">
        <f t="shared" ca="1" si="120"/>
        <v/>
      </c>
      <c r="AE124" t="str">
        <f t="shared" ca="1" si="120"/>
        <v/>
      </c>
      <c r="AF124" t="str">
        <f t="shared" ca="1" si="120"/>
        <v/>
      </c>
      <c r="AG124" t="str">
        <f t="shared" ca="1" si="120"/>
        <v/>
      </c>
      <c r="AH124"/>
    </row>
    <row r="125" spans="1:34" s="6" customFormat="1" x14ac:dyDescent="0.2">
      <c r="A125">
        <f t="shared" ca="1" si="92"/>
        <v>16</v>
      </c>
      <c r="B125" t="s">
        <v>121</v>
      </c>
      <c r="C125" s="6">
        <f t="shared" ca="1" si="67"/>
        <v>7</v>
      </c>
      <c r="D125" s="6" t="str">
        <f t="shared" ca="1" si="68"/>
        <v/>
      </c>
      <c r="E125" t="str">
        <f t="shared" ca="1" si="93"/>
        <v/>
      </c>
      <c r="F125" s="6" t="str">
        <f ca="1">IF(ISNUMBER(D125),CHAR(34)&amp;VLOOKUP(A125,Trials!A:B,2,FALSE)&amp;CHAR(34)&amp;","&amp;CHAR(34)&amp;B125&amp;CHAR(34)&amp;","&amp;CHAR(34)&amp;"patient"&amp;CHAR(34)&amp;","&amp;CHAR(34)&amp;VLOOKUP(D125,Accounts!A:B,2,FALSE)&amp;CHAR(34),"")</f>
        <v/>
      </c>
      <c r="G125" s="6" t="str">
        <f t="shared" ca="1" si="69"/>
        <v>tri016</v>
      </c>
      <c r="H125" s="6" t="str">
        <f ca="1">IF(ISNUMBER(D125),VLOOKUP(D125,Accounts!A:B,2,FALSE),"")</f>
        <v/>
      </c>
      <c r="I125" s="6">
        <f t="shared" ca="1" si="70"/>
        <v>8</v>
      </c>
      <c r="L125">
        <f t="shared" ca="1" si="94"/>
        <v>13.02</v>
      </c>
      <c r="M125" t="str">
        <f t="shared" ref="M125:AG125" ca="1" si="121">IF(AND($L125&lt;M$33,$L125&gt;N$33),M$31,"")</f>
        <v/>
      </c>
      <c r="N125" t="str">
        <f t="shared" ca="1" si="121"/>
        <v/>
      </c>
      <c r="O125" t="str">
        <f t="shared" ca="1" si="121"/>
        <v/>
      </c>
      <c r="P125" t="str">
        <f t="shared" ca="1" si="121"/>
        <v/>
      </c>
      <c r="Q125" t="str">
        <f t="shared" ca="1" si="121"/>
        <v/>
      </c>
      <c r="R125" t="str">
        <f t="shared" ca="1" si="121"/>
        <v/>
      </c>
      <c r="S125" t="str">
        <f t="shared" ca="1" si="121"/>
        <v/>
      </c>
      <c r="T125" t="str">
        <f t="shared" ca="1" si="121"/>
        <v/>
      </c>
      <c r="U125" t="str">
        <f t="shared" ca="1" si="121"/>
        <v/>
      </c>
      <c r="V125" t="str">
        <f t="shared" ca="1" si="121"/>
        <v/>
      </c>
      <c r="W125" t="str">
        <f t="shared" ca="1" si="121"/>
        <v/>
      </c>
      <c r="X125" t="str">
        <f t="shared" ca="1" si="121"/>
        <v/>
      </c>
      <c r="Y125" t="str">
        <f t="shared" ca="1" si="121"/>
        <v/>
      </c>
      <c r="Z125" t="str">
        <f t="shared" ca="1" si="121"/>
        <v/>
      </c>
      <c r="AA125" t="str">
        <f t="shared" ca="1" si="121"/>
        <v/>
      </c>
      <c r="AB125" t="str">
        <f t="shared" ca="1" si="121"/>
        <v/>
      </c>
      <c r="AC125">
        <f t="shared" ca="1" si="121"/>
        <v>16</v>
      </c>
      <c r="AD125" t="str">
        <f t="shared" ca="1" si="121"/>
        <v/>
      </c>
      <c r="AE125" t="str">
        <f t="shared" ca="1" si="121"/>
        <v/>
      </c>
      <c r="AF125" t="str">
        <f t="shared" ca="1" si="121"/>
        <v/>
      </c>
      <c r="AG125" t="str">
        <f t="shared" ca="1" si="121"/>
        <v/>
      </c>
      <c r="AH125"/>
    </row>
    <row r="126" spans="1:34" s="6" customFormat="1" x14ac:dyDescent="0.2">
      <c r="A126">
        <f t="shared" ca="1" si="92"/>
        <v>10</v>
      </c>
      <c r="B126" t="s">
        <v>122</v>
      </c>
      <c r="C126" s="6">
        <f t="shared" ca="1" si="67"/>
        <v>1</v>
      </c>
      <c r="D126" s="6">
        <f t="shared" ca="1" si="68"/>
        <v>19</v>
      </c>
      <c r="E126" t="str">
        <f t="shared" ca="1" si="93"/>
        <v>INSERT INTO Subscriptions (trialcode, login, role, investigatorlogin) values ("tri010","Pat092","patient","Inv011");</v>
      </c>
      <c r="F126" s="6" t="str">
        <f ca="1">IF(ISNUMBER(D126),CHAR(34)&amp;VLOOKUP(A126,Trials!A:B,2,FALSE)&amp;CHAR(34)&amp;","&amp;CHAR(34)&amp;B126&amp;CHAR(34)&amp;","&amp;CHAR(34)&amp;"patient"&amp;CHAR(34)&amp;","&amp;CHAR(34)&amp;VLOOKUP(D126,Accounts!A:B,2,FALSE)&amp;CHAR(34),"")</f>
        <v>"tri010","Pat092","patient","Inv011"</v>
      </c>
      <c r="G126" s="6" t="str">
        <f t="shared" ca="1" si="69"/>
        <v>tri010</v>
      </c>
      <c r="H126" s="6" t="str">
        <f ca="1">IF(ISNUMBER(D126),VLOOKUP(D126,Accounts!A:B,2,FALSE),"")</f>
        <v>Inv011</v>
      </c>
      <c r="I126" s="6">
        <f t="shared" ca="1" si="70"/>
        <v>13</v>
      </c>
      <c r="L126">
        <f t="shared" ca="1" si="94"/>
        <v>31.66</v>
      </c>
      <c r="M126" t="str">
        <f t="shared" ref="M126:AG126" ca="1" si="122">IF(AND($L126&lt;M$33,$L126&gt;N$33),M$31,"")</f>
        <v/>
      </c>
      <c r="N126" t="str">
        <f t="shared" ca="1" si="122"/>
        <v/>
      </c>
      <c r="O126" t="str">
        <f t="shared" ca="1" si="122"/>
        <v/>
      </c>
      <c r="P126" t="str">
        <f t="shared" ca="1" si="122"/>
        <v/>
      </c>
      <c r="Q126" t="str">
        <f t="shared" ca="1" si="122"/>
        <v/>
      </c>
      <c r="R126" t="str">
        <f t="shared" ca="1" si="122"/>
        <v/>
      </c>
      <c r="S126" t="str">
        <f t="shared" ca="1" si="122"/>
        <v/>
      </c>
      <c r="T126" t="str">
        <f t="shared" ca="1" si="122"/>
        <v/>
      </c>
      <c r="U126" t="str">
        <f t="shared" ca="1" si="122"/>
        <v/>
      </c>
      <c r="V126" t="str">
        <f t="shared" ca="1" si="122"/>
        <v/>
      </c>
      <c r="W126">
        <f t="shared" ca="1" si="122"/>
        <v>10</v>
      </c>
      <c r="X126" t="str">
        <f t="shared" ca="1" si="122"/>
        <v/>
      </c>
      <c r="Y126" t="str">
        <f t="shared" ca="1" si="122"/>
        <v/>
      </c>
      <c r="Z126" t="str">
        <f t="shared" ca="1" si="122"/>
        <v/>
      </c>
      <c r="AA126" t="str">
        <f t="shared" ca="1" si="122"/>
        <v/>
      </c>
      <c r="AB126" t="str">
        <f t="shared" ca="1" si="122"/>
        <v/>
      </c>
      <c r="AC126" t="str">
        <f t="shared" ca="1" si="122"/>
        <v/>
      </c>
      <c r="AD126" t="str">
        <f t="shared" ca="1" si="122"/>
        <v/>
      </c>
      <c r="AE126" t="str">
        <f t="shared" ca="1" si="122"/>
        <v/>
      </c>
      <c r="AF126" t="str">
        <f t="shared" ca="1" si="122"/>
        <v/>
      </c>
      <c r="AG126" t="str">
        <f t="shared" ca="1" si="122"/>
        <v/>
      </c>
      <c r="AH126"/>
    </row>
    <row r="127" spans="1:34" s="6" customFormat="1" x14ac:dyDescent="0.2">
      <c r="A127">
        <f t="shared" ca="1" si="92"/>
        <v>12</v>
      </c>
      <c r="B127" t="s">
        <v>123</v>
      </c>
      <c r="C127" s="6">
        <f t="shared" ca="1" si="67"/>
        <v>1</v>
      </c>
      <c r="D127" s="6" t="str">
        <f t="shared" ca="1" si="68"/>
        <v/>
      </c>
      <c r="E127" t="str">
        <f t="shared" ca="1" si="93"/>
        <v/>
      </c>
      <c r="F127" s="6" t="str">
        <f ca="1">IF(ISNUMBER(D127),CHAR(34)&amp;VLOOKUP(A127,Trials!A:B,2,FALSE)&amp;CHAR(34)&amp;","&amp;CHAR(34)&amp;B127&amp;CHAR(34)&amp;","&amp;CHAR(34)&amp;"patient"&amp;CHAR(34)&amp;","&amp;CHAR(34)&amp;VLOOKUP(D127,Accounts!A:B,2,FALSE)&amp;CHAR(34),"")</f>
        <v/>
      </c>
      <c r="G127" s="6" t="str">
        <f t="shared" ca="1" si="69"/>
        <v>tri012</v>
      </c>
      <c r="H127" s="6" t="str">
        <f ca="1">IF(ISNUMBER(D127),VLOOKUP(D127,Accounts!A:B,2,FALSE),"")</f>
        <v/>
      </c>
      <c r="I127" s="6">
        <f t="shared" ca="1" si="70"/>
        <v>14</v>
      </c>
      <c r="L127">
        <f t="shared" ca="1" si="94"/>
        <v>27.6</v>
      </c>
      <c r="M127" t="str">
        <f t="shared" ref="M127:AG127" ca="1" si="123">IF(AND($L127&lt;M$33,$L127&gt;N$33),M$31,"")</f>
        <v/>
      </c>
      <c r="N127" t="str">
        <f t="shared" ca="1" si="123"/>
        <v/>
      </c>
      <c r="O127" t="str">
        <f t="shared" ca="1" si="123"/>
        <v/>
      </c>
      <c r="P127" t="str">
        <f t="shared" ca="1" si="123"/>
        <v/>
      </c>
      <c r="Q127" t="str">
        <f t="shared" ca="1" si="123"/>
        <v/>
      </c>
      <c r="R127" t="str">
        <f t="shared" ca="1" si="123"/>
        <v/>
      </c>
      <c r="S127" t="str">
        <f t="shared" ca="1" si="123"/>
        <v/>
      </c>
      <c r="T127" t="str">
        <f t="shared" ca="1" si="123"/>
        <v/>
      </c>
      <c r="U127" t="str">
        <f t="shared" ca="1" si="123"/>
        <v/>
      </c>
      <c r="V127" t="str">
        <f t="shared" ca="1" si="123"/>
        <v/>
      </c>
      <c r="W127" t="str">
        <f t="shared" ca="1" si="123"/>
        <v/>
      </c>
      <c r="X127" t="str">
        <f t="shared" ca="1" si="123"/>
        <v/>
      </c>
      <c r="Y127">
        <f t="shared" ca="1" si="123"/>
        <v>12</v>
      </c>
      <c r="Z127" t="str">
        <f t="shared" ca="1" si="123"/>
        <v/>
      </c>
      <c r="AA127" t="str">
        <f t="shared" ca="1" si="123"/>
        <v/>
      </c>
      <c r="AB127" t="str">
        <f t="shared" ca="1" si="123"/>
        <v/>
      </c>
      <c r="AC127" t="str">
        <f t="shared" ca="1" si="123"/>
        <v/>
      </c>
      <c r="AD127" t="str">
        <f t="shared" ca="1" si="123"/>
        <v/>
      </c>
      <c r="AE127" t="str">
        <f t="shared" ca="1" si="123"/>
        <v/>
      </c>
      <c r="AF127" t="str">
        <f t="shared" ca="1" si="123"/>
        <v/>
      </c>
      <c r="AG127" t="str">
        <f t="shared" ca="1" si="123"/>
        <v/>
      </c>
      <c r="AH127"/>
    </row>
    <row r="128" spans="1:34" s="6" customFormat="1" x14ac:dyDescent="0.2">
      <c r="A128">
        <f t="shared" ca="1" si="92"/>
        <v>1</v>
      </c>
      <c r="B128" t="s">
        <v>124</v>
      </c>
      <c r="C128" s="6">
        <f t="shared" ca="1" si="67"/>
        <v>6</v>
      </c>
      <c r="D128" s="6" t="str">
        <f t="shared" ca="1" si="68"/>
        <v/>
      </c>
      <c r="E128" t="str">
        <f t="shared" ca="1" si="93"/>
        <v/>
      </c>
      <c r="F128" s="6" t="str">
        <f ca="1">IF(ISNUMBER(D128),CHAR(34)&amp;VLOOKUP(A128,Trials!A:B,2,FALSE)&amp;CHAR(34)&amp;","&amp;CHAR(34)&amp;B128&amp;CHAR(34)&amp;","&amp;CHAR(34)&amp;"patient"&amp;CHAR(34)&amp;","&amp;CHAR(34)&amp;VLOOKUP(D128,Accounts!A:B,2,FALSE)&amp;CHAR(34),"")</f>
        <v/>
      </c>
      <c r="G128" s="6" t="str">
        <f t="shared" ca="1" si="69"/>
        <v>tri001</v>
      </c>
      <c r="H128" s="6" t="str">
        <f ca="1">IF(ISNUMBER(D128),VLOOKUP(D128,Accounts!A:B,2,FALSE),"")</f>
        <v/>
      </c>
      <c r="I128" s="6">
        <f t="shared" ca="1" si="70"/>
        <v>9</v>
      </c>
      <c r="L128">
        <f t="shared" ca="1" si="94"/>
        <v>63.94</v>
      </c>
      <c r="M128" t="str">
        <f t="shared" ref="M128:AG128" ca="1" si="124">IF(AND($L128&lt;M$33,$L128&gt;N$33),M$31,"")</f>
        <v/>
      </c>
      <c r="N128">
        <f t="shared" ca="1" si="124"/>
        <v>1</v>
      </c>
      <c r="O128" t="str">
        <f t="shared" ca="1" si="124"/>
        <v/>
      </c>
      <c r="P128" t="str">
        <f t="shared" ca="1" si="124"/>
        <v/>
      </c>
      <c r="Q128" t="str">
        <f t="shared" ca="1" si="124"/>
        <v/>
      </c>
      <c r="R128" t="str">
        <f t="shared" ca="1" si="124"/>
        <v/>
      </c>
      <c r="S128" t="str">
        <f t="shared" ca="1" si="124"/>
        <v/>
      </c>
      <c r="T128" t="str">
        <f t="shared" ca="1" si="124"/>
        <v/>
      </c>
      <c r="U128" t="str">
        <f t="shared" ca="1" si="124"/>
        <v/>
      </c>
      <c r="V128" t="str">
        <f t="shared" ca="1" si="124"/>
        <v/>
      </c>
      <c r="W128" t="str">
        <f t="shared" ca="1" si="124"/>
        <v/>
      </c>
      <c r="X128" t="str">
        <f t="shared" ca="1" si="124"/>
        <v/>
      </c>
      <c r="Y128" t="str">
        <f t="shared" ca="1" si="124"/>
        <v/>
      </c>
      <c r="Z128" t="str">
        <f t="shared" ca="1" si="124"/>
        <v/>
      </c>
      <c r="AA128" t="str">
        <f t="shared" ca="1" si="124"/>
        <v/>
      </c>
      <c r="AB128" t="str">
        <f t="shared" ca="1" si="124"/>
        <v/>
      </c>
      <c r="AC128" t="str">
        <f t="shared" ca="1" si="124"/>
        <v/>
      </c>
      <c r="AD128" t="str">
        <f t="shared" ca="1" si="124"/>
        <v/>
      </c>
      <c r="AE128" t="str">
        <f t="shared" ca="1" si="124"/>
        <v/>
      </c>
      <c r="AF128" t="str">
        <f t="shared" ca="1" si="124"/>
        <v/>
      </c>
      <c r="AG128" t="str">
        <f t="shared" ca="1" si="124"/>
        <v/>
      </c>
      <c r="AH128"/>
    </row>
    <row r="129" spans="1:34" s="6" customFormat="1" x14ac:dyDescent="0.2">
      <c r="A129">
        <f t="shared" ca="1" si="92"/>
        <v>19</v>
      </c>
      <c r="B129" t="s">
        <v>125</v>
      </c>
      <c r="C129" s="6">
        <f t="shared" ca="1" si="67"/>
        <v>3</v>
      </c>
      <c r="D129" s="6">
        <f t="shared" ca="1" si="68"/>
        <v>20</v>
      </c>
      <c r="E129" t="str">
        <f t="shared" ca="1" si="93"/>
        <v>INSERT INTO Subscriptions (trialcode, login, role, investigatorlogin) values ("tri019","Pat095","patient","Inv012");</v>
      </c>
      <c r="F129" s="6" t="str">
        <f ca="1">IF(ISNUMBER(D129),CHAR(34)&amp;VLOOKUP(A129,Trials!A:B,2,FALSE)&amp;CHAR(34)&amp;","&amp;CHAR(34)&amp;B129&amp;CHAR(34)&amp;","&amp;CHAR(34)&amp;"patient"&amp;CHAR(34)&amp;","&amp;CHAR(34)&amp;VLOOKUP(D129,Accounts!A:B,2,FALSE)&amp;CHAR(34),"")</f>
        <v>"tri019","Pat095","patient","Inv012"</v>
      </c>
      <c r="G129" s="6" t="str">
        <f t="shared" ca="1" si="69"/>
        <v>tri019</v>
      </c>
      <c r="H129" s="6" t="str">
        <f ca="1">IF(ISNUMBER(D129),VLOOKUP(D129,Accounts!A:B,2,FALSE),"")</f>
        <v>Inv012</v>
      </c>
      <c r="I129" s="6">
        <f t="shared" ca="1" si="70"/>
        <v>11</v>
      </c>
      <c r="L129">
        <f t="shared" ca="1" si="94"/>
        <v>2.96</v>
      </c>
      <c r="M129" t="str">
        <f t="shared" ref="M129:AG129" ca="1" si="125">IF(AND($L129&lt;M$33,$L129&gt;N$33),M$31,"")</f>
        <v/>
      </c>
      <c r="N129" t="str">
        <f t="shared" ca="1" si="125"/>
        <v/>
      </c>
      <c r="O129" t="str">
        <f t="shared" ca="1" si="125"/>
        <v/>
      </c>
      <c r="P129" t="str">
        <f t="shared" ca="1" si="125"/>
        <v/>
      </c>
      <c r="Q129" t="str">
        <f t="shared" ca="1" si="125"/>
        <v/>
      </c>
      <c r="R129" t="str">
        <f t="shared" ca="1" si="125"/>
        <v/>
      </c>
      <c r="S129" t="str">
        <f t="shared" ca="1" si="125"/>
        <v/>
      </c>
      <c r="T129" t="str">
        <f t="shared" ca="1" si="125"/>
        <v/>
      </c>
      <c r="U129" t="str">
        <f t="shared" ca="1" si="125"/>
        <v/>
      </c>
      <c r="V129" t="str">
        <f t="shared" ca="1" si="125"/>
        <v/>
      </c>
      <c r="W129" t="str">
        <f t="shared" ca="1" si="125"/>
        <v/>
      </c>
      <c r="X129" t="str">
        <f t="shared" ca="1" si="125"/>
        <v/>
      </c>
      <c r="Y129" t="str">
        <f t="shared" ca="1" si="125"/>
        <v/>
      </c>
      <c r="Z129" t="str">
        <f t="shared" ca="1" si="125"/>
        <v/>
      </c>
      <c r="AA129" t="str">
        <f t="shared" ca="1" si="125"/>
        <v/>
      </c>
      <c r="AB129" t="str">
        <f t="shared" ca="1" si="125"/>
        <v/>
      </c>
      <c r="AC129" t="str">
        <f t="shared" ca="1" si="125"/>
        <v/>
      </c>
      <c r="AD129" t="str">
        <f t="shared" ca="1" si="125"/>
        <v/>
      </c>
      <c r="AE129" t="str">
        <f t="shared" ca="1" si="125"/>
        <v/>
      </c>
      <c r="AF129">
        <f t="shared" ca="1" si="125"/>
        <v>19</v>
      </c>
      <c r="AG129" t="str">
        <f t="shared" ca="1" si="125"/>
        <v/>
      </c>
      <c r="AH129"/>
    </row>
    <row r="130" spans="1:34" s="6" customFormat="1" x14ac:dyDescent="0.2">
      <c r="A130">
        <f t="shared" ca="1" si="92"/>
        <v>11</v>
      </c>
      <c r="B130" t="s">
        <v>126</v>
      </c>
      <c r="C130" s="6">
        <f t="shared" ca="1" si="67"/>
        <v>5</v>
      </c>
      <c r="D130" s="6">
        <f t="shared" ca="1" si="68"/>
        <v>14</v>
      </c>
      <c r="E130" t="str">
        <f t="shared" ca="1" si="93"/>
        <v>INSERT INTO Subscriptions (trialcode, login, role, investigatorlogin) values ("tri011","Pat096","patient","Inv006");</v>
      </c>
      <c r="F130" s="6" t="str">
        <f ca="1">IF(ISNUMBER(D130),CHAR(34)&amp;VLOOKUP(A130,Trials!A:B,2,FALSE)&amp;CHAR(34)&amp;","&amp;CHAR(34)&amp;B130&amp;CHAR(34)&amp;","&amp;CHAR(34)&amp;"patient"&amp;CHAR(34)&amp;","&amp;CHAR(34)&amp;VLOOKUP(D130,Accounts!A:B,2,FALSE)&amp;CHAR(34),"")</f>
        <v>"tri011","Pat096","patient","Inv006"</v>
      </c>
      <c r="G130" s="6" t="str">
        <f t="shared" ca="1" si="69"/>
        <v>tri011</v>
      </c>
      <c r="H130" s="6" t="str">
        <f ca="1">IF(ISNUMBER(D130),VLOOKUP(D130,Accounts!A:B,2,FALSE),"")</f>
        <v>Inv006</v>
      </c>
      <c r="I130" s="6">
        <f t="shared" ca="1" si="70"/>
        <v>7</v>
      </c>
      <c r="L130">
        <f t="shared" ca="1" si="94"/>
        <v>31.07</v>
      </c>
      <c r="M130" t="str">
        <f t="shared" ref="M130:AG130" ca="1" si="126">IF(AND($L130&lt;M$33,$L130&gt;N$33),M$31,"")</f>
        <v/>
      </c>
      <c r="N130" t="str">
        <f t="shared" ca="1" si="126"/>
        <v/>
      </c>
      <c r="O130" t="str">
        <f t="shared" ca="1" si="126"/>
        <v/>
      </c>
      <c r="P130" t="str">
        <f t="shared" ca="1" si="126"/>
        <v/>
      </c>
      <c r="Q130" t="str">
        <f t="shared" ca="1" si="126"/>
        <v/>
      </c>
      <c r="R130" t="str">
        <f t="shared" ca="1" si="126"/>
        <v/>
      </c>
      <c r="S130" t="str">
        <f t="shared" ca="1" si="126"/>
        <v/>
      </c>
      <c r="T130" t="str">
        <f t="shared" ca="1" si="126"/>
        <v/>
      </c>
      <c r="U130" t="str">
        <f t="shared" ca="1" si="126"/>
        <v/>
      </c>
      <c r="V130" t="str">
        <f t="shared" ca="1" si="126"/>
        <v/>
      </c>
      <c r="W130" t="str">
        <f t="shared" ca="1" si="126"/>
        <v/>
      </c>
      <c r="X130">
        <f t="shared" ca="1" si="126"/>
        <v>11</v>
      </c>
      <c r="Y130" t="str">
        <f t="shared" ca="1" si="126"/>
        <v/>
      </c>
      <c r="Z130" t="str">
        <f t="shared" ca="1" si="126"/>
        <v/>
      </c>
      <c r="AA130" t="str">
        <f t="shared" ca="1" si="126"/>
        <v/>
      </c>
      <c r="AB130" t="str">
        <f t="shared" ca="1" si="126"/>
        <v/>
      </c>
      <c r="AC130" t="str">
        <f t="shared" ca="1" si="126"/>
        <v/>
      </c>
      <c r="AD130" t="str">
        <f t="shared" ca="1" si="126"/>
        <v/>
      </c>
      <c r="AE130" t="str">
        <f t="shared" ca="1" si="126"/>
        <v/>
      </c>
      <c r="AF130" t="str">
        <f t="shared" ca="1" si="126"/>
        <v/>
      </c>
      <c r="AG130" t="str">
        <f t="shared" ca="1" si="126"/>
        <v/>
      </c>
      <c r="AH130"/>
    </row>
    <row r="131" spans="1:34" s="6" customFormat="1" x14ac:dyDescent="0.2">
      <c r="A131">
        <f t="shared" ca="1" si="92"/>
        <v>5</v>
      </c>
      <c r="B131" t="s">
        <v>127</v>
      </c>
      <c r="C131" s="6">
        <f t="shared" ca="1" si="67"/>
        <v>0</v>
      </c>
      <c r="D131" s="6">
        <f t="shared" ca="1" si="68"/>
        <v>16</v>
      </c>
      <c r="E131" t="str">
        <f t="shared" ca="1" si="93"/>
        <v>INSERT INTO Subscriptions (trialcode, login, role, investigatorlogin) values ("tri005","Pat097","patient","Inv008");</v>
      </c>
      <c r="F131" s="6" t="str">
        <f ca="1">IF(ISNUMBER(D131),CHAR(34)&amp;VLOOKUP(A131,Trials!A:B,2,FALSE)&amp;CHAR(34)&amp;","&amp;CHAR(34)&amp;B131&amp;CHAR(34)&amp;","&amp;CHAR(34)&amp;"patient"&amp;CHAR(34)&amp;","&amp;CHAR(34)&amp;VLOOKUP(D131,Accounts!A:B,2,FALSE)&amp;CHAR(34),"")</f>
        <v>"tri005","Pat097","patient","Inv008"</v>
      </c>
      <c r="G131" s="6" t="str">
        <f t="shared" ca="1" si="69"/>
        <v>tri005</v>
      </c>
      <c r="H131" s="6" t="str">
        <f ca="1">IF(ISNUMBER(D131),VLOOKUP(D131,Accounts!A:B,2,FALSE),"")</f>
        <v>Inv008</v>
      </c>
      <c r="I131" s="6">
        <f t="shared" ca="1" si="70"/>
        <v>12</v>
      </c>
      <c r="L131">
        <f t="shared" ca="1" si="94"/>
        <v>50.88</v>
      </c>
      <c r="M131" t="str">
        <f t="shared" ref="M131:AG131" ca="1" si="127">IF(AND($L131&lt;M$33,$L131&gt;N$33),M$31,"")</f>
        <v/>
      </c>
      <c r="N131" t="str">
        <f t="shared" ca="1" si="127"/>
        <v/>
      </c>
      <c r="O131" t="str">
        <f t="shared" ca="1" si="127"/>
        <v/>
      </c>
      <c r="P131" t="str">
        <f t="shared" ca="1" si="127"/>
        <v/>
      </c>
      <c r="Q131" t="str">
        <f t="shared" ca="1" si="127"/>
        <v/>
      </c>
      <c r="R131">
        <f t="shared" ca="1" si="127"/>
        <v>5</v>
      </c>
      <c r="S131" t="str">
        <f t="shared" ca="1" si="127"/>
        <v/>
      </c>
      <c r="T131" t="str">
        <f t="shared" ca="1" si="127"/>
        <v/>
      </c>
      <c r="U131" t="str">
        <f t="shared" ca="1" si="127"/>
        <v/>
      </c>
      <c r="V131" t="str">
        <f t="shared" ca="1" si="127"/>
        <v/>
      </c>
      <c r="W131" t="str">
        <f t="shared" ca="1" si="127"/>
        <v/>
      </c>
      <c r="X131" t="str">
        <f t="shared" ca="1" si="127"/>
        <v/>
      </c>
      <c r="Y131" t="str">
        <f t="shared" ca="1" si="127"/>
        <v/>
      </c>
      <c r="Z131" t="str">
        <f t="shared" ca="1" si="127"/>
        <v/>
      </c>
      <c r="AA131" t="str">
        <f t="shared" ca="1" si="127"/>
        <v/>
      </c>
      <c r="AB131" t="str">
        <f t="shared" ca="1" si="127"/>
        <v/>
      </c>
      <c r="AC131" t="str">
        <f t="shared" ca="1" si="127"/>
        <v/>
      </c>
      <c r="AD131" t="str">
        <f t="shared" ca="1" si="127"/>
        <v/>
      </c>
      <c r="AE131" t="str">
        <f t="shared" ca="1" si="127"/>
        <v/>
      </c>
      <c r="AF131" t="str">
        <f t="shared" ca="1" si="127"/>
        <v/>
      </c>
      <c r="AG131" t="str">
        <f t="shared" ca="1" si="127"/>
        <v/>
      </c>
      <c r="AH131"/>
    </row>
    <row r="132" spans="1:34" s="6" customFormat="1" x14ac:dyDescent="0.2">
      <c r="A132">
        <f t="shared" ca="1" si="92"/>
        <v>6</v>
      </c>
      <c r="B132" t="s">
        <v>128</v>
      </c>
      <c r="C132" s="6">
        <f t="shared" ca="1" si="67"/>
        <v>2</v>
      </c>
      <c r="D132" s="6" t="str">
        <f t="shared" ca="1" si="68"/>
        <v/>
      </c>
      <c r="E132" t="str">
        <f t="shared" ca="1" si="93"/>
        <v/>
      </c>
      <c r="F132" s="6" t="str">
        <f ca="1">IF(ISNUMBER(D132),CHAR(34)&amp;VLOOKUP(A132,Trials!A:B,2,FALSE)&amp;CHAR(34)&amp;","&amp;CHAR(34)&amp;B132&amp;CHAR(34)&amp;","&amp;CHAR(34)&amp;"patient"&amp;CHAR(34)&amp;","&amp;CHAR(34)&amp;VLOOKUP(D132,Accounts!A:B,2,FALSE)&amp;CHAR(34),"")</f>
        <v/>
      </c>
      <c r="G132" s="6" t="str">
        <f t="shared" ca="1" si="69"/>
        <v>tri006</v>
      </c>
      <c r="H132" s="6" t="str">
        <f ca="1">IF(ISNUMBER(D132),VLOOKUP(D132,Accounts!A:B,2,FALSE),"")</f>
        <v/>
      </c>
      <c r="I132" s="6">
        <f t="shared" ca="1" si="70"/>
        <v>13</v>
      </c>
      <c r="L132">
        <f t="shared" ca="1" si="94"/>
        <v>48.33</v>
      </c>
      <c r="M132" t="str">
        <f t="shared" ref="M132:AG132" ca="1" si="128">IF(AND($L132&lt;M$33,$L132&gt;N$33),M$31,"")</f>
        <v/>
      </c>
      <c r="N132" t="str">
        <f t="shared" ca="1" si="128"/>
        <v/>
      </c>
      <c r="O132" t="str">
        <f t="shared" ca="1" si="128"/>
        <v/>
      </c>
      <c r="P132" t="str">
        <f t="shared" ca="1" si="128"/>
        <v/>
      </c>
      <c r="Q132" t="str">
        <f t="shared" ca="1" si="128"/>
        <v/>
      </c>
      <c r="R132" t="str">
        <f t="shared" ca="1" si="128"/>
        <v/>
      </c>
      <c r="S132">
        <f t="shared" ca="1" si="128"/>
        <v>6</v>
      </c>
      <c r="T132" t="str">
        <f t="shared" ca="1" si="128"/>
        <v/>
      </c>
      <c r="U132" t="str">
        <f t="shared" ca="1" si="128"/>
        <v/>
      </c>
      <c r="V132" t="str">
        <f t="shared" ca="1" si="128"/>
        <v/>
      </c>
      <c r="W132" t="str">
        <f t="shared" ca="1" si="128"/>
        <v/>
      </c>
      <c r="X132" t="str">
        <f t="shared" ca="1" si="128"/>
        <v/>
      </c>
      <c r="Y132" t="str">
        <f t="shared" ca="1" si="128"/>
        <v/>
      </c>
      <c r="Z132" t="str">
        <f t="shared" ca="1" si="128"/>
        <v/>
      </c>
      <c r="AA132" t="str">
        <f t="shared" ca="1" si="128"/>
        <v/>
      </c>
      <c r="AB132" t="str">
        <f t="shared" ca="1" si="128"/>
        <v/>
      </c>
      <c r="AC132" t="str">
        <f t="shared" ca="1" si="128"/>
        <v/>
      </c>
      <c r="AD132" t="str">
        <f t="shared" ca="1" si="128"/>
        <v/>
      </c>
      <c r="AE132" t="str">
        <f t="shared" ca="1" si="128"/>
        <v/>
      </c>
      <c r="AF132" t="str">
        <f t="shared" ca="1" si="128"/>
        <v/>
      </c>
      <c r="AG132" t="str">
        <f t="shared" ca="1" si="128"/>
        <v/>
      </c>
      <c r="AH132"/>
    </row>
    <row r="133" spans="1:34" s="6" customFormat="1" x14ac:dyDescent="0.2">
      <c r="A133">
        <f t="shared" ca="1" si="92"/>
        <v>6</v>
      </c>
      <c r="B133" t="s">
        <v>129</v>
      </c>
      <c r="C133" s="6">
        <f t="shared" ca="1" si="67"/>
        <v>1</v>
      </c>
      <c r="D133" s="6">
        <f t="shared" ca="1" si="68"/>
        <v>14</v>
      </c>
      <c r="E133" t="str">
        <f t="shared" ca="1" si="93"/>
        <v>INSERT INTO Subscriptions (trialcode, login, role, investigatorlogin) values ("tri006","Pat099","patient","Inv006");</v>
      </c>
      <c r="F133" s="6" t="str">
        <f ca="1">IF(ISNUMBER(D133),CHAR(34)&amp;VLOOKUP(A133,Trials!A:B,2,FALSE)&amp;CHAR(34)&amp;","&amp;CHAR(34)&amp;B133&amp;CHAR(34)&amp;","&amp;CHAR(34)&amp;"patient"&amp;CHAR(34)&amp;","&amp;CHAR(34)&amp;VLOOKUP(D133,Accounts!A:B,2,FALSE)&amp;CHAR(34),"")</f>
        <v>"tri006","Pat099","patient","Inv006"</v>
      </c>
      <c r="G133" s="6" t="str">
        <f t="shared" ca="1" si="69"/>
        <v>tri006</v>
      </c>
      <c r="H133" s="6" t="str">
        <f ca="1">IF(ISNUMBER(D133),VLOOKUP(D133,Accounts!A:B,2,FALSE),"")</f>
        <v>Inv006</v>
      </c>
      <c r="I133" s="6">
        <f t="shared" ca="1" si="70"/>
        <v>13</v>
      </c>
      <c r="L133">
        <f t="shared" ca="1" si="94"/>
        <v>47.15</v>
      </c>
      <c r="M133" t="str">
        <f t="shared" ref="M133:AG133" ca="1" si="129">IF(AND($L133&lt;M$33,$L133&gt;N$33),M$31,"")</f>
        <v/>
      </c>
      <c r="N133" t="str">
        <f t="shared" ca="1" si="129"/>
        <v/>
      </c>
      <c r="O133" t="str">
        <f t="shared" ca="1" si="129"/>
        <v/>
      </c>
      <c r="P133" t="str">
        <f t="shared" ca="1" si="129"/>
        <v/>
      </c>
      <c r="Q133" t="str">
        <f t="shared" ca="1" si="129"/>
        <v/>
      </c>
      <c r="R133" t="str">
        <f t="shared" ca="1" si="129"/>
        <v/>
      </c>
      <c r="S133">
        <f t="shared" ca="1" si="129"/>
        <v>6</v>
      </c>
      <c r="T133" t="str">
        <f t="shared" ca="1" si="129"/>
        <v/>
      </c>
      <c r="U133" t="str">
        <f t="shared" ca="1" si="129"/>
        <v/>
      </c>
      <c r="V133" t="str">
        <f t="shared" ca="1" si="129"/>
        <v/>
      </c>
      <c r="W133" t="str">
        <f t="shared" ca="1" si="129"/>
        <v/>
      </c>
      <c r="X133" t="str">
        <f t="shared" ca="1" si="129"/>
        <v/>
      </c>
      <c r="Y133" t="str">
        <f t="shared" ca="1" si="129"/>
        <v/>
      </c>
      <c r="Z133" t="str">
        <f t="shared" ca="1" si="129"/>
        <v/>
      </c>
      <c r="AA133" t="str">
        <f t="shared" ca="1" si="129"/>
        <v/>
      </c>
      <c r="AB133" t="str">
        <f t="shared" ca="1" si="129"/>
        <v/>
      </c>
      <c r="AC133" t="str">
        <f t="shared" ca="1" si="129"/>
        <v/>
      </c>
      <c r="AD133" t="str">
        <f t="shared" ca="1" si="129"/>
        <v/>
      </c>
      <c r="AE133" t="str">
        <f t="shared" ca="1" si="129"/>
        <v/>
      </c>
      <c r="AF133" t="str">
        <f t="shared" ca="1" si="129"/>
        <v/>
      </c>
      <c r="AG133" t="str">
        <f t="shared" ca="1" si="129"/>
        <v/>
      </c>
      <c r="AH133"/>
    </row>
    <row r="134" spans="1:34" s="6" customFormat="1" x14ac:dyDescent="0.2">
      <c r="A134">
        <f t="shared" ca="1" si="92"/>
        <v>18</v>
      </c>
      <c r="B134" t="s">
        <v>130</v>
      </c>
      <c r="C134" s="6">
        <f t="shared" ca="1" si="67"/>
        <v>3</v>
      </c>
      <c r="D134" s="6">
        <f t="shared" ca="1" si="68"/>
        <v>23</v>
      </c>
      <c r="E134" t="str">
        <f t="shared" ca="1" si="93"/>
        <v>INSERT INTO Subscriptions (trialcode, login, role, investigatorlogin) values ("tri018","Pat100","patient","Inv015");</v>
      </c>
      <c r="F134" s="6" t="str">
        <f ca="1">IF(ISNUMBER(D134),CHAR(34)&amp;VLOOKUP(A134,Trials!A:B,2,FALSE)&amp;CHAR(34)&amp;","&amp;CHAR(34)&amp;B134&amp;CHAR(34)&amp;","&amp;CHAR(34)&amp;"patient"&amp;CHAR(34)&amp;","&amp;CHAR(34)&amp;VLOOKUP(D134,Accounts!A:B,2,FALSE)&amp;CHAR(34),"")</f>
        <v>"tri018","Pat100","patient","Inv015"</v>
      </c>
      <c r="G134" s="6" t="str">
        <f t="shared" ca="1" si="69"/>
        <v>tri018</v>
      </c>
      <c r="H134" s="6" t="str">
        <f ca="1">IF(ISNUMBER(D134),VLOOKUP(D134,Accounts!A:B,2,FALSE),"")</f>
        <v>Inv015</v>
      </c>
      <c r="I134" s="6">
        <f t="shared" ca="1" si="70"/>
        <v>9</v>
      </c>
      <c r="L134">
        <f t="shared" ca="1" si="94"/>
        <v>8.76</v>
      </c>
      <c r="M134" t="str">
        <f t="shared" ref="M134:AG134" ca="1" si="130">IF(AND($L134&lt;M$33,$L134&gt;N$33),M$31,"")</f>
        <v/>
      </c>
      <c r="N134" t="str">
        <f t="shared" ca="1" si="130"/>
        <v/>
      </c>
      <c r="O134" t="str">
        <f t="shared" ca="1" si="130"/>
        <v/>
      </c>
      <c r="P134" t="str">
        <f t="shared" ca="1" si="130"/>
        <v/>
      </c>
      <c r="Q134" t="str">
        <f t="shared" ca="1" si="130"/>
        <v/>
      </c>
      <c r="R134" t="str">
        <f t="shared" ca="1" si="130"/>
        <v/>
      </c>
      <c r="S134" t="str">
        <f t="shared" ca="1" si="130"/>
        <v/>
      </c>
      <c r="T134" t="str">
        <f t="shared" ca="1" si="130"/>
        <v/>
      </c>
      <c r="U134" t="str">
        <f t="shared" ca="1" si="130"/>
        <v/>
      </c>
      <c r="V134" t="str">
        <f t="shared" ca="1" si="130"/>
        <v/>
      </c>
      <c r="W134" t="str">
        <f t="shared" ca="1" si="130"/>
        <v/>
      </c>
      <c r="X134" t="str">
        <f t="shared" ca="1" si="130"/>
        <v/>
      </c>
      <c r="Y134" t="str">
        <f t="shared" ca="1" si="130"/>
        <v/>
      </c>
      <c r="Z134" t="str">
        <f t="shared" ca="1" si="130"/>
        <v/>
      </c>
      <c r="AA134" t="str">
        <f t="shared" ca="1" si="130"/>
        <v/>
      </c>
      <c r="AB134" t="str">
        <f t="shared" ca="1" si="130"/>
        <v/>
      </c>
      <c r="AC134" t="str">
        <f t="shared" ca="1" si="130"/>
        <v/>
      </c>
      <c r="AD134" t="str">
        <f t="shared" ca="1" si="130"/>
        <v/>
      </c>
      <c r="AE134">
        <f t="shared" ca="1" si="130"/>
        <v>18</v>
      </c>
      <c r="AF134" t="str">
        <f t="shared" ca="1" si="130"/>
        <v/>
      </c>
      <c r="AG134" t="str">
        <f t="shared" ca="1" si="130"/>
        <v/>
      </c>
      <c r="AH134"/>
    </row>
    <row r="135" spans="1:34" s="6" customFormat="1" x14ac:dyDescent="0.2">
      <c r="A135">
        <f t="shared" ca="1" si="92"/>
        <v>14</v>
      </c>
      <c r="B135" t="s">
        <v>232</v>
      </c>
      <c r="C135" s="6">
        <f t="shared" ca="1" si="67"/>
        <v>0</v>
      </c>
      <c r="D135" s="6">
        <f t="shared" ca="1" si="68"/>
        <v>25</v>
      </c>
      <c r="E135" t="str">
        <f t="shared" ca="1" si="93"/>
        <v>INSERT INTO Subscriptions (trialcode, login, role, investigatorlogin) values ("tri014","Pat101","patient","Inv017");</v>
      </c>
      <c r="F135" s="6" t="str">
        <f ca="1">IF(ISNUMBER(D135),CHAR(34)&amp;VLOOKUP(A135,Trials!A:B,2,FALSE)&amp;CHAR(34)&amp;","&amp;CHAR(34)&amp;B135&amp;CHAR(34)&amp;","&amp;CHAR(34)&amp;"patient"&amp;CHAR(34)&amp;","&amp;CHAR(34)&amp;VLOOKUP(D135,Accounts!A:B,2,FALSE)&amp;CHAR(34),"")</f>
        <v>"tri014","Pat101","patient","Inv017"</v>
      </c>
      <c r="G135" s="6" t="str">
        <f t="shared" ca="1" si="69"/>
        <v>tri014</v>
      </c>
      <c r="H135" s="6" t="str">
        <f ca="1">IF(ISNUMBER(D135),VLOOKUP(D135,Accounts!A:B,2,FALSE),"")</f>
        <v>Inv017</v>
      </c>
      <c r="I135" s="6">
        <f t="shared" ca="1" si="70"/>
        <v>14</v>
      </c>
      <c r="L135">
        <f t="shared" ca="1" si="94"/>
        <v>20.45</v>
      </c>
      <c r="M135" t="str">
        <f t="shared" ref="M135:AG135" ca="1" si="131">IF(AND($L135&lt;M$33,$L135&gt;N$33),M$31,"")</f>
        <v/>
      </c>
      <c r="N135" t="str">
        <f t="shared" ca="1" si="131"/>
        <v/>
      </c>
      <c r="O135" t="str">
        <f t="shared" ca="1" si="131"/>
        <v/>
      </c>
      <c r="P135" t="str">
        <f t="shared" ca="1" si="131"/>
        <v/>
      </c>
      <c r="Q135" t="str">
        <f t="shared" ca="1" si="131"/>
        <v/>
      </c>
      <c r="R135" t="str">
        <f t="shared" ca="1" si="131"/>
        <v/>
      </c>
      <c r="S135" t="str">
        <f t="shared" ca="1" si="131"/>
        <v/>
      </c>
      <c r="T135" t="str">
        <f t="shared" ca="1" si="131"/>
        <v/>
      </c>
      <c r="U135" t="str">
        <f t="shared" ca="1" si="131"/>
        <v/>
      </c>
      <c r="V135" t="str">
        <f t="shared" ca="1" si="131"/>
        <v/>
      </c>
      <c r="W135" t="str">
        <f t="shared" ca="1" si="131"/>
        <v/>
      </c>
      <c r="X135" t="str">
        <f t="shared" ca="1" si="131"/>
        <v/>
      </c>
      <c r="Y135" t="str">
        <f t="shared" ca="1" si="131"/>
        <v/>
      </c>
      <c r="Z135" t="str">
        <f t="shared" ca="1" si="131"/>
        <v/>
      </c>
      <c r="AA135">
        <f t="shared" ca="1" si="131"/>
        <v>14</v>
      </c>
      <c r="AB135" t="str">
        <f t="shared" ca="1" si="131"/>
        <v/>
      </c>
      <c r="AC135" t="str">
        <f t="shared" ca="1" si="131"/>
        <v/>
      </c>
      <c r="AD135" t="str">
        <f t="shared" ca="1" si="131"/>
        <v/>
      </c>
      <c r="AE135" t="str">
        <f t="shared" ca="1" si="131"/>
        <v/>
      </c>
      <c r="AF135" t="str">
        <f t="shared" ca="1" si="131"/>
        <v/>
      </c>
      <c r="AG135" t="str">
        <f t="shared" ca="1" si="131"/>
        <v/>
      </c>
      <c r="AH135"/>
    </row>
    <row r="136" spans="1:34" s="6" customFormat="1" x14ac:dyDescent="0.2">
      <c r="A136">
        <f t="shared" ca="1" si="92"/>
        <v>19</v>
      </c>
      <c r="B136" t="s">
        <v>233</v>
      </c>
      <c r="C136" s="6">
        <f t="shared" ca="1" si="67"/>
        <v>4</v>
      </c>
      <c r="D136" s="6" t="str">
        <f t="shared" ca="1" si="68"/>
        <v/>
      </c>
      <c r="E136" t="str">
        <f t="shared" ca="1" si="93"/>
        <v/>
      </c>
      <c r="F136" s="6" t="str">
        <f ca="1">IF(ISNUMBER(D136),CHAR(34)&amp;VLOOKUP(A136,Trials!A:B,2,FALSE)&amp;CHAR(34)&amp;","&amp;CHAR(34)&amp;B136&amp;CHAR(34)&amp;","&amp;CHAR(34)&amp;"patient"&amp;CHAR(34)&amp;","&amp;CHAR(34)&amp;VLOOKUP(D136,Accounts!A:B,2,FALSE)&amp;CHAR(34),"")</f>
        <v/>
      </c>
      <c r="G136" s="6" t="str">
        <f t="shared" ca="1" si="69"/>
        <v>tri019</v>
      </c>
      <c r="H136" s="6" t="str">
        <f ca="1">IF(ISNUMBER(D136),VLOOKUP(D136,Accounts!A:B,2,FALSE),"")</f>
        <v/>
      </c>
      <c r="I136" s="6">
        <f t="shared" ca="1" si="70"/>
        <v>11</v>
      </c>
      <c r="L136">
        <f t="shared" ca="1" si="94"/>
        <v>2.83</v>
      </c>
      <c r="M136" t="str">
        <f t="shared" ref="M136:AG136" ca="1" si="132">IF(AND($L136&lt;M$33,$L136&gt;N$33),M$31,"")</f>
        <v/>
      </c>
      <c r="N136" t="str">
        <f t="shared" ca="1" si="132"/>
        <v/>
      </c>
      <c r="O136" t="str">
        <f t="shared" ca="1" si="132"/>
        <v/>
      </c>
      <c r="P136" t="str">
        <f t="shared" ca="1" si="132"/>
        <v/>
      </c>
      <c r="Q136" t="str">
        <f t="shared" ca="1" si="132"/>
        <v/>
      </c>
      <c r="R136" t="str">
        <f t="shared" ca="1" si="132"/>
        <v/>
      </c>
      <c r="S136" t="str">
        <f t="shared" ca="1" si="132"/>
        <v/>
      </c>
      <c r="T136" t="str">
        <f t="shared" ca="1" si="132"/>
        <v/>
      </c>
      <c r="U136" t="str">
        <f t="shared" ca="1" si="132"/>
        <v/>
      </c>
      <c r="V136" t="str">
        <f t="shared" ca="1" si="132"/>
        <v/>
      </c>
      <c r="W136" t="str">
        <f t="shared" ca="1" si="132"/>
        <v/>
      </c>
      <c r="X136" t="str">
        <f t="shared" ca="1" si="132"/>
        <v/>
      </c>
      <c r="Y136" t="str">
        <f t="shared" ca="1" si="132"/>
        <v/>
      </c>
      <c r="Z136" t="str">
        <f t="shared" ca="1" si="132"/>
        <v/>
      </c>
      <c r="AA136" t="str">
        <f t="shared" ca="1" si="132"/>
        <v/>
      </c>
      <c r="AB136" t="str">
        <f t="shared" ca="1" si="132"/>
        <v/>
      </c>
      <c r="AC136" t="str">
        <f t="shared" ca="1" si="132"/>
        <v/>
      </c>
      <c r="AD136" t="str">
        <f t="shared" ca="1" si="132"/>
        <v/>
      </c>
      <c r="AE136" t="str">
        <f t="shared" ca="1" si="132"/>
        <v/>
      </c>
      <c r="AF136">
        <f t="shared" ca="1" si="132"/>
        <v>19</v>
      </c>
      <c r="AG136" t="str">
        <f t="shared" ca="1" si="132"/>
        <v/>
      </c>
      <c r="AH136"/>
    </row>
    <row r="137" spans="1:34" s="6" customFormat="1" x14ac:dyDescent="0.2">
      <c r="A137">
        <f t="shared" ca="1" si="92"/>
        <v>14</v>
      </c>
      <c r="B137" t="s">
        <v>234</v>
      </c>
      <c r="C137" s="6">
        <f t="shared" ca="1" si="67"/>
        <v>0</v>
      </c>
      <c r="D137" s="6">
        <f t="shared" ca="1" si="68"/>
        <v>25</v>
      </c>
      <c r="E137" t="str">
        <f t="shared" ca="1" si="93"/>
        <v>INSERT INTO Subscriptions (trialcode, login, role, investigatorlogin) values ("tri014","Pat103","patient","Inv017");</v>
      </c>
      <c r="F137" s="6" t="str">
        <f ca="1">IF(ISNUMBER(D137),CHAR(34)&amp;VLOOKUP(A137,Trials!A:B,2,FALSE)&amp;CHAR(34)&amp;","&amp;CHAR(34)&amp;B137&amp;CHAR(34)&amp;","&amp;CHAR(34)&amp;"patient"&amp;CHAR(34)&amp;","&amp;CHAR(34)&amp;VLOOKUP(D137,Accounts!A:B,2,FALSE)&amp;CHAR(34),"")</f>
        <v>"tri014","Pat103","patient","Inv017"</v>
      </c>
      <c r="G137" s="6" t="str">
        <f t="shared" ca="1" si="69"/>
        <v>tri014</v>
      </c>
      <c r="H137" s="6" t="str">
        <f ca="1">IF(ISNUMBER(D137),VLOOKUP(D137,Accounts!A:B,2,FALSE),"")</f>
        <v>Inv017</v>
      </c>
      <c r="I137" s="6">
        <f t="shared" ca="1" si="70"/>
        <v>14</v>
      </c>
      <c r="L137">
        <f t="shared" ca="1" si="94"/>
        <v>20.63</v>
      </c>
      <c r="M137" t="str">
        <f t="shared" ref="M137:AG137" ca="1" si="133">IF(AND($L137&lt;M$33,$L137&gt;N$33),M$31,"")</f>
        <v/>
      </c>
      <c r="N137" t="str">
        <f t="shared" ca="1" si="133"/>
        <v/>
      </c>
      <c r="O137" t="str">
        <f t="shared" ca="1" si="133"/>
        <v/>
      </c>
      <c r="P137" t="str">
        <f t="shared" ca="1" si="133"/>
        <v/>
      </c>
      <c r="Q137" t="str">
        <f t="shared" ca="1" si="133"/>
        <v/>
      </c>
      <c r="R137" t="str">
        <f t="shared" ca="1" si="133"/>
        <v/>
      </c>
      <c r="S137" t="str">
        <f t="shared" ca="1" si="133"/>
        <v/>
      </c>
      <c r="T137" t="str">
        <f t="shared" ca="1" si="133"/>
        <v/>
      </c>
      <c r="U137" t="str">
        <f t="shared" ca="1" si="133"/>
        <v/>
      </c>
      <c r="V137" t="str">
        <f t="shared" ca="1" si="133"/>
        <v/>
      </c>
      <c r="W137" t="str">
        <f t="shared" ca="1" si="133"/>
        <v/>
      </c>
      <c r="X137" t="str">
        <f t="shared" ca="1" si="133"/>
        <v/>
      </c>
      <c r="Y137" t="str">
        <f t="shared" ca="1" si="133"/>
        <v/>
      </c>
      <c r="Z137" t="str">
        <f t="shared" ca="1" si="133"/>
        <v/>
      </c>
      <c r="AA137">
        <f t="shared" ca="1" si="133"/>
        <v>14</v>
      </c>
      <c r="AB137" t="str">
        <f t="shared" ca="1" si="133"/>
        <v/>
      </c>
      <c r="AC137" t="str">
        <f t="shared" ca="1" si="133"/>
        <v/>
      </c>
      <c r="AD137" t="str">
        <f t="shared" ca="1" si="133"/>
        <v/>
      </c>
      <c r="AE137" t="str">
        <f t="shared" ca="1" si="133"/>
        <v/>
      </c>
      <c r="AF137" t="str">
        <f t="shared" ca="1" si="133"/>
        <v/>
      </c>
      <c r="AG137" t="str">
        <f t="shared" ca="1" si="133"/>
        <v/>
      </c>
      <c r="AH137"/>
    </row>
    <row r="138" spans="1:34" s="6" customFormat="1" x14ac:dyDescent="0.2">
      <c r="A138">
        <f t="shared" ca="1" si="92"/>
        <v>2</v>
      </c>
      <c r="B138" t="s">
        <v>235</v>
      </c>
      <c r="C138" s="6">
        <f t="shared" ca="1" si="67"/>
        <v>2</v>
      </c>
      <c r="D138" s="6">
        <f t="shared" ca="1" si="68"/>
        <v>18</v>
      </c>
      <c r="E138" t="str">
        <f t="shared" ca="1" si="93"/>
        <v>INSERT INTO Subscriptions (trialcode, login, role, investigatorlogin) values ("tri002","Pat104","patient","Inv010");</v>
      </c>
      <c r="F138" s="6" t="str">
        <f ca="1">IF(ISNUMBER(D138),CHAR(34)&amp;VLOOKUP(A138,Trials!A:B,2,FALSE)&amp;CHAR(34)&amp;","&amp;CHAR(34)&amp;B138&amp;CHAR(34)&amp;","&amp;CHAR(34)&amp;"patient"&amp;CHAR(34)&amp;","&amp;CHAR(34)&amp;VLOOKUP(D138,Accounts!A:B,2,FALSE)&amp;CHAR(34),"")</f>
        <v>"tri002","Pat104","patient","Inv010"</v>
      </c>
      <c r="G138" s="6" t="str">
        <f t="shared" ca="1" si="69"/>
        <v>tri002</v>
      </c>
      <c r="H138" s="6" t="str">
        <f ca="1">IF(ISNUMBER(D138),VLOOKUP(D138,Accounts!A:B,2,FALSE),"")</f>
        <v>Inv010</v>
      </c>
      <c r="I138" s="6">
        <f t="shared" ca="1" si="70"/>
        <v>10</v>
      </c>
      <c r="L138">
        <f t="shared" ca="1" si="94"/>
        <v>60.65</v>
      </c>
      <c r="M138" t="str">
        <f t="shared" ref="M138:AG138" ca="1" si="134">IF(AND($L138&lt;M$33,$L138&gt;N$33),M$31,"")</f>
        <v/>
      </c>
      <c r="N138" t="str">
        <f t="shared" ca="1" si="134"/>
        <v/>
      </c>
      <c r="O138">
        <f t="shared" ca="1" si="134"/>
        <v>2</v>
      </c>
      <c r="P138" t="str">
        <f t="shared" ca="1" si="134"/>
        <v/>
      </c>
      <c r="Q138" t="str">
        <f t="shared" ca="1" si="134"/>
        <v/>
      </c>
      <c r="R138" t="str">
        <f t="shared" ca="1" si="134"/>
        <v/>
      </c>
      <c r="S138" t="str">
        <f t="shared" ca="1" si="134"/>
        <v/>
      </c>
      <c r="T138" t="str">
        <f t="shared" ca="1" si="134"/>
        <v/>
      </c>
      <c r="U138" t="str">
        <f t="shared" ca="1" si="134"/>
        <v/>
      </c>
      <c r="V138" t="str">
        <f t="shared" ca="1" si="134"/>
        <v/>
      </c>
      <c r="W138" t="str">
        <f t="shared" ca="1" si="134"/>
        <v/>
      </c>
      <c r="X138" t="str">
        <f t="shared" ca="1" si="134"/>
        <v/>
      </c>
      <c r="Y138" t="str">
        <f t="shared" ca="1" si="134"/>
        <v/>
      </c>
      <c r="Z138" t="str">
        <f t="shared" ca="1" si="134"/>
        <v/>
      </c>
      <c r="AA138" t="str">
        <f t="shared" ca="1" si="134"/>
        <v/>
      </c>
      <c r="AB138" t="str">
        <f t="shared" ca="1" si="134"/>
        <v/>
      </c>
      <c r="AC138" t="str">
        <f t="shared" ca="1" si="134"/>
        <v/>
      </c>
      <c r="AD138" t="str">
        <f t="shared" ca="1" si="134"/>
        <v/>
      </c>
      <c r="AE138" t="str">
        <f t="shared" ca="1" si="134"/>
        <v/>
      </c>
      <c r="AF138" t="str">
        <f t="shared" ca="1" si="134"/>
        <v/>
      </c>
      <c r="AG138" t="str">
        <f t="shared" ca="1" si="134"/>
        <v/>
      </c>
      <c r="AH138"/>
    </row>
    <row r="139" spans="1:34" s="6" customFormat="1" x14ac:dyDescent="0.2">
      <c r="A139">
        <f t="shared" ca="1" si="92"/>
        <v>16</v>
      </c>
      <c r="B139" t="s">
        <v>236</v>
      </c>
      <c r="C139" s="6">
        <f t="shared" ca="1" si="67"/>
        <v>3</v>
      </c>
      <c r="D139" s="6">
        <f t="shared" ca="1" si="68"/>
        <v>23</v>
      </c>
      <c r="E139" t="str">
        <f t="shared" ca="1" si="93"/>
        <v>INSERT INTO Subscriptions (trialcode, login, role, investigatorlogin) values ("tri016","Pat105","patient","Inv015");</v>
      </c>
      <c r="F139" s="6" t="str">
        <f ca="1">IF(ISNUMBER(D139),CHAR(34)&amp;VLOOKUP(A139,Trials!A:B,2,FALSE)&amp;CHAR(34)&amp;","&amp;CHAR(34)&amp;B139&amp;CHAR(34)&amp;","&amp;CHAR(34)&amp;"patient"&amp;CHAR(34)&amp;","&amp;CHAR(34)&amp;VLOOKUP(D139,Accounts!A:B,2,FALSE)&amp;CHAR(34),"")</f>
        <v>"tri016","Pat105","patient","Inv015"</v>
      </c>
      <c r="G139" s="6" t="str">
        <f t="shared" ca="1" si="69"/>
        <v>tri016</v>
      </c>
      <c r="H139" s="6" t="str">
        <f ca="1">IF(ISNUMBER(D139),VLOOKUP(D139,Accounts!A:B,2,FALSE),"")</f>
        <v>Inv015</v>
      </c>
      <c r="I139" s="6">
        <f t="shared" ca="1" si="70"/>
        <v>8</v>
      </c>
      <c r="L139">
        <f t="shared" ca="1" si="94"/>
        <v>13.76</v>
      </c>
      <c r="M139" t="str">
        <f t="shared" ref="M139:AG139" ca="1" si="135">IF(AND($L139&lt;M$33,$L139&gt;N$33),M$31,"")</f>
        <v/>
      </c>
      <c r="N139" t="str">
        <f t="shared" ca="1" si="135"/>
        <v/>
      </c>
      <c r="O139" t="str">
        <f t="shared" ca="1" si="135"/>
        <v/>
      </c>
      <c r="P139" t="str">
        <f t="shared" ca="1" si="135"/>
        <v/>
      </c>
      <c r="Q139" t="str">
        <f t="shared" ca="1" si="135"/>
        <v/>
      </c>
      <c r="R139" t="str">
        <f t="shared" ca="1" si="135"/>
        <v/>
      </c>
      <c r="S139" t="str">
        <f t="shared" ca="1" si="135"/>
        <v/>
      </c>
      <c r="T139" t="str">
        <f t="shared" ca="1" si="135"/>
        <v/>
      </c>
      <c r="U139" t="str">
        <f t="shared" ca="1" si="135"/>
        <v/>
      </c>
      <c r="V139" t="str">
        <f t="shared" ca="1" si="135"/>
        <v/>
      </c>
      <c r="W139" t="str">
        <f t="shared" ca="1" si="135"/>
        <v/>
      </c>
      <c r="X139" t="str">
        <f t="shared" ca="1" si="135"/>
        <v/>
      </c>
      <c r="Y139" t="str">
        <f t="shared" ca="1" si="135"/>
        <v/>
      </c>
      <c r="Z139" t="str">
        <f t="shared" ca="1" si="135"/>
        <v/>
      </c>
      <c r="AA139" t="str">
        <f t="shared" ca="1" si="135"/>
        <v/>
      </c>
      <c r="AB139" t="str">
        <f t="shared" ca="1" si="135"/>
        <v/>
      </c>
      <c r="AC139">
        <f t="shared" ca="1" si="135"/>
        <v>16</v>
      </c>
      <c r="AD139" t="str">
        <f t="shared" ca="1" si="135"/>
        <v/>
      </c>
      <c r="AE139" t="str">
        <f t="shared" ca="1" si="135"/>
        <v/>
      </c>
      <c r="AF139" t="str">
        <f t="shared" ca="1" si="135"/>
        <v/>
      </c>
      <c r="AG139" t="str">
        <f t="shared" ca="1" si="135"/>
        <v/>
      </c>
      <c r="AH139"/>
    </row>
    <row r="140" spans="1:34" s="6" customFormat="1" x14ac:dyDescent="0.2">
      <c r="A140">
        <f t="shared" ca="1" si="92"/>
        <v>10</v>
      </c>
      <c r="B140" t="s">
        <v>237</v>
      </c>
      <c r="C140" s="6">
        <f t="shared" ca="1" si="67"/>
        <v>0</v>
      </c>
      <c r="D140" s="6">
        <f t="shared" ca="1" si="68"/>
        <v>16</v>
      </c>
      <c r="E140" t="str">
        <f t="shared" ca="1" si="93"/>
        <v>INSERT INTO Subscriptions (trialcode, login, role, investigatorlogin) values ("tri010","Pat106","patient","Inv008");</v>
      </c>
      <c r="F140" s="6" t="str">
        <f ca="1">IF(ISNUMBER(D140),CHAR(34)&amp;VLOOKUP(A140,Trials!A:B,2,FALSE)&amp;CHAR(34)&amp;","&amp;CHAR(34)&amp;B140&amp;CHAR(34)&amp;","&amp;CHAR(34)&amp;"patient"&amp;CHAR(34)&amp;","&amp;CHAR(34)&amp;VLOOKUP(D140,Accounts!A:B,2,FALSE)&amp;CHAR(34),"")</f>
        <v>"tri010","Pat106","patient","Inv008"</v>
      </c>
      <c r="G140" s="6" t="str">
        <f t="shared" ca="1" si="69"/>
        <v>tri010</v>
      </c>
      <c r="H140" s="6" t="str">
        <f ca="1">IF(ISNUMBER(D140),VLOOKUP(D140,Accounts!A:B,2,FALSE),"")</f>
        <v>Inv008</v>
      </c>
      <c r="I140" s="6">
        <f t="shared" ca="1" si="70"/>
        <v>13</v>
      </c>
      <c r="L140">
        <f t="shared" ca="1" si="94"/>
        <v>33.21</v>
      </c>
      <c r="M140" t="str">
        <f t="shared" ref="M140:AG140" ca="1" si="136">IF(AND($L140&lt;M$33,$L140&gt;N$33),M$31,"")</f>
        <v/>
      </c>
      <c r="N140" t="str">
        <f t="shared" ca="1" si="136"/>
        <v/>
      </c>
      <c r="O140" t="str">
        <f t="shared" ca="1" si="136"/>
        <v/>
      </c>
      <c r="P140" t="str">
        <f t="shared" ca="1" si="136"/>
        <v/>
      </c>
      <c r="Q140" t="str">
        <f t="shared" ca="1" si="136"/>
        <v/>
      </c>
      <c r="R140" t="str">
        <f t="shared" ca="1" si="136"/>
        <v/>
      </c>
      <c r="S140" t="str">
        <f t="shared" ca="1" si="136"/>
        <v/>
      </c>
      <c r="T140" t="str">
        <f t="shared" ca="1" si="136"/>
        <v/>
      </c>
      <c r="U140" t="str">
        <f t="shared" ca="1" si="136"/>
        <v/>
      </c>
      <c r="V140" t="str">
        <f t="shared" ca="1" si="136"/>
        <v/>
      </c>
      <c r="W140">
        <f t="shared" ca="1" si="136"/>
        <v>10</v>
      </c>
      <c r="X140" t="str">
        <f t="shared" ca="1" si="136"/>
        <v/>
      </c>
      <c r="Y140" t="str">
        <f t="shared" ca="1" si="136"/>
        <v/>
      </c>
      <c r="Z140" t="str">
        <f t="shared" ca="1" si="136"/>
        <v/>
      </c>
      <c r="AA140" t="str">
        <f t="shared" ca="1" si="136"/>
        <v/>
      </c>
      <c r="AB140" t="str">
        <f t="shared" ca="1" si="136"/>
        <v/>
      </c>
      <c r="AC140" t="str">
        <f t="shared" ca="1" si="136"/>
        <v/>
      </c>
      <c r="AD140" t="str">
        <f t="shared" ca="1" si="136"/>
        <v/>
      </c>
      <c r="AE140" t="str">
        <f t="shared" ca="1" si="136"/>
        <v/>
      </c>
      <c r="AF140" t="str">
        <f t="shared" ca="1" si="136"/>
        <v/>
      </c>
      <c r="AG140" t="str">
        <f t="shared" ca="1" si="136"/>
        <v/>
      </c>
      <c r="AH140"/>
    </row>
    <row r="141" spans="1:34" s="6" customFormat="1" x14ac:dyDescent="0.2">
      <c r="A141">
        <f t="shared" ca="1" si="92"/>
        <v>1</v>
      </c>
      <c r="B141" t="s">
        <v>238</v>
      </c>
      <c r="C141" s="6">
        <f t="shared" ca="1" si="67"/>
        <v>2</v>
      </c>
      <c r="D141" s="6">
        <f t="shared" ca="1" si="68"/>
        <v>22</v>
      </c>
      <c r="E141" t="str">
        <f t="shared" ca="1" si="93"/>
        <v>INSERT INTO Subscriptions (trialcode, login, role, investigatorlogin) values ("tri001","Pat107","patient","Inv014");</v>
      </c>
      <c r="F141" s="6" t="str">
        <f ca="1">IF(ISNUMBER(D141),CHAR(34)&amp;VLOOKUP(A141,Trials!A:B,2,FALSE)&amp;CHAR(34)&amp;","&amp;CHAR(34)&amp;B141&amp;CHAR(34)&amp;","&amp;CHAR(34)&amp;"patient"&amp;CHAR(34)&amp;","&amp;CHAR(34)&amp;VLOOKUP(D141,Accounts!A:B,2,FALSE)&amp;CHAR(34),"")</f>
        <v>"tri001","Pat107","patient","Inv014"</v>
      </c>
      <c r="G141" s="6" t="str">
        <f t="shared" ca="1" si="69"/>
        <v>tri001</v>
      </c>
      <c r="H141" s="6" t="str">
        <f ca="1">IF(ISNUMBER(D141),VLOOKUP(D141,Accounts!A:B,2,FALSE),"")</f>
        <v>Inv014</v>
      </c>
      <c r="I141" s="6">
        <f t="shared" ca="1" si="70"/>
        <v>9</v>
      </c>
      <c r="L141">
        <f t="shared" ca="1" si="94"/>
        <v>63.58</v>
      </c>
      <c r="M141" t="str">
        <f t="shared" ref="M141:AG141" ca="1" si="137">IF(AND($L141&lt;M$33,$L141&gt;N$33),M$31,"")</f>
        <v/>
      </c>
      <c r="N141">
        <f t="shared" ca="1" si="137"/>
        <v>1</v>
      </c>
      <c r="O141" t="str">
        <f t="shared" ca="1" si="137"/>
        <v/>
      </c>
      <c r="P141" t="str">
        <f t="shared" ca="1" si="137"/>
        <v/>
      </c>
      <c r="Q141" t="str">
        <f t="shared" ca="1" si="137"/>
        <v/>
      </c>
      <c r="R141" t="str">
        <f t="shared" ca="1" si="137"/>
        <v/>
      </c>
      <c r="S141" t="str">
        <f t="shared" ca="1" si="137"/>
        <v/>
      </c>
      <c r="T141" t="str">
        <f t="shared" ca="1" si="137"/>
        <v/>
      </c>
      <c r="U141" t="str">
        <f t="shared" ca="1" si="137"/>
        <v/>
      </c>
      <c r="V141" t="str">
        <f t="shared" ca="1" si="137"/>
        <v/>
      </c>
      <c r="W141" t="str">
        <f t="shared" ca="1" si="137"/>
        <v/>
      </c>
      <c r="X141" t="str">
        <f t="shared" ca="1" si="137"/>
        <v/>
      </c>
      <c r="Y141" t="str">
        <f t="shared" ca="1" si="137"/>
        <v/>
      </c>
      <c r="Z141" t="str">
        <f t="shared" ca="1" si="137"/>
        <v/>
      </c>
      <c r="AA141" t="str">
        <f t="shared" ca="1" si="137"/>
        <v/>
      </c>
      <c r="AB141" t="str">
        <f t="shared" ca="1" si="137"/>
        <v/>
      </c>
      <c r="AC141" t="str">
        <f t="shared" ca="1" si="137"/>
        <v/>
      </c>
      <c r="AD141" t="str">
        <f t="shared" ca="1" si="137"/>
        <v/>
      </c>
      <c r="AE141" t="str">
        <f t="shared" ca="1" si="137"/>
        <v/>
      </c>
      <c r="AF141" t="str">
        <f t="shared" ca="1" si="137"/>
        <v/>
      </c>
      <c r="AG141" t="str">
        <f t="shared" ca="1" si="137"/>
        <v/>
      </c>
      <c r="AH141"/>
    </row>
    <row r="142" spans="1:34" s="6" customFormat="1" x14ac:dyDescent="0.2">
      <c r="A142">
        <f t="shared" ca="1" si="92"/>
        <v>16</v>
      </c>
      <c r="B142" t="s">
        <v>239</v>
      </c>
      <c r="C142" s="6">
        <f t="shared" ref="C142:C184" ca="1" si="138">ROUND(RANDBETWEEN(0,I142*VLOOKUP(A142,A$3:H$23,8,FALSE)+I142/(I142-VLOOKUP(A142,A$3:H$23,8,FALSE)))/I142,0)</f>
        <v>4</v>
      </c>
      <c r="D142" s="6">
        <f t="shared" ref="D142:D184" ca="1" si="139">OFFSET(J$3,A142,C142)</f>
        <v>11</v>
      </c>
      <c r="E142" t="str">
        <f t="shared" ca="1" si="93"/>
        <v>INSERT INTO Subscriptions (trialcode, login, role, investigatorlogin) values ("tri016","Pat108","patient","Inv003");</v>
      </c>
      <c r="F142" s="6" t="str">
        <f ca="1">IF(ISNUMBER(D142),CHAR(34)&amp;VLOOKUP(A142,Trials!A:B,2,FALSE)&amp;CHAR(34)&amp;","&amp;CHAR(34)&amp;B142&amp;CHAR(34)&amp;","&amp;CHAR(34)&amp;"patient"&amp;CHAR(34)&amp;","&amp;CHAR(34)&amp;VLOOKUP(D142,Accounts!A:B,2,FALSE)&amp;CHAR(34),"")</f>
        <v>"tri016","Pat108","patient","Inv003"</v>
      </c>
      <c r="G142" s="6" t="str">
        <f t="shared" ref="G142:G184" ca="1" si="140">VLOOKUP(A142,A:B,2,FALSE)</f>
        <v>tri016</v>
      </c>
      <c r="H142" s="6" t="str">
        <f ca="1">IF(ISNUMBER(D142),VLOOKUP(D142,Accounts!A:B,2,FALSE),"")</f>
        <v>Inv003</v>
      </c>
      <c r="I142" s="6">
        <f t="shared" ref="I142:I184" ca="1" si="141">VLOOKUP(A142,A$3:H$23,7,FALSE)</f>
        <v>8</v>
      </c>
      <c r="L142">
        <f t="shared" ca="1" si="94"/>
        <v>15.08</v>
      </c>
      <c r="M142" t="str">
        <f t="shared" ref="M142:AG142" ca="1" si="142">IF(AND($L142&lt;M$33,$L142&gt;N$33),M$31,"")</f>
        <v/>
      </c>
      <c r="N142" t="str">
        <f t="shared" ca="1" si="142"/>
        <v/>
      </c>
      <c r="O142" t="str">
        <f t="shared" ca="1" si="142"/>
        <v/>
      </c>
      <c r="P142" t="str">
        <f t="shared" ca="1" si="142"/>
        <v/>
      </c>
      <c r="Q142" t="str">
        <f t="shared" ca="1" si="142"/>
        <v/>
      </c>
      <c r="R142" t="str">
        <f t="shared" ca="1" si="142"/>
        <v/>
      </c>
      <c r="S142" t="str">
        <f t="shared" ca="1" si="142"/>
        <v/>
      </c>
      <c r="T142" t="str">
        <f t="shared" ca="1" si="142"/>
        <v/>
      </c>
      <c r="U142" t="str">
        <f t="shared" ca="1" si="142"/>
        <v/>
      </c>
      <c r="V142" t="str">
        <f t="shared" ca="1" si="142"/>
        <v/>
      </c>
      <c r="W142" t="str">
        <f t="shared" ca="1" si="142"/>
        <v/>
      </c>
      <c r="X142" t="str">
        <f t="shared" ca="1" si="142"/>
        <v/>
      </c>
      <c r="Y142" t="str">
        <f t="shared" ca="1" si="142"/>
        <v/>
      </c>
      <c r="Z142" t="str">
        <f t="shared" ca="1" si="142"/>
        <v/>
      </c>
      <c r="AA142" t="str">
        <f t="shared" ca="1" si="142"/>
        <v/>
      </c>
      <c r="AB142" t="str">
        <f t="shared" ca="1" si="142"/>
        <v/>
      </c>
      <c r="AC142">
        <f t="shared" ca="1" si="142"/>
        <v>16</v>
      </c>
      <c r="AD142" t="str">
        <f t="shared" ca="1" si="142"/>
        <v/>
      </c>
      <c r="AE142" t="str">
        <f t="shared" ca="1" si="142"/>
        <v/>
      </c>
      <c r="AF142" t="str">
        <f t="shared" ca="1" si="142"/>
        <v/>
      </c>
      <c r="AG142" t="str">
        <f t="shared" ca="1" si="142"/>
        <v/>
      </c>
      <c r="AH142"/>
    </row>
    <row r="143" spans="1:34" s="6" customFormat="1" x14ac:dyDescent="0.2">
      <c r="A143">
        <f t="shared" ca="1" si="92"/>
        <v>3</v>
      </c>
      <c r="B143" t="s">
        <v>240</v>
      </c>
      <c r="C143" s="6">
        <f t="shared" ca="1" si="138"/>
        <v>1</v>
      </c>
      <c r="D143" s="6">
        <f t="shared" ca="1" si="139"/>
        <v>17</v>
      </c>
      <c r="E143" t="str">
        <f t="shared" ca="1" si="93"/>
        <v>INSERT INTO Subscriptions (trialcode, login, role, investigatorlogin) values ("tri003","Pat109","patient","Inv009");</v>
      </c>
      <c r="F143" s="6" t="str">
        <f ca="1">IF(ISNUMBER(D143),CHAR(34)&amp;VLOOKUP(A143,Trials!A:B,2,FALSE)&amp;CHAR(34)&amp;","&amp;CHAR(34)&amp;B143&amp;CHAR(34)&amp;","&amp;CHAR(34)&amp;"patient"&amp;CHAR(34)&amp;","&amp;CHAR(34)&amp;VLOOKUP(D143,Accounts!A:B,2,FALSE)&amp;CHAR(34),"")</f>
        <v>"tri003","Pat109","patient","Inv009"</v>
      </c>
      <c r="G143" s="6" t="str">
        <f t="shared" ca="1" si="140"/>
        <v>tri003</v>
      </c>
      <c r="H143" s="6" t="str">
        <f ca="1">IF(ISNUMBER(D143),VLOOKUP(D143,Accounts!A:B,2,FALSE),"")</f>
        <v>Inv009</v>
      </c>
      <c r="I143" s="6">
        <f t="shared" ca="1" si="141"/>
        <v>12</v>
      </c>
      <c r="L143">
        <f t="shared" ca="1" si="94"/>
        <v>57.3</v>
      </c>
      <c r="M143" t="str">
        <f t="shared" ref="M143:AG143" ca="1" si="143">IF(AND($L143&lt;M$33,$L143&gt;N$33),M$31,"")</f>
        <v/>
      </c>
      <c r="N143" t="str">
        <f t="shared" ca="1" si="143"/>
        <v/>
      </c>
      <c r="O143" t="str">
        <f t="shared" ca="1" si="143"/>
        <v/>
      </c>
      <c r="P143">
        <f t="shared" ca="1" si="143"/>
        <v>3</v>
      </c>
      <c r="Q143" t="str">
        <f t="shared" ca="1" si="143"/>
        <v/>
      </c>
      <c r="R143" t="str">
        <f t="shared" ca="1" si="143"/>
        <v/>
      </c>
      <c r="S143" t="str">
        <f t="shared" ca="1" si="143"/>
        <v/>
      </c>
      <c r="T143" t="str">
        <f t="shared" ca="1" si="143"/>
        <v/>
      </c>
      <c r="U143" t="str">
        <f t="shared" ca="1" si="143"/>
        <v/>
      </c>
      <c r="V143" t="str">
        <f t="shared" ca="1" si="143"/>
        <v/>
      </c>
      <c r="W143" t="str">
        <f t="shared" ca="1" si="143"/>
        <v/>
      </c>
      <c r="X143" t="str">
        <f t="shared" ca="1" si="143"/>
        <v/>
      </c>
      <c r="Y143" t="str">
        <f t="shared" ca="1" si="143"/>
        <v/>
      </c>
      <c r="Z143" t="str">
        <f t="shared" ca="1" si="143"/>
        <v/>
      </c>
      <c r="AA143" t="str">
        <f t="shared" ca="1" si="143"/>
        <v/>
      </c>
      <c r="AB143" t="str">
        <f t="shared" ca="1" si="143"/>
        <v/>
      </c>
      <c r="AC143" t="str">
        <f t="shared" ca="1" si="143"/>
        <v/>
      </c>
      <c r="AD143" t="str">
        <f t="shared" ca="1" si="143"/>
        <v/>
      </c>
      <c r="AE143" t="str">
        <f t="shared" ca="1" si="143"/>
        <v/>
      </c>
      <c r="AF143" t="str">
        <f t="shared" ca="1" si="143"/>
        <v/>
      </c>
      <c r="AG143" t="str">
        <f t="shared" ca="1" si="143"/>
        <v/>
      </c>
      <c r="AH143"/>
    </row>
    <row r="144" spans="1:34" s="6" customFormat="1" x14ac:dyDescent="0.2">
      <c r="A144">
        <f t="shared" ca="1" si="92"/>
        <v>16</v>
      </c>
      <c r="B144" t="s">
        <v>241</v>
      </c>
      <c r="C144" s="6">
        <f t="shared" ca="1" si="138"/>
        <v>8</v>
      </c>
      <c r="D144" s="6" t="str">
        <f t="shared" ca="1" si="139"/>
        <v/>
      </c>
      <c r="E144" t="str">
        <f t="shared" ca="1" si="93"/>
        <v/>
      </c>
      <c r="F144" s="6" t="str">
        <f ca="1">IF(ISNUMBER(D144),CHAR(34)&amp;VLOOKUP(A144,Trials!A:B,2,FALSE)&amp;CHAR(34)&amp;","&amp;CHAR(34)&amp;B144&amp;CHAR(34)&amp;","&amp;CHAR(34)&amp;"patient"&amp;CHAR(34)&amp;","&amp;CHAR(34)&amp;VLOOKUP(D144,Accounts!A:B,2,FALSE)&amp;CHAR(34),"")</f>
        <v/>
      </c>
      <c r="G144" s="6" t="str">
        <f t="shared" ca="1" si="140"/>
        <v>tri016</v>
      </c>
      <c r="H144" s="6" t="str">
        <f ca="1">IF(ISNUMBER(D144),VLOOKUP(D144,Accounts!A:B,2,FALSE),"")</f>
        <v/>
      </c>
      <c r="I144" s="6">
        <f t="shared" ca="1" si="141"/>
        <v>8</v>
      </c>
      <c r="L144">
        <f t="shared" ca="1" si="94"/>
        <v>13.73</v>
      </c>
      <c r="M144" t="str">
        <f t="shared" ref="M144:AG144" ca="1" si="144">IF(AND($L144&lt;M$33,$L144&gt;N$33),M$31,"")</f>
        <v/>
      </c>
      <c r="N144" t="str">
        <f t="shared" ca="1" si="144"/>
        <v/>
      </c>
      <c r="O144" t="str">
        <f t="shared" ca="1" si="144"/>
        <v/>
      </c>
      <c r="P144" t="str">
        <f t="shared" ca="1" si="144"/>
        <v/>
      </c>
      <c r="Q144" t="str">
        <f t="shared" ca="1" si="144"/>
        <v/>
      </c>
      <c r="R144" t="str">
        <f t="shared" ca="1" si="144"/>
        <v/>
      </c>
      <c r="S144" t="str">
        <f t="shared" ca="1" si="144"/>
        <v/>
      </c>
      <c r="T144" t="str">
        <f t="shared" ca="1" si="144"/>
        <v/>
      </c>
      <c r="U144" t="str">
        <f t="shared" ca="1" si="144"/>
        <v/>
      </c>
      <c r="V144" t="str">
        <f t="shared" ca="1" si="144"/>
        <v/>
      </c>
      <c r="W144" t="str">
        <f t="shared" ca="1" si="144"/>
        <v/>
      </c>
      <c r="X144" t="str">
        <f t="shared" ca="1" si="144"/>
        <v/>
      </c>
      <c r="Y144" t="str">
        <f t="shared" ca="1" si="144"/>
        <v/>
      </c>
      <c r="Z144" t="str">
        <f t="shared" ca="1" si="144"/>
        <v/>
      </c>
      <c r="AA144" t="str">
        <f t="shared" ca="1" si="144"/>
        <v/>
      </c>
      <c r="AB144" t="str">
        <f t="shared" ca="1" si="144"/>
        <v/>
      </c>
      <c r="AC144">
        <f t="shared" ca="1" si="144"/>
        <v>16</v>
      </c>
      <c r="AD144" t="str">
        <f t="shared" ca="1" si="144"/>
        <v/>
      </c>
      <c r="AE144" t="str">
        <f t="shared" ca="1" si="144"/>
        <v/>
      </c>
      <c r="AF144" t="str">
        <f t="shared" ca="1" si="144"/>
        <v/>
      </c>
      <c r="AG144" t="str">
        <f t="shared" ca="1" si="144"/>
        <v/>
      </c>
      <c r="AH144"/>
    </row>
    <row r="145" spans="1:34" s="6" customFormat="1" x14ac:dyDescent="0.2">
      <c r="A145">
        <f t="shared" ca="1" si="92"/>
        <v>5</v>
      </c>
      <c r="B145" t="s">
        <v>242</v>
      </c>
      <c r="C145" s="6">
        <f t="shared" ca="1" si="138"/>
        <v>2</v>
      </c>
      <c r="D145" s="6">
        <f t="shared" ca="1" si="139"/>
        <v>16</v>
      </c>
      <c r="E145" t="str">
        <f t="shared" ca="1" si="93"/>
        <v>INSERT INTO Subscriptions (trialcode, login, role, investigatorlogin) values ("tri005","Pat111","patient","Inv008");</v>
      </c>
      <c r="F145" s="6" t="str">
        <f ca="1">IF(ISNUMBER(D145),CHAR(34)&amp;VLOOKUP(A145,Trials!A:B,2,FALSE)&amp;CHAR(34)&amp;","&amp;CHAR(34)&amp;B145&amp;CHAR(34)&amp;","&amp;CHAR(34)&amp;"patient"&amp;CHAR(34)&amp;","&amp;CHAR(34)&amp;VLOOKUP(D145,Accounts!A:B,2,FALSE)&amp;CHAR(34),"")</f>
        <v>"tri005","Pat111","patient","Inv008"</v>
      </c>
      <c r="G145" s="6" t="str">
        <f t="shared" ca="1" si="140"/>
        <v>tri005</v>
      </c>
      <c r="H145" s="6" t="str">
        <f ca="1">IF(ISNUMBER(D145),VLOOKUP(D145,Accounts!A:B,2,FALSE),"")</f>
        <v>Inv008</v>
      </c>
      <c r="I145" s="6">
        <f t="shared" ca="1" si="141"/>
        <v>12</v>
      </c>
      <c r="L145">
        <f t="shared" ca="1" si="94"/>
        <v>50.4</v>
      </c>
      <c r="M145" t="str">
        <f t="shared" ref="M145:AG145" ca="1" si="145">IF(AND($L145&lt;M$33,$L145&gt;N$33),M$31,"")</f>
        <v/>
      </c>
      <c r="N145" t="str">
        <f t="shared" ca="1" si="145"/>
        <v/>
      </c>
      <c r="O145" t="str">
        <f t="shared" ca="1" si="145"/>
        <v/>
      </c>
      <c r="P145" t="str">
        <f t="shared" ca="1" si="145"/>
        <v/>
      </c>
      <c r="Q145" t="str">
        <f t="shared" ca="1" si="145"/>
        <v/>
      </c>
      <c r="R145">
        <f t="shared" ca="1" si="145"/>
        <v>5</v>
      </c>
      <c r="S145" t="str">
        <f t="shared" ca="1" si="145"/>
        <v/>
      </c>
      <c r="T145" t="str">
        <f t="shared" ca="1" si="145"/>
        <v/>
      </c>
      <c r="U145" t="str">
        <f t="shared" ca="1" si="145"/>
        <v/>
      </c>
      <c r="V145" t="str">
        <f t="shared" ca="1" si="145"/>
        <v/>
      </c>
      <c r="W145" t="str">
        <f t="shared" ca="1" si="145"/>
        <v/>
      </c>
      <c r="X145" t="str">
        <f t="shared" ca="1" si="145"/>
        <v/>
      </c>
      <c r="Y145" t="str">
        <f t="shared" ca="1" si="145"/>
        <v/>
      </c>
      <c r="Z145" t="str">
        <f t="shared" ca="1" si="145"/>
        <v/>
      </c>
      <c r="AA145" t="str">
        <f t="shared" ca="1" si="145"/>
        <v/>
      </c>
      <c r="AB145" t="str">
        <f t="shared" ca="1" si="145"/>
        <v/>
      </c>
      <c r="AC145" t="str">
        <f t="shared" ca="1" si="145"/>
        <v/>
      </c>
      <c r="AD145" t="str">
        <f t="shared" ca="1" si="145"/>
        <v/>
      </c>
      <c r="AE145" t="str">
        <f t="shared" ca="1" si="145"/>
        <v/>
      </c>
      <c r="AF145" t="str">
        <f t="shared" ca="1" si="145"/>
        <v/>
      </c>
      <c r="AG145" t="str">
        <f t="shared" ca="1" si="145"/>
        <v/>
      </c>
      <c r="AH145"/>
    </row>
    <row r="146" spans="1:34" s="6" customFormat="1" x14ac:dyDescent="0.2">
      <c r="A146">
        <f t="shared" ca="1" si="92"/>
        <v>17</v>
      </c>
      <c r="B146" t="s">
        <v>243</v>
      </c>
      <c r="C146" s="6">
        <f t="shared" ca="1" si="138"/>
        <v>1</v>
      </c>
      <c r="D146" s="6" t="str">
        <f t="shared" ca="1" si="139"/>
        <v/>
      </c>
      <c r="E146" t="str">
        <f t="shared" ca="1" si="93"/>
        <v/>
      </c>
      <c r="F146" s="6" t="str">
        <f ca="1">IF(ISNUMBER(D146),CHAR(34)&amp;VLOOKUP(A146,Trials!A:B,2,FALSE)&amp;CHAR(34)&amp;","&amp;CHAR(34)&amp;B146&amp;CHAR(34)&amp;","&amp;CHAR(34)&amp;"patient"&amp;CHAR(34)&amp;","&amp;CHAR(34)&amp;VLOOKUP(D146,Accounts!A:B,2,FALSE)&amp;CHAR(34),"")</f>
        <v/>
      </c>
      <c r="G146" s="6" t="str">
        <f t="shared" ca="1" si="140"/>
        <v>tri017</v>
      </c>
      <c r="H146" s="6" t="str">
        <f ca="1">IF(ISNUMBER(D146),VLOOKUP(D146,Accounts!A:B,2,FALSE),"")</f>
        <v/>
      </c>
      <c r="I146" s="6">
        <f t="shared" ca="1" si="141"/>
        <v>14</v>
      </c>
      <c r="L146">
        <f t="shared" ca="1" si="94"/>
        <v>12.44</v>
      </c>
      <c r="M146" t="str">
        <f t="shared" ref="M146:AG146" ca="1" si="146">IF(AND($L146&lt;M$33,$L146&gt;N$33),M$31,"")</f>
        <v/>
      </c>
      <c r="N146" t="str">
        <f t="shared" ca="1" si="146"/>
        <v/>
      </c>
      <c r="O146" t="str">
        <f t="shared" ca="1" si="146"/>
        <v/>
      </c>
      <c r="P146" t="str">
        <f t="shared" ca="1" si="146"/>
        <v/>
      </c>
      <c r="Q146" t="str">
        <f t="shared" ca="1" si="146"/>
        <v/>
      </c>
      <c r="R146" t="str">
        <f t="shared" ca="1" si="146"/>
        <v/>
      </c>
      <c r="S146" t="str">
        <f t="shared" ca="1" si="146"/>
        <v/>
      </c>
      <c r="T146" t="str">
        <f t="shared" ca="1" si="146"/>
        <v/>
      </c>
      <c r="U146" t="str">
        <f t="shared" ca="1" si="146"/>
        <v/>
      </c>
      <c r="V146" t="str">
        <f t="shared" ca="1" si="146"/>
        <v/>
      </c>
      <c r="W146" t="str">
        <f t="shared" ca="1" si="146"/>
        <v/>
      </c>
      <c r="X146" t="str">
        <f t="shared" ca="1" si="146"/>
        <v/>
      </c>
      <c r="Y146" t="str">
        <f t="shared" ca="1" si="146"/>
        <v/>
      </c>
      <c r="Z146" t="str">
        <f t="shared" ca="1" si="146"/>
        <v/>
      </c>
      <c r="AA146" t="str">
        <f t="shared" ca="1" si="146"/>
        <v/>
      </c>
      <c r="AB146" t="str">
        <f t="shared" ca="1" si="146"/>
        <v/>
      </c>
      <c r="AC146" t="str">
        <f t="shared" ca="1" si="146"/>
        <v/>
      </c>
      <c r="AD146">
        <f t="shared" ca="1" si="146"/>
        <v>17</v>
      </c>
      <c r="AE146" t="str">
        <f t="shared" ca="1" si="146"/>
        <v/>
      </c>
      <c r="AF146" t="str">
        <f t="shared" ca="1" si="146"/>
        <v/>
      </c>
      <c r="AG146" t="str">
        <f t="shared" ca="1" si="146"/>
        <v/>
      </c>
      <c r="AH146"/>
    </row>
    <row r="147" spans="1:34" s="6" customFormat="1" x14ac:dyDescent="0.2">
      <c r="A147">
        <f t="shared" ca="1" si="92"/>
        <v>6</v>
      </c>
      <c r="B147" t="s">
        <v>244</v>
      </c>
      <c r="C147" s="6">
        <f t="shared" ca="1" si="138"/>
        <v>0</v>
      </c>
      <c r="D147" s="6">
        <f t="shared" ca="1" si="139"/>
        <v>21</v>
      </c>
      <c r="E147" t="str">
        <f t="shared" ca="1" si="93"/>
        <v>INSERT INTO Subscriptions (trialcode, login, role, investigatorlogin) values ("tri006","Pat113","patient","Inv013");</v>
      </c>
      <c r="F147" s="6" t="str">
        <f ca="1">IF(ISNUMBER(D147),CHAR(34)&amp;VLOOKUP(A147,Trials!A:B,2,FALSE)&amp;CHAR(34)&amp;","&amp;CHAR(34)&amp;B147&amp;CHAR(34)&amp;","&amp;CHAR(34)&amp;"patient"&amp;CHAR(34)&amp;","&amp;CHAR(34)&amp;VLOOKUP(D147,Accounts!A:B,2,FALSE)&amp;CHAR(34),"")</f>
        <v>"tri006","Pat113","patient","Inv013"</v>
      </c>
      <c r="G147" s="6" t="str">
        <f t="shared" ca="1" si="140"/>
        <v>tri006</v>
      </c>
      <c r="H147" s="6" t="str">
        <f ca="1">IF(ISNUMBER(D147),VLOOKUP(D147,Accounts!A:B,2,FALSE),"")</f>
        <v>Inv013</v>
      </c>
      <c r="I147" s="6">
        <f t="shared" ca="1" si="141"/>
        <v>13</v>
      </c>
      <c r="L147">
        <f t="shared" ca="1" si="94"/>
        <v>47.6</v>
      </c>
      <c r="M147" t="str">
        <f t="shared" ref="M147:AG147" ca="1" si="147">IF(AND($L147&lt;M$33,$L147&gt;N$33),M$31,"")</f>
        <v/>
      </c>
      <c r="N147" t="str">
        <f t="shared" ca="1" si="147"/>
        <v/>
      </c>
      <c r="O147" t="str">
        <f t="shared" ca="1" si="147"/>
        <v/>
      </c>
      <c r="P147" t="str">
        <f t="shared" ca="1" si="147"/>
        <v/>
      </c>
      <c r="Q147" t="str">
        <f t="shared" ca="1" si="147"/>
        <v/>
      </c>
      <c r="R147" t="str">
        <f t="shared" ca="1" si="147"/>
        <v/>
      </c>
      <c r="S147">
        <f t="shared" ca="1" si="147"/>
        <v>6</v>
      </c>
      <c r="T147" t="str">
        <f t="shared" ca="1" si="147"/>
        <v/>
      </c>
      <c r="U147" t="str">
        <f t="shared" ca="1" si="147"/>
        <v/>
      </c>
      <c r="V147" t="str">
        <f t="shared" ca="1" si="147"/>
        <v/>
      </c>
      <c r="W147" t="str">
        <f t="shared" ca="1" si="147"/>
        <v/>
      </c>
      <c r="X147" t="str">
        <f t="shared" ca="1" si="147"/>
        <v/>
      </c>
      <c r="Y147" t="str">
        <f t="shared" ca="1" si="147"/>
        <v/>
      </c>
      <c r="Z147" t="str">
        <f t="shared" ca="1" si="147"/>
        <v/>
      </c>
      <c r="AA147" t="str">
        <f t="shared" ca="1" si="147"/>
        <v/>
      </c>
      <c r="AB147" t="str">
        <f t="shared" ca="1" si="147"/>
        <v/>
      </c>
      <c r="AC147" t="str">
        <f t="shared" ca="1" si="147"/>
        <v/>
      </c>
      <c r="AD147" t="str">
        <f t="shared" ca="1" si="147"/>
        <v/>
      </c>
      <c r="AE147" t="str">
        <f t="shared" ca="1" si="147"/>
        <v/>
      </c>
      <c r="AF147" t="str">
        <f t="shared" ca="1" si="147"/>
        <v/>
      </c>
      <c r="AG147" t="str">
        <f t="shared" ca="1" si="147"/>
        <v/>
      </c>
      <c r="AH147"/>
    </row>
    <row r="148" spans="1:34" s="6" customFormat="1" x14ac:dyDescent="0.2">
      <c r="A148">
        <f t="shared" ca="1" si="92"/>
        <v>1</v>
      </c>
      <c r="B148" t="s">
        <v>245</v>
      </c>
      <c r="C148" s="6">
        <f t="shared" ca="1" si="138"/>
        <v>3</v>
      </c>
      <c r="D148" s="6">
        <f t="shared" ca="1" si="139"/>
        <v>28</v>
      </c>
      <c r="E148" t="str">
        <f t="shared" ca="1" si="93"/>
        <v>INSERT INTO Subscriptions (trialcode, login, role, investigatorlogin) values ("tri001","Pat114","patient","Inv020");</v>
      </c>
      <c r="F148" s="6" t="str">
        <f ca="1">IF(ISNUMBER(D148),CHAR(34)&amp;VLOOKUP(A148,Trials!A:B,2,FALSE)&amp;CHAR(34)&amp;","&amp;CHAR(34)&amp;B148&amp;CHAR(34)&amp;","&amp;CHAR(34)&amp;"patient"&amp;CHAR(34)&amp;","&amp;CHAR(34)&amp;VLOOKUP(D148,Accounts!A:B,2,FALSE)&amp;CHAR(34),"")</f>
        <v>"tri001","Pat114","patient","Inv020"</v>
      </c>
      <c r="G148" s="6" t="str">
        <f t="shared" ca="1" si="140"/>
        <v>tri001</v>
      </c>
      <c r="H148" s="6" t="str">
        <f ca="1">IF(ISNUMBER(D148),VLOOKUP(D148,Accounts!A:B,2,FALSE),"")</f>
        <v>Inv020</v>
      </c>
      <c r="I148" s="6">
        <f t="shared" ca="1" si="141"/>
        <v>9</v>
      </c>
      <c r="L148">
        <f t="shared" ca="1" si="94"/>
        <v>62.83</v>
      </c>
      <c r="M148" t="str">
        <f t="shared" ref="M148:AG148" ca="1" si="148">IF(AND($L148&lt;M$33,$L148&gt;N$33),M$31,"")</f>
        <v/>
      </c>
      <c r="N148">
        <f t="shared" ca="1" si="148"/>
        <v>1</v>
      </c>
      <c r="O148" t="str">
        <f t="shared" ca="1" si="148"/>
        <v/>
      </c>
      <c r="P148" t="str">
        <f t="shared" ca="1" si="148"/>
        <v/>
      </c>
      <c r="Q148" t="str">
        <f t="shared" ca="1" si="148"/>
        <v/>
      </c>
      <c r="R148" t="str">
        <f t="shared" ca="1" si="148"/>
        <v/>
      </c>
      <c r="S148" t="str">
        <f t="shared" ca="1" si="148"/>
        <v/>
      </c>
      <c r="T148" t="str">
        <f t="shared" ca="1" si="148"/>
        <v/>
      </c>
      <c r="U148" t="str">
        <f t="shared" ca="1" si="148"/>
        <v/>
      </c>
      <c r="V148" t="str">
        <f t="shared" ca="1" si="148"/>
        <v/>
      </c>
      <c r="W148" t="str">
        <f t="shared" ca="1" si="148"/>
        <v/>
      </c>
      <c r="X148" t="str">
        <f t="shared" ca="1" si="148"/>
        <v/>
      </c>
      <c r="Y148" t="str">
        <f t="shared" ca="1" si="148"/>
        <v/>
      </c>
      <c r="Z148" t="str">
        <f t="shared" ca="1" si="148"/>
        <v/>
      </c>
      <c r="AA148" t="str">
        <f t="shared" ca="1" si="148"/>
        <v/>
      </c>
      <c r="AB148" t="str">
        <f t="shared" ca="1" si="148"/>
        <v/>
      </c>
      <c r="AC148" t="str">
        <f t="shared" ca="1" si="148"/>
        <v/>
      </c>
      <c r="AD148" t="str">
        <f t="shared" ca="1" si="148"/>
        <v/>
      </c>
      <c r="AE148" t="str">
        <f t="shared" ca="1" si="148"/>
        <v/>
      </c>
      <c r="AF148" t="str">
        <f t="shared" ca="1" si="148"/>
        <v/>
      </c>
      <c r="AG148" t="str">
        <f t="shared" ca="1" si="148"/>
        <v/>
      </c>
      <c r="AH148"/>
    </row>
    <row r="149" spans="1:34" s="6" customFormat="1" x14ac:dyDescent="0.2">
      <c r="A149">
        <f t="shared" ca="1" si="92"/>
        <v>9</v>
      </c>
      <c r="B149" t="s">
        <v>246</v>
      </c>
      <c r="C149" s="6">
        <f t="shared" ca="1" si="138"/>
        <v>1</v>
      </c>
      <c r="D149" s="6" t="str">
        <f t="shared" ca="1" si="139"/>
        <v/>
      </c>
      <c r="E149" t="str">
        <f t="shared" ca="1" si="93"/>
        <v/>
      </c>
      <c r="F149" s="6" t="str">
        <f ca="1">IF(ISNUMBER(D149),CHAR(34)&amp;VLOOKUP(A149,Trials!A:B,2,FALSE)&amp;CHAR(34)&amp;","&amp;CHAR(34)&amp;B149&amp;CHAR(34)&amp;","&amp;CHAR(34)&amp;"patient"&amp;CHAR(34)&amp;","&amp;CHAR(34)&amp;VLOOKUP(D149,Accounts!A:B,2,FALSE)&amp;CHAR(34),"")</f>
        <v/>
      </c>
      <c r="G149" s="6" t="str">
        <f t="shared" ca="1" si="140"/>
        <v>tri009</v>
      </c>
      <c r="H149" s="6" t="str">
        <f ca="1">IF(ISNUMBER(D149),VLOOKUP(D149,Accounts!A:B,2,FALSE),"")</f>
        <v/>
      </c>
      <c r="I149" s="6">
        <f t="shared" ca="1" si="141"/>
        <v>14</v>
      </c>
      <c r="L149">
        <f t="shared" ca="1" si="94"/>
        <v>36.450000000000003</v>
      </c>
      <c r="M149" t="str">
        <f t="shared" ref="M149:AG149" ca="1" si="149">IF(AND($L149&lt;M$33,$L149&gt;N$33),M$31,"")</f>
        <v/>
      </c>
      <c r="N149" t="str">
        <f t="shared" ca="1" si="149"/>
        <v/>
      </c>
      <c r="O149" t="str">
        <f t="shared" ca="1" si="149"/>
        <v/>
      </c>
      <c r="P149" t="str">
        <f t="shared" ca="1" si="149"/>
        <v/>
      </c>
      <c r="Q149" t="str">
        <f t="shared" ca="1" si="149"/>
        <v/>
      </c>
      <c r="R149" t="str">
        <f t="shared" ca="1" si="149"/>
        <v/>
      </c>
      <c r="S149" t="str">
        <f t="shared" ca="1" si="149"/>
        <v/>
      </c>
      <c r="T149" t="str">
        <f t="shared" ca="1" si="149"/>
        <v/>
      </c>
      <c r="U149" t="str">
        <f t="shared" ca="1" si="149"/>
        <v/>
      </c>
      <c r="V149">
        <f t="shared" ca="1" si="149"/>
        <v>9</v>
      </c>
      <c r="W149" t="str">
        <f t="shared" ca="1" si="149"/>
        <v/>
      </c>
      <c r="X149" t="str">
        <f t="shared" ca="1" si="149"/>
        <v/>
      </c>
      <c r="Y149" t="str">
        <f t="shared" ca="1" si="149"/>
        <v/>
      </c>
      <c r="Z149" t="str">
        <f t="shared" ca="1" si="149"/>
        <v/>
      </c>
      <c r="AA149" t="str">
        <f t="shared" ca="1" si="149"/>
        <v/>
      </c>
      <c r="AB149" t="str">
        <f t="shared" ca="1" si="149"/>
        <v/>
      </c>
      <c r="AC149" t="str">
        <f t="shared" ca="1" si="149"/>
        <v/>
      </c>
      <c r="AD149" t="str">
        <f t="shared" ca="1" si="149"/>
        <v/>
      </c>
      <c r="AE149" t="str">
        <f t="shared" ca="1" si="149"/>
        <v/>
      </c>
      <c r="AF149" t="str">
        <f t="shared" ca="1" si="149"/>
        <v/>
      </c>
      <c r="AG149" t="str">
        <f t="shared" ca="1" si="149"/>
        <v/>
      </c>
      <c r="AH149"/>
    </row>
    <row r="150" spans="1:34" s="6" customFormat="1" x14ac:dyDescent="0.2">
      <c r="A150">
        <f t="shared" ca="1" si="92"/>
        <v>9</v>
      </c>
      <c r="B150" t="s">
        <v>247</v>
      </c>
      <c r="C150" s="6">
        <f t="shared" ca="1" si="138"/>
        <v>1</v>
      </c>
      <c r="D150" s="6" t="str">
        <f t="shared" ca="1" si="139"/>
        <v/>
      </c>
      <c r="E150" t="str">
        <f t="shared" ca="1" si="93"/>
        <v/>
      </c>
      <c r="F150" s="6" t="str">
        <f ca="1">IF(ISNUMBER(D150),CHAR(34)&amp;VLOOKUP(A150,Trials!A:B,2,FALSE)&amp;CHAR(34)&amp;","&amp;CHAR(34)&amp;B150&amp;CHAR(34)&amp;","&amp;CHAR(34)&amp;"patient"&amp;CHAR(34)&amp;","&amp;CHAR(34)&amp;VLOOKUP(D150,Accounts!A:B,2,FALSE)&amp;CHAR(34),"")</f>
        <v/>
      </c>
      <c r="G150" s="6" t="str">
        <f t="shared" ca="1" si="140"/>
        <v>tri009</v>
      </c>
      <c r="H150" s="6" t="str">
        <f ca="1">IF(ISNUMBER(D150),VLOOKUP(D150,Accounts!A:B,2,FALSE),"")</f>
        <v/>
      </c>
      <c r="I150" s="6">
        <f t="shared" ca="1" si="141"/>
        <v>14</v>
      </c>
      <c r="L150">
        <f t="shared" ca="1" si="94"/>
        <v>37.04</v>
      </c>
      <c r="M150" t="str">
        <f t="shared" ref="M150:AG150" ca="1" si="150">IF(AND($L150&lt;M$33,$L150&gt;N$33),M$31,"")</f>
        <v/>
      </c>
      <c r="N150" t="str">
        <f t="shared" ca="1" si="150"/>
        <v/>
      </c>
      <c r="O150" t="str">
        <f t="shared" ca="1" si="150"/>
        <v/>
      </c>
      <c r="P150" t="str">
        <f t="shared" ca="1" si="150"/>
        <v/>
      </c>
      <c r="Q150" t="str">
        <f t="shared" ca="1" si="150"/>
        <v/>
      </c>
      <c r="R150" t="str">
        <f t="shared" ca="1" si="150"/>
        <v/>
      </c>
      <c r="S150" t="str">
        <f t="shared" ca="1" si="150"/>
        <v/>
      </c>
      <c r="T150" t="str">
        <f t="shared" ca="1" si="150"/>
        <v/>
      </c>
      <c r="U150" t="str">
        <f t="shared" ca="1" si="150"/>
        <v/>
      </c>
      <c r="V150">
        <f t="shared" ca="1" si="150"/>
        <v>9</v>
      </c>
      <c r="W150" t="str">
        <f t="shared" ca="1" si="150"/>
        <v/>
      </c>
      <c r="X150" t="str">
        <f t="shared" ca="1" si="150"/>
        <v/>
      </c>
      <c r="Y150" t="str">
        <f t="shared" ca="1" si="150"/>
        <v/>
      </c>
      <c r="Z150" t="str">
        <f t="shared" ca="1" si="150"/>
        <v/>
      </c>
      <c r="AA150" t="str">
        <f t="shared" ca="1" si="150"/>
        <v/>
      </c>
      <c r="AB150" t="str">
        <f t="shared" ca="1" si="150"/>
        <v/>
      </c>
      <c r="AC150" t="str">
        <f t="shared" ca="1" si="150"/>
        <v/>
      </c>
      <c r="AD150" t="str">
        <f t="shared" ca="1" si="150"/>
        <v/>
      </c>
      <c r="AE150" t="str">
        <f t="shared" ca="1" si="150"/>
        <v/>
      </c>
      <c r="AF150" t="str">
        <f t="shared" ca="1" si="150"/>
        <v/>
      </c>
      <c r="AG150" t="str">
        <f t="shared" ca="1" si="150"/>
        <v/>
      </c>
      <c r="AH150"/>
    </row>
    <row r="151" spans="1:34" s="6" customFormat="1" x14ac:dyDescent="0.2">
      <c r="A151">
        <f t="shared" ca="1" si="92"/>
        <v>17</v>
      </c>
      <c r="B151" t="s">
        <v>248</v>
      </c>
      <c r="C151" s="6">
        <f t="shared" ca="1" si="138"/>
        <v>1</v>
      </c>
      <c r="D151" s="6" t="str">
        <f t="shared" ca="1" si="139"/>
        <v/>
      </c>
      <c r="E151" t="str">
        <f t="shared" ca="1" si="93"/>
        <v/>
      </c>
      <c r="F151" s="6" t="str">
        <f ca="1">IF(ISNUMBER(D151),CHAR(34)&amp;VLOOKUP(A151,Trials!A:B,2,FALSE)&amp;CHAR(34)&amp;","&amp;CHAR(34)&amp;B151&amp;CHAR(34)&amp;","&amp;CHAR(34)&amp;"patient"&amp;CHAR(34)&amp;","&amp;CHAR(34)&amp;VLOOKUP(D151,Accounts!A:B,2,FALSE)&amp;CHAR(34),"")</f>
        <v/>
      </c>
      <c r="G151" s="6" t="str">
        <f t="shared" ca="1" si="140"/>
        <v>tri017</v>
      </c>
      <c r="H151" s="6" t="str">
        <f ca="1">IF(ISNUMBER(D151),VLOOKUP(D151,Accounts!A:B,2,FALSE),"")</f>
        <v/>
      </c>
      <c r="I151" s="6">
        <f t="shared" ca="1" si="141"/>
        <v>14</v>
      </c>
      <c r="L151">
        <f t="shared" ca="1" si="94"/>
        <v>9.27</v>
      </c>
      <c r="M151" t="str">
        <f t="shared" ref="M151:AG151" ca="1" si="151">IF(AND($L151&lt;M$33,$L151&gt;N$33),M$31,"")</f>
        <v/>
      </c>
      <c r="N151" t="str">
        <f t="shared" ca="1" si="151"/>
        <v/>
      </c>
      <c r="O151" t="str">
        <f t="shared" ca="1" si="151"/>
        <v/>
      </c>
      <c r="P151" t="str">
        <f t="shared" ca="1" si="151"/>
        <v/>
      </c>
      <c r="Q151" t="str">
        <f t="shared" ca="1" si="151"/>
        <v/>
      </c>
      <c r="R151" t="str">
        <f t="shared" ca="1" si="151"/>
        <v/>
      </c>
      <c r="S151" t="str">
        <f t="shared" ca="1" si="151"/>
        <v/>
      </c>
      <c r="T151" t="str">
        <f t="shared" ca="1" si="151"/>
        <v/>
      </c>
      <c r="U151" t="str">
        <f t="shared" ca="1" si="151"/>
        <v/>
      </c>
      <c r="V151" t="str">
        <f t="shared" ca="1" si="151"/>
        <v/>
      </c>
      <c r="W151" t="str">
        <f t="shared" ca="1" si="151"/>
        <v/>
      </c>
      <c r="X151" t="str">
        <f t="shared" ca="1" si="151"/>
        <v/>
      </c>
      <c r="Y151" t="str">
        <f t="shared" ca="1" si="151"/>
        <v/>
      </c>
      <c r="Z151" t="str">
        <f t="shared" ca="1" si="151"/>
        <v/>
      </c>
      <c r="AA151" t="str">
        <f t="shared" ca="1" si="151"/>
        <v/>
      </c>
      <c r="AB151" t="str">
        <f t="shared" ca="1" si="151"/>
        <v/>
      </c>
      <c r="AC151" t="str">
        <f t="shared" ca="1" si="151"/>
        <v/>
      </c>
      <c r="AD151">
        <f t="shared" ca="1" si="151"/>
        <v>17</v>
      </c>
      <c r="AE151" t="str">
        <f t="shared" ca="1" si="151"/>
        <v/>
      </c>
      <c r="AF151" t="str">
        <f t="shared" ca="1" si="151"/>
        <v/>
      </c>
      <c r="AG151" t="str">
        <f t="shared" ca="1" si="151"/>
        <v/>
      </c>
      <c r="AH151"/>
    </row>
    <row r="152" spans="1:34" s="6" customFormat="1" x14ac:dyDescent="0.2">
      <c r="A152">
        <f t="shared" ca="1" si="92"/>
        <v>14</v>
      </c>
      <c r="B152" t="s">
        <v>249</v>
      </c>
      <c r="C152" s="6">
        <f t="shared" ca="1" si="138"/>
        <v>0</v>
      </c>
      <c r="D152" s="6">
        <f t="shared" ca="1" si="139"/>
        <v>25</v>
      </c>
      <c r="E152" t="str">
        <f t="shared" ca="1" si="93"/>
        <v>INSERT INTO Subscriptions (trialcode, login, role, investigatorlogin) values ("tri014","Pat118","patient","Inv017");</v>
      </c>
      <c r="F152" s="6" t="str">
        <f ca="1">IF(ISNUMBER(D152),CHAR(34)&amp;VLOOKUP(A152,Trials!A:B,2,FALSE)&amp;CHAR(34)&amp;","&amp;CHAR(34)&amp;B152&amp;CHAR(34)&amp;","&amp;CHAR(34)&amp;"patient"&amp;CHAR(34)&amp;","&amp;CHAR(34)&amp;VLOOKUP(D152,Accounts!A:B,2,FALSE)&amp;CHAR(34),"")</f>
        <v>"tri014","Pat118","patient","Inv017"</v>
      </c>
      <c r="G152" s="6" t="str">
        <f t="shared" ca="1" si="140"/>
        <v>tri014</v>
      </c>
      <c r="H152" s="6" t="str">
        <f ca="1">IF(ISNUMBER(D152),VLOOKUP(D152,Accounts!A:B,2,FALSE),"")</f>
        <v>Inv017</v>
      </c>
      <c r="I152" s="6">
        <f t="shared" ca="1" si="141"/>
        <v>14</v>
      </c>
      <c r="L152">
        <f t="shared" ca="1" si="94"/>
        <v>19.54</v>
      </c>
      <c r="M152" t="str">
        <f t="shared" ref="M152:AG152" ca="1" si="152">IF(AND($L152&lt;M$33,$L152&gt;N$33),M$31,"")</f>
        <v/>
      </c>
      <c r="N152" t="str">
        <f t="shared" ca="1" si="152"/>
        <v/>
      </c>
      <c r="O152" t="str">
        <f t="shared" ca="1" si="152"/>
        <v/>
      </c>
      <c r="P152" t="str">
        <f t="shared" ca="1" si="152"/>
        <v/>
      </c>
      <c r="Q152" t="str">
        <f t="shared" ca="1" si="152"/>
        <v/>
      </c>
      <c r="R152" t="str">
        <f t="shared" ca="1" si="152"/>
        <v/>
      </c>
      <c r="S152" t="str">
        <f t="shared" ca="1" si="152"/>
        <v/>
      </c>
      <c r="T152" t="str">
        <f t="shared" ca="1" si="152"/>
        <v/>
      </c>
      <c r="U152" t="str">
        <f t="shared" ca="1" si="152"/>
        <v/>
      </c>
      <c r="V152" t="str">
        <f t="shared" ca="1" si="152"/>
        <v/>
      </c>
      <c r="W152" t="str">
        <f t="shared" ca="1" si="152"/>
        <v/>
      </c>
      <c r="X152" t="str">
        <f t="shared" ca="1" si="152"/>
        <v/>
      </c>
      <c r="Y152" t="str">
        <f t="shared" ca="1" si="152"/>
        <v/>
      </c>
      <c r="Z152" t="str">
        <f t="shared" ca="1" si="152"/>
        <v/>
      </c>
      <c r="AA152">
        <f t="shared" ca="1" si="152"/>
        <v>14</v>
      </c>
      <c r="AB152" t="str">
        <f t="shared" ca="1" si="152"/>
        <v/>
      </c>
      <c r="AC152" t="str">
        <f t="shared" ca="1" si="152"/>
        <v/>
      </c>
      <c r="AD152" t="str">
        <f t="shared" ca="1" si="152"/>
        <v/>
      </c>
      <c r="AE152" t="str">
        <f t="shared" ca="1" si="152"/>
        <v/>
      </c>
      <c r="AF152" t="str">
        <f t="shared" ca="1" si="152"/>
        <v/>
      </c>
      <c r="AG152" t="str">
        <f t="shared" ca="1" si="152"/>
        <v/>
      </c>
      <c r="AH152"/>
    </row>
    <row r="153" spans="1:34" s="6" customFormat="1" x14ac:dyDescent="0.2">
      <c r="A153">
        <f t="shared" ca="1" si="92"/>
        <v>20</v>
      </c>
      <c r="B153" t="s">
        <v>250</v>
      </c>
      <c r="C153" s="6">
        <f t="shared" ca="1" si="138"/>
        <v>2</v>
      </c>
      <c r="D153" s="6">
        <f t="shared" ca="1" si="139"/>
        <v>25</v>
      </c>
      <c r="E153" t="str">
        <f t="shared" ca="1" si="93"/>
        <v>INSERT INTO Subscriptions (trialcode, login, role, investigatorlogin) values ("tri020","Pat119","patient","Inv017");</v>
      </c>
      <c r="F153" s="6" t="str">
        <f ca="1">IF(ISNUMBER(D153),CHAR(34)&amp;VLOOKUP(A153,Trials!A:B,2,FALSE)&amp;CHAR(34)&amp;","&amp;CHAR(34)&amp;B153&amp;CHAR(34)&amp;","&amp;CHAR(34)&amp;"patient"&amp;CHAR(34)&amp;","&amp;CHAR(34)&amp;VLOOKUP(D153,Accounts!A:B,2,FALSE)&amp;CHAR(34),"")</f>
        <v>"tri020","Pat119","patient","Inv017"</v>
      </c>
      <c r="G153" s="6" t="str">
        <f t="shared" ca="1" si="140"/>
        <v>tri020</v>
      </c>
      <c r="H153" s="6" t="str">
        <f ca="1">IF(ISNUMBER(D153),VLOOKUP(D153,Accounts!A:B,2,FALSE),"")</f>
        <v>Inv017</v>
      </c>
      <c r="I153" s="6">
        <f t="shared" ca="1" si="141"/>
        <v>7</v>
      </c>
      <c r="L153">
        <f t="shared" ca="1" si="94"/>
        <v>0.34</v>
      </c>
      <c r="M153" t="str">
        <f t="shared" ref="M153:AG153" ca="1" si="153">IF(AND($L153&lt;M$33,$L153&gt;N$33),M$31,"")</f>
        <v/>
      </c>
      <c r="N153" t="str">
        <f t="shared" ca="1" si="153"/>
        <v/>
      </c>
      <c r="O153" t="str">
        <f t="shared" ca="1" si="153"/>
        <v/>
      </c>
      <c r="P153" t="str">
        <f t="shared" ca="1" si="153"/>
        <v/>
      </c>
      <c r="Q153" t="str">
        <f t="shared" ca="1" si="153"/>
        <v/>
      </c>
      <c r="R153" t="str">
        <f t="shared" ca="1" si="153"/>
        <v/>
      </c>
      <c r="S153" t="str">
        <f t="shared" ca="1" si="153"/>
        <v/>
      </c>
      <c r="T153" t="str">
        <f t="shared" ca="1" si="153"/>
        <v/>
      </c>
      <c r="U153" t="str">
        <f t="shared" ca="1" si="153"/>
        <v/>
      </c>
      <c r="V153" t="str">
        <f t="shared" ca="1" si="153"/>
        <v/>
      </c>
      <c r="W153" t="str">
        <f t="shared" ca="1" si="153"/>
        <v/>
      </c>
      <c r="X153" t="str">
        <f t="shared" ca="1" si="153"/>
        <v/>
      </c>
      <c r="Y153" t="str">
        <f t="shared" ca="1" si="153"/>
        <v/>
      </c>
      <c r="Z153" t="str">
        <f t="shared" ca="1" si="153"/>
        <v/>
      </c>
      <c r="AA153" t="str">
        <f t="shared" ca="1" si="153"/>
        <v/>
      </c>
      <c r="AB153" t="str">
        <f t="shared" ca="1" si="153"/>
        <v/>
      </c>
      <c r="AC153" t="str">
        <f t="shared" ca="1" si="153"/>
        <v/>
      </c>
      <c r="AD153" t="str">
        <f t="shared" ca="1" si="153"/>
        <v/>
      </c>
      <c r="AE153" t="str">
        <f t="shared" ca="1" si="153"/>
        <v/>
      </c>
      <c r="AF153" t="str">
        <f t="shared" ca="1" si="153"/>
        <v/>
      </c>
      <c r="AG153">
        <f t="shared" ca="1" si="153"/>
        <v>20</v>
      </c>
      <c r="AH153"/>
    </row>
    <row r="154" spans="1:34" s="6" customFormat="1" x14ac:dyDescent="0.2">
      <c r="A154">
        <f t="shared" ca="1" si="92"/>
        <v>17</v>
      </c>
      <c r="B154" t="s">
        <v>251</v>
      </c>
      <c r="C154" s="6">
        <f t="shared" ca="1" si="138"/>
        <v>1</v>
      </c>
      <c r="D154" s="6" t="str">
        <f t="shared" ca="1" si="139"/>
        <v/>
      </c>
      <c r="E154" t="str">
        <f t="shared" ca="1" si="93"/>
        <v/>
      </c>
      <c r="F154" s="6" t="str">
        <f ca="1">IF(ISNUMBER(D154),CHAR(34)&amp;VLOOKUP(A154,Trials!A:B,2,FALSE)&amp;CHAR(34)&amp;","&amp;CHAR(34)&amp;B154&amp;CHAR(34)&amp;","&amp;CHAR(34)&amp;"patient"&amp;CHAR(34)&amp;","&amp;CHAR(34)&amp;VLOOKUP(D154,Accounts!A:B,2,FALSE)&amp;CHAR(34),"")</f>
        <v/>
      </c>
      <c r="G154" s="6" t="str">
        <f t="shared" ca="1" si="140"/>
        <v>tri017</v>
      </c>
      <c r="H154" s="6" t="str">
        <f ca="1">IF(ISNUMBER(D154),VLOOKUP(D154,Accounts!A:B,2,FALSE),"")</f>
        <v/>
      </c>
      <c r="I154" s="6">
        <f t="shared" ca="1" si="141"/>
        <v>14</v>
      </c>
      <c r="L154">
        <f t="shared" ca="1" si="94"/>
        <v>9.17</v>
      </c>
      <c r="M154" t="str">
        <f t="shared" ref="M154:AG154" ca="1" si="154">IF(AND($L154&lt;M$33,$L154&gt;N$33),M$31,"")</f>
        <v/>
      </c>
      <c r="N154" t="str">
        <f t="shared" ca="1" si="154"/>
        <v/>
      </c>
      <c r="O154" t="str">
        <f t="shared" ca="1" si="154"/>
        <v/>
      </c>
      <c r="P154" t="str">
        <f t="shared" ca="1" si="154"/>
        <v/>
      </c>
      <c r="Q154" t="str">
        <f t="shared" ca="1" si="154"/>
        <v/>
      </c>
      <c r="R154" t="str">
        <f t="shared" ca="1" si="154"/>
        <v/>
      </c>
      <c r="S154" t="str">
        <f t="shared" ca="1" si="154"/>
        <v/>
      </c>
      <c r="T154" t="str">
        <f t="shared" ca="1" si="154"/>
        <v/>
      </c>
      <c r="U154" t="str">
        <f t="shared" ca="1" si="154"/>
        <v/>
      </c>
      <c r="V154" t="str">
        <f t="shared" ca="1" si="154"/>
        <v/>
      </c>
      <c r="W154" t="str">
        <f t="shared" ca="1" si="154"/>
        <v/>
      </c>
      <c r="X154" t="str">
        <f t="shared" ca="1" si="154"/>
        <v/>
      </c>
      <c r="Y154" t="str">
        <f t="shared" ca="1" si="154"/>
        <v/>
      </c>
      <c r="Z154" t="str">
        <f t="shared" ca="1" si="154"/>
        <v/>
      </c>
      <c r="AA154" t="str">
        <f t="shared" ca="1" si="154"/>
        <v/>
      </c>
      <c r="AB154" t="str">
        <f t="shared" ca="1" si="154"/>
        <v/>
      </c>
      <c r="AC154" t="str">
        <f t="shared" ca="1" si="154"/>
        <v/>
      </c>
      <c r="AD154">
        <f t="shared" ca="1" si="154"/>
        <v>17</v>
      </c>
      <c r="AE154" t="str">
        <f t="shared" ca="1" si="154"/>
        <v/>
      </c>
      <c r="AF154" t="str">
        <f t="shared" ca="1" si="154"/>
        <v/>
      </c>
      <c r="AG154" t="str">
        <f t="shared" ca="1" si="154"/>
        <v/>
      </c>
      <c r="AH154"/>
    </row>
    <row r="155" spans="1:34" s="6" customFormat="1" x14ac:dyDescent="0.2">
      <c r="A155">
        <f t="shared" ca="1" si="92"/>
        <v>7</v>
      </c>
      <c r="B155" t="s">
        <v>252</v>
      </c>
      <c r="C155" s="6">
        <f t="shared" ca="1" si="138"/>
        <v>2</v>
      </c>
      <c r="D155" s="6">
        <f t="shared" ca="1" si="139"/>
        <v>18</v>
      </c>
      <c r="E155" t="str">
        <f t="shared" ca="1" si="93"/>
        <v>INSERT INTO Subscriptions (trialcode, login, role, investigatorlogin) values ("tri007","Pat121","patient","Inv010");</v>
      </c>
      <c r="F155" s="6" t="str">
        <f ca="1">IF(ISNUMBER(D155),CHAR(34)&amp;VLOOKUP(A155,Trials!A:B,2,FALSE)&amp;CHAR(34)&amp;","&amp;CHAR(34)&amp;B155&amp;CHAR(34)&amp;","&amp;CHAR(34)&amp;"patient"&amp;CHAR(34)&amp;","&amp;CHAR(34)&amp;VLOOKUP(D155,Accounts!A:B,2,FALSE)&amp;CHAR(34),"")</f>
        <v>"tri007","Pat121","patient","Inv010"</v>
      </c>
      <c r="G155" s="6" t="str">
        <f t="shared" ca="1" si="140"/>
        <v>tri007</v>
      </c>
      <c r="H155" s="6" t="str">
        <f ca="1">IF(ISNUMBER(D155),VLOOKUP(D155,Accounts!A:B,2,FALSE),"")</f>
        <v>Inv010</v>
      </c>
      <c r="I155" s="6">
        <f t="shared" ca="1" si="141"/>
        <v>9</v>
      </c>
      <c r="L155">
        <f t="shared" ca="1" si="94"/>
        <v>43.91</v>
      </c>
      <c r="M155" t="str">
        <f t="shared" ref="M155:AG155" ca="1" si="155">IF(AND($L155&lt;M$33,$L155&gt;N$33),M$31,"")</f>
        <v/>
      </c>
      <c r="N155" t="str">
        <f t="shared" ca="1" si="155"/>
        <v/>
      </c>
      <c r="O155" t="str">
        <f t="shared" ca="1" si="155"/>
        <v/>
      </c>
      <c r="P155" t="str">
        <f t="shared" ca="1" si="155"/>
        <v/>
      </c>
      <c r="Q155" t="str">
        <f t="shared" ca="1" si="155"/>
        <v/>
      </c>
      <c r="R155" t="str">
        <f t="shared" ca="1" si="155"/>
        <v/>
      </c>
      <c r="S155" t="str">
        <f t="shared" ca="1" si="155"/>
        <v/>
      </c>
      <c r="T155">
        <f t="shared" ca="1" si="155"/>
        <v>7</v>
      </c>
      <c r="U155" t="str">
        <f t="shared" ca="1" si="155"/>
        <v/>
      </c>
      <c r="V155" t="str">
        <f t="shared" ca="1" si="155"/>
        <v/>
      </c>
      <c r="W155" t="str">
        <f t="shared" ca="1" si="155"/>
        <v/>
      </c>
      <c r="X155" t="str">
        <f t="shared" ca="1" si="155"/>
        <v/>
      </c>
      <c r="Y155" t="str">
        <f t="shared" ca="1" si="155"/>
        <v/>
      </c>
      <c r="Z155" t="str">
        <f t="shared" ca="1" si="155"/>
        <v/>
      </c>
      <c r="AA155" t="str">
        <f t="shared" ca="1" si="155"/>
        <v/>
      </c>
      <c r="AB155" t="str">
        <f t="shared" ca="1" si="155"/>
        <v/>
      </c>
      <c r="AC155" t="str">
        <f t="shared" ca="1" si="155"/>
        <v/>
      </c>
      <c r="AD155" t="str">
        <f t="shared" ca="1" si="155"/>
        <v/>
      </c>
      <c r="AE155" t="str">
        <f t="shared" ca="1" si="155"/>
        <v/>
      </c>
      <c r="AF155" t="str">
        <f t="shared" ca="1" si="155"/>
        <v/>
      </c>
      <c r="AG155" t="str">
        <f t="shared" ca="1" si="155"/>
        <v/>
      </c>
      <c r="AH155"/>
    </row>
    <row r="156" spans="1:34" s="6" customFormat="1" x14ac:dyDescent="0.2">
      <c r="A156">
        <f t="shared" ca="1" si="92"/>
        <v>10</v>
      </c>
      <c r="B156" t="s">
        <v>253</v>
      </c>
      <c r="C156" s="6">
        <f t="shared" ca="1" si="138"/>
        <v>2</v>
      </c>
      <c r="D156" s="6" t="str">
        <f t="shared" ca="1" si="139"/>
        <v/>
      </c>
      <c r="E156" t="str">
        <f t="shared" ca="1" si="93"/>
        <v/>
      </c>
      <c r="F156" s="6" t="str">
        <f ca="1">IF(ISNUMBER(D156),CHAR(34)&amp;VLOOKUP(A156,Trials!A:B,2,FALSE)&amp;CHAR(34)&amp;","&amp;CHAR(34)&amp;B156&amp;CHAR(34)&amp;","&amp;CHAR(34)&amp;"patient"&amp;CHAR(34)&amp;","&amp;CHAR(34)&amp;VLOOKUP(D156,Accounts!A:B,2,FALSE)&amp;CHAR(34),"")</f>
        <v/>
      </c>
      <c r="G156" s="6" t="str">
        <f t="shared" ca="1" si="140"/>
        <v>tri010</v>
      </c>
      <c r="H156" s="6" t="str">
        <f ca="1">IF(ISNUMBER(D156),VLOOKUP(D156,Accounts!A:B,2,FALSE),"")</f>
        <v/>
      </c>
      <c r="I156" s="6">
        <f t="shared" ca="1" si="141"/>
        <v>13</v>
      </c>
      <c r="L156">
        <f t="shared" ca="1" si="94"/>
        <v>33.729999999999997</v>
      </c>
      <c r="M156" t="str">
        <f t="shared" ref="M156:AG156" ca="1" si="156">IF(AND($L156&lt;M$33,$L156&gt;N$33),M$31,"")</f>
        <v/>
      </c>
      <c r="N156" t="str">
        <f t="shared" ca="1" si="156"/>
        <v/>
      </c>
      <c r="O156" t="str">
        <f t="shared" ca="1" si="156"/>
        <v/>
      </c>
      <c r="P156" t="str">
        <f t="shared" ca="1" si="156"/>
        <v/>
      </c>
      <c r="Q156" t="str">
        <f t="shared" ca="1" si="156"/>
        <v/>
      </c>
      <c r="R156" t="str">
        <f t="shared" ca="1" si="156"/>
        <v/>
      </c>
      <c r="S156" t="str">
        <f t="shared" ca="1" si="156"/>
        <v/>
      </c>
      <c r="T156" t="str">
        <f t="shared" ca="1" si="156"/>
        <v/>
      </c>
      <c r="U156" t="str">
        <f t="shared" ca="1" si="156"/>
        <v/>
      </c>
      <c r="V156" t="str">
        <f t="shared" ca="1" si="156"/>
        <v/>
      </c>
      <c r="W156">
        <f t="shared" ca="1" si="156"/>
        <v>10</v>
      </c>
      <c r="X156" t="str">
        <f t="shared" ca="1" si="156"/>
        <v/>
      </c>
      <c r="Y156" t="str">
        <f t="shared" ca="1" si="156"/>
        <v/>
      </c>
      <c r="Z156" t="str">
        <f t="shared" ca="1" si="156"/>
        <v/>
      </c>
      <c r="AA156" t="str">
        <f t="shared" ca="1" si="156"/>
        <v/>
      </c>
      <c r="AB156" t="str">
        <f t="shared" ca="1" si="156"/>
        <v/>
      </c>
      <c r="AC156" t="str">
        <f t="shared" ca="1" si="156"/>
        <v/>
      </c>
      <c r="AD156" t="str">
        <f t="shared" ca="1" si="156"/>
        <v/>
      </c>
      <c r="AE156" t="str">
        <f t="shared" ca="1" si="156"/>
        <v/>
      </c>
      <c r="AF156" t="str">
        <f t="shared" ca="1" si="156"/>
        <v/>
      </c>
      <c r="AG156" t="str">
        <f t="shared" ca="1" si="156"/>
        <v/>
      </c>
      <c r="AH156"/>
    </row>
    <row r="157" spans="1:34" s="6" customFormat="1" x14ac:dyDescent="0.2">
      <c r="A157">
        <f t="shared" ca="1" si="92"/>
        <v>17</v>
      </c>
      <c r="B157" t="s">
        <v>254</v>
      </c>
      <c r="C157" s="6">
        <f t="shared" ca="1" si="138"/>
        <v>0</v>
      </c>
      <c r="D157" s="6">
        <f t="shared" ca="1" si="139"/>
        <v>24</v>
      </c>
      <c r="E157" t="str">
        <f t="shared" ca="1" si="93"/>
        <v>INSERT INTO Subscriptions (trialcode, login, role, investigatorlogin) values ("tri017","Pat123","patient","Inv016");</v>
      </c>
      <c r="F157" s="6" t="str">
        <f ca="1">IF(ISNUMBER(D157),CHAR(34)&amp;VLOOKUP(A157,Trials!A:B,2,FALSE)&amp;CHAR(34)&amp;","&amp;CHAR(34)&amp;B157&amp;CHAR(34)&amp;","&amp;CHAR(34)&amp;"patient"&amp;CHAR(34)&amp;","&amp;CHAR(34)&amp;VLOOKUP(D157,Accounts!A:B,2,FALSE)&amp;CHAR(34),"")</f>
        <v>"tri017","Pat123","patient","Inv016"</v>
      </c>
      <c r="G157" s="6" t="str">
        <f t="shared" ca="1" si="140"/>
        <v>tri017</v>
      </c>
      <c r="H157" s="6" t="str">
        <f ca="1">IF(ISNUMBER(D157),VLOOKUP(D157,Accounts!A:B,2,FALSE),"")</f>
        <v>Inv016</v>
      </c>
      <c r="I157" s="6">
        <f t="shared" ca="1" si="141"/>
        <v>14</v>
      </c>
      <c r="L157">
        <f t="shared" ca="1" si="94"/>
        <v>10.59</v>
      </c>
      <c r="M157" t="str">
        <f t="shared" ref="M157:AG157" ca="1" si="157">IF(AND($L157&lt;M$33,$L157&gt;N$33),M$31,"")</f>
        <v/>
      </c>
      <c r="N157" t="str">
        <f t="shared" ca="1" si="157"/>
        <v/>
      </c>
      <c r="O157" t="str">
        <f t="shared" ca="1" si="157"/>
        <v/>
      </c>
      <c r="P157" t="str">
        <f t="shared" ca="1" si="157"/>
        <v/>
      </c>
      <c r="Q157" t="str">
        <f t="shared" ca="1" si="157"/>
        <v/>
      </c>
      <c r="R157" t="str">
        <f t="shared" ca="1" si="157"/>
        <v/>
      </c>
      <c r="S157" t="str">
        <f t="shared" ca="1" si="157"/>
        <v/>
      </c>
      <c r="T157" t="str">
        <f t="shared" ca="1" si="157"/>
        <v/>
      </c>
      <c r="U157" t="str">
        <f t="shared" ca="1" si="157"/>
        <v/>
      </c>
      <c r="V157" t="str">
        <f t="shared" ca="1" si="157"/>
        <v/>
      </c>
      <c r="W157" t="str">
        <f t="shared" ca="1" si="157"/>
        <v/>
      </c>
      <c r="X157" t="str">
        <f t="shared" ca="1" si="157"/>
        <v/>
      </c>
      <c r="Y157" t="str">
        <f t="shared" ca="1" si="157"/>
        <v/>
      </c>
      <c r="Z157" t="str">
        <f t="shared" ca="1" si="157"/>
        <v/>
      </c>
      <c r="AA157" t="str">
        <f t="shared" ca="1" si="157"/>
        <v/>
      </c>
      <c r="AB157" t="str">
        <f t="shared" ca="1" si="157"/>
        <v/>
      </c>
      <c r="AC157" t="str">
        <f t="shared" ca="1" si="157"/>
        <v/>
      </c>
      <c r="AD157">
        <f t="shared" ca="1" si="157"/>
        <v>17</v>
      </c>
      <c r="AE157" t="str">
        <f t="shared" ca="1" si="157"/>
        <v/>
      </c>
      <c r="AF157" t="str">
        <f t="shared" ca="1" si="157"/>
        <v/>
      </c>
      <c r="AG157" t="str">
        <f t="shared" ca="1" si="157"/>
        <v/>
      </c>
      <c r="AH157"/>
    </row>
    <row r="158" spans="1:34" s="6" customFormat="1" x14ac:dyDescent="0.2">
      <c r="A158">
        <f t="shared" ca="1" si="92"/>
        <v>15</v>
      </c>
      <c r="B158" t="s">
        <v>255</v>
      </c>
      <c r="C158" s="6">
        <f t="shared" ca="1" si="138"/>
        <v>1</v>
      </c>
      <c r="D158" s="6">
        <f t="shared" ca="1" si="139"/>
        <v>26</v>
      </c>
      <c r="E158" t="str">
        <f t="shared" ca="1" si="93"/>
        <v>INSERT INTO Subscriptions (trialcode, login, role, investigatorlogin) values ("tri015","Pat124","patient","Inv018");</v>
      </c>
      <c r="F158" s="6" t="str">
        <f ca="1">IF(ISNUMBER(D158),CHAR(34)&amp;VLOOKUP(A158,Trials!A:B,2,FALSE)&amp;CHAR(34)&amp;","&amp;CHAR(34)&amp;B158&amp;CHAR(34)&amp;","&amp;CHAR(34)&amp;"patient"&amp;CHAR(34)&amp;","&amp;CHAR(34)&amp;VLOOKUP(D158,Accounts!A:B,2,FALSE)&amp;CHAR(34),"")</f>
        <v>"tri015","Pat124","patient","Inv018"</v>
      </c>
      <c r="G158" s="6" t="str">
        <f t="shared" ca="1" si="140"/>
        <v>tri015</v>
      </c>
      <c r="H158" s="6" t="str">
        <f ca="1">IF(ISNUMBER(D158),VLOOKUP(D158,Accounts!A:B,2,FALSE),"")</f>
        <v>Inv018</v>
      </c>
      <c r="I158" s="6">
        <f t="shared" ca="1" si="141"/>
        <v>10</v>
      </c>
      <c r="L158">
        <f t="shared" ca="1" si="94"/>
        <v>16.600000000000001</v>
      </c>
      <c r="M158" t="str">
        <f t="shared" ref="M158:AG158" ca="1" si="158">IF(AND($L158&lt;M$33,$L158&gt;N$33),M$31,"")</f>
        <v/>
      </c>
      <c r="N158" t="str">
        <f t="shared" ca="1" si="158"/>
        <v/>
      </c>
      <c r="O158" t="str">
        <f t="shared" ca="1" si="158"/>
        <v/>
      </c>
      <c r="P158" t="str">
        <f t="shared" ca="1" si="158"/>
        <v/>
      </c>
      <c r="Q158" t="str">
        <f t="shared" ca="1" si="158"/>
        <v/>
      </c>
      <c r="R158" t="str">
        <f t="shared" ca="1" si="158"/>
        <v/>
      </c>
      <c r="S158" t="str">
        <f t="shared" ca="1" si="158"/>
        <v/>
      </c>
      <c r="T158" t="str">
        <f t="shared" ca="1" si="158"/>
        <v/>
      </c>
      <c r="U158" t="str">
        <f t="shared" ca="1" si="158"/>
        <v/>
      </c>
      <c r="V158" t="str">
        <f t="shared" ca="1" si="158"/>
        <v/>
      </c>
      <c r="W158" t="str">
        <f t="shared" ca="1" si="158"/>
        <v/>
      </c>
      <c r="X158" t="str">
        <f t="shared" ca="1" si="158"/>
        <v/>
      </c>
      <c r="Y158" t="str">
        <f t="shared" ca="1" si="158"/>
        <v/>
      </c>
      <c r="Z158" t="str">
        <f t="shared" ca="1" si="158"/>
        <v/>
      </c>
      <c r="AA158" t="str">
        <f t="shared" ca="1" si="158"/>
        <v/>
      </c>
      <c r="AB158">
        <f t="shared" ca="1" si="158"/>
        <v>15</v>
      </c>
      <c r="AC158" t="str">
        <f t="shared" ca="1" si="158"/>
        <v/>
      </c>
      <c r="AD158" t="str">
        <f t="shared" ca="1" si="158"/>
        <v/>
      </c>
      <c r="AE158" t="str">
        <f t="shared" ca="1" si="158"/>
        <v/>
      </c>
      <c r="AF158" t="str">
        <f t="shared" ca="1" si="158"/>
        <v/>
      </c>
      <c r="AG158" t="str">
        <f t="shared" ca="1" si="158"/>
        <v/>
      </c>
      <c r="AH158"/>
    </row>
    <row r="159" spans="1:34" s="6" customFormat="1" x14ac:dyDescent="0.2">
      <c r="A159">
        <f t="shared" ca="1" si="92"/>
        <v>4</v>
      </c>
      <c r="B159" t="s">
        <v>256</v>
      </c>
      <c r="C159" s="6">
        <f t="shared" ca="1" si="138"/>
        <v>2</v>
      </c>
      <c r="D159" s="6" t="str">
        <f t="shared" ca="1" si="139"/>
        <v/>
      </c>
      <c r="E159" t="str">
        <f t="shared" ca="1" si="93"/>
        <v/>
      </c>
      <c r="F159" s="6" t="str">
        <f ca="1">IF(ISNUMBER(D159),CHAR(34)&amp;VLOOKUP(A159,Trials!A:B,2,FALSE)&amp;CHAR(34)&amp;","&amp;CHAR(34)&amp;B159&amp;CHAR(34)&amp;","&amp;CHAR(34)&amp;"patient"&amp;CHAR(34)&amp;","&amp;CHAR(34)&amp;VLOOKUP(D159,Accounts!A:B,2,FALSE)&amp;CHAR(34),"")</f>
        <v/>
      </c>
      <c r="G159" s="6" t="str">
        <f t="shared" ca="1" si="140"/>
        <v>tri004</v>
      </c>
      <c r="H159" s="6" t="str">
        <f ca="1">IF(ISNUMBER(D159),VLOOKUP(D159,Accounts!A:B,2,FALSE),"")</f>
        <v/>
      </c>
      <c r="I159" s="6">
        <f t="shared" ca="1" si="141"/>
        <v>13</v>
      </c>
      <c r="L159">
        <f t="shared" ca="1" si="94"/>
        <v>53.89</v>
      </c>
      <c r="M159" t="str">
        <f t="shared" ref="M159:AG159" ca="1" si="159">IF(AND($L159&lt;M$33,$L159&gt;N$33),M$31,"")</f>
        <v/>
      </c>
      <c r="N159" t="str">
        <f t="shared" ca="1" si="159"/>
        <v/>
      </c>
      <c r="O159" t="str">
        <f t="shared" ca="1" si="159"/>
        <v/>
      </c>
      <c r="P159" t="str">
        <f t="shared" ca="1" si="159"/>
        <v/>
      </c>
      <c r="Q159">
        <f t="shared" ca="1" si="159"/>
        <v>4</v>
      </c>
      <c r="R159" t="str">
        <f t="shared" ca="1" si="159"/>
        <v/>
      </c>
      <c r="S159" t="str">
        <f t="shared" ca="1" si="159"/>
        <v/>
      </c>
      <c r="T159" t="str">
        <f t="shared" ca="1" si="159"/>
        <v/>
      </c>
      <c r="U159" t="str">
        <f t="shared" ca="1" si="159"/>
        <v/>
      </c>
      <c r="V159" t="str">
        <f t="shared" ca="1" si="159"/>
        <v/>
      </c>
      <c r="W159" t="str">
        <f t="shared" ca="1" si="159"/>
        <v/>
      </c>
      <c r="X159" t="str">
        <f t="shared" ca="1" si="159"/>
        <v/>
      </c>
      <c r="Y159" t="str">
        <f t="shared" ca="1" si="159"/>
        <v/>
      </c>
      <c r="Z159" t="str">
        <f t="shared" ca="1" si="159"/>
        <v/>
      </c>
      <c r="AA159" t="str">
        <f t="shared" ca="1" si="159"/>
        <v/>
      </c>
      <c r="AB159" t="str">
        <f t="shared" ca="1" si="159"/>
        <v/>
      </c>
      <c r="AC159" t="str">
        <f t="shared" ca="1" si="159"/>
        <v/>
      </c>
      <c r="AD159" t="str">
        <f t="shared" ca="1" si="159"/>
        <v/>
      </c>
      <c r="AE159" t="str">
        <f t="shared" ca="1" si="159"/>
        <v/>
      </c>
      <c r="AF159" t="str">
        <f t="shared" ca="1" si="159"/>
        <v/>
      </c>
      <c r="AG159" t="str">
        <f t="shared" ca="1" si="159"/>
        <v/>
      </c>
      <c r="AH159"/>
    </row>
    <row r="160" spans="1:34" s="6" customFormat="1" x14ac:dyDescent="0.2">
      <c r="A160">
        <f t="shared" ca="1" si="92"/>
        <v>13</v>
      </c>
      <c r="B160" t="s">
        <v>257</v>
      </c>
      <c r="C160" s="6">
        <f t="shared" ca="1" si="138"/>
        <v>3</v>
      </c>
      <c r="D160" s="6">
        <f t="shared" ca="1" si="139"/>
        <v>24</v>
      </c>
      <c r="E160" t="str">
        <f t="shared" ca="1" si="93"/>
        <v>INSERT INTO Subscriptions (trialcode, login, role, investigatorlogin) values ("tri013","Pat126","patient","Inv016");</v>
      </c>
      <c r="F160" s="6" t="str">
        <f ca="1">IF(ISNUMBER(D160),CHAR(34)&amp;VLOOKUP(A160,Trials!A:B,2,FALSE)&amp;CHAR(34)&amp;","&amp;CHAR(34)&amp;B160&amp;CHAR(34)&amp;","&amp;CHAR(34)&amp;"patient"&amp;CHAR(34)&amp;","&amp;CHAR(34)&amp;VLOOKUP(D160,Accounts!A:B,2,FALSE)&amp;CHAR(34),"")</f>
        <v>"tri013","Pat126","patient","Inv016"</v>
      </c>
      <c r="G160" s="6" t="str">
        <f t="shared" ca="1" si="140"/>
        <v>tri013</v>
      </c>
      <c r="H160" s="6" t="str">
        <f ca="1">IF(ISNUMBER(D160),VLOOKUP(D160,Accounts!A:B,2,FALSE),"")</f>
        <v>Inv016</v>
      </c>
      <c r="I160" s="6">
        <f t="shared" ca="1" si="141"/>
        <v>7</v>
      </c>
      <c r="L160">
        <f t="shared" ca="1" si="94"/>
        <v>24.95</v>
      </c>
      <c r="M160" t="str">
        <f t="shared" ref="M160:AG160" ca="1" si="160">IF(AND($L160&lt;M$33,$L160&gt;N$33),M$31,"")</f>
        <v/>
      </c>
      <c r="N160" t="str">
        <f t="shared" ca="1" si="160"/>
        <v/>
      </c>
      <c r="O160" t="str">
        <f t="shared" ca="1" si="160"/>
        <v/>
      </c>
      <c r="P160" t="str">
        <f t="shared" ca="1" si="160"/>
        <v/>
      </c>
      <c r="Q160" t="str">
        <f t="shared" ca="1" si="160"/>
        <v/>
      </c>
      <c r="R160" t="str">
        <f t="shared" ca="1" si="160"/>
        <v/>
      </c>
      <c r="S160" t="str">
        <f t="shared" ca="1" si="160"/>
        <v/>
      </c>
      <c r="T160" t="str">
        <f t="shared" ca="1" si="160"/>
        <v/>
      </c>
      <c r="U160" t="str">
        <f t="shared" ca="1" si="160"/>
        <v/>
      </c>
      <c r="V160" t="str">
        <f t="shared" ca="1" si="160"/>
        <v/>
      </c>
      <c r="W160" t="str">
        <f t="shared" ca="1" si="160"/>
        <v/>
      </c>
      <c r="X160" t="str">
        <f t="shared" ca="1" si="160"/>
        <v/>
      </c>
      <c r="Y160" t="str">
        <f t="shared" ca="1" si="160"/>
        <v/>
      </c>
      <c r="Z160">
        <f t="shared" ca="1" si="160"/>
        <v>13</v>
      </c>
      <c r="AA160" t="str">
        <f t="shared" ca="1" si="160"/>
        <v/>
      </c>
      <c r="AB160" t="str">
        <f t="shared" ca="1" si="160"/>
        <v/>
      </c>
      <c r="AC160" t="str">
        <f t="shared" ca="1" si="160"/>
        <v/>
      </c>
      <c r="AD160" t="str">
        <f t="shared" ca="1" si="160"/>
        <v/>
      </c>
      <c r="AE160" t="str">
        <f t="shared" ca="1" si="160"/>
        <v/>
      </c>
      <c r="AF160" t="str">
        <f t="shared" ca="1" si="160"/>
        <v/>
      </c>
      <c r="AG160" t="str">
        <f t="shared" ca="1" si="160"/>
        <v/>
      </c>
      <c r="AH160"/>
    </row>
    <row r="161" spans="1:34" s="6" customFormat="1" x14ac:dyDescent="0.2">
      <c r="A161">
        <f t="shared" ca="1" si="92"/>
        <v>3</v>
      </c>
      <c r="B161" t="s">
        <v>258</v>
      </c>
      <c r="C161" s="6">
        <f t="shared" ca="1" si="138"/>
        <v>0</v>
      </c>
      <c r="D161" s="6">
        <f t="shared" ca="1" si="139"/>
        <v>27</v>
      </c>
      <c r="E161" t="str">
        <f t="shared" ca="1" si="93"/>
        <v>INSERT INTO Subscriptions (trialcode, login, role, investigatorlogin) values ("tri003","Pat127","patient","Inv019");</v>
      </c>
      <c r="F161" s="6" t="str">
        <f ca="1">IF(ISNUMBER(D161),CHAR(34)&amp;VLOOKUP(A161,Trials!A:B,2,FALSE)&amp;CHAR(34)&amp;","&amp;CHAR(34)&amp;B161&amp;CHAR(34)&amp;","&amp;CHAR(34)&amp;"patient"&amp;CHAR(34)&amp;","&amp;CHAR(34)&amp;VLOOKUP(D161,Accounts!A:B,2,FALSE)&amp;CHAR(34),"")</f>
        <v>"tri003","Pat127","patient","Inv019"</v>
      </c>
      <c r="G161" s="6" t="str">
        <f t="shared" ca="1" si="140"/>
        <v>tri003</v>
      </c>
      <c r="H161" s="6" t="str">
        <f ca="1">IF(ISNUMBER(D161),VLOOKUP(D161,Accounts!A:B,2,FALSE),"")</f>
        <v>Inv019</v>
      </c>
      <c r="I161" s="6">
        <f t="shared" ca="1" si="141"/>
        <v>12</v>
      </c>
      <c r="L161">
        <f t="shared" ca="1" si="94"/>
        <v>58.08</v>
      </c>
      <c r="M161" t="str">
        <f t="shared" ref="M161:AG161" ca="1" si="161">IF(AND($L161&lt;M$33,$L161&gt;N$33),M$31,"")</f>
        <v/>
      </c>
      <c r="N161" t="str">
        <f t="shared" ca="1" si="161"/>
        <v/>
      </c>
      <c r="O161" t="str">
        <f t="shared" ca="1" si="161"/>
        <v/>
      </c>
      <c r="P161">
        <f t="shared" ca="1" si="161"/>
        <v>3</v>
      </c>
      <c r="Q161" t="str">
        <f t="shared" ca="1" si="161"/>
        <v/>
      </c>
      <c r="R161" t="str">
        <f t="shared" ca="1" si="161"/>
        <v/>
      </c>
      <c r="S161" t="str">
        <f t="shared" ca="1" si="161"/>
        <v/>
      </c>
      <c r="T161" t="str">
        <f t="shared" ca="1" si="161"/>
        <v/>
      </c>
      <c r="U161" t="str">
        <f t="shared" ca="1" si="161"/>
        <v/>
      </c>
      <c r="V161" t="str">
        <f t="shared" ca="1" si="161"/>
        <v/>
      </c>
      <c r="W161" t="str">
        <f t="shared" ca="1" si="161"/>
        <v/>
      </c>
      <c r="X161" t="str">
        <f t="shared" ca="1" si="161"/>
        <v/>
      </c>
      <c r="Y161" t="str">
        <f t="shared" ca="1" si="161"/>
        <v/>
      </c>
      <c r="Z161" t="str">
        <f t="shared" ca="1" si="161"/>
        <v/>
      </c>
      <c r="AA161" t="str">
        <f t="shared" ca="1" si="161"/>
        <v/>
      </c>
      <c r="AB161" t="str">
        <f t="shared" ca="1" si="161"/>
        <v/>
      </c>
      <c r="AC161" t="str">
        <f t="shared" ca="1" si="161"/>
        <v/>
      </c>
      <c r="AD161" t="str">
        <f t="shared" ca="1" si="161"/>
        <v/>
      </c>
      <c r="AE161" t="str">
        <f t="shared" ca="1" si="161"/>
        <v/>
      </c>
      <c r="AF161" t="str">
        <f t="shared" ca="1" si="161"/>
        <v/>
      </c>
      <c r="AG161" t="str">
        <f t="shared" ca="1" si="161"/>
        <v/>
      </c>
      <c r="AH161"/>
    </row>
    <row r="162" spans="1:34" s="6" customFormat="1" x14ac:dyDescent="0.2">
      <c r="A162">
        <f t="shared" ca="1" si="92"/>
        <v>12</v>
      </c>
      <c r="B162" t="s">
        <v>259</v>
      </c>
      <c r="C162" s="6">
        <f t="shared" ca="1" si="138"/>
        <v>1</v>
      </c>
      <c r="D162" s="6" t="str">
        <f t="shared" ca="1" si="139"/>
        <v/>
      </c>
      <c r="E162" t="str">
        <f t="shared" ca="1" si="93"/>
        <v/>
      </c>
      <c r="F162" s="6" t="str">
        <f ca="1">IF(ISNUMBER(D162),CHAR(34)&amp;VLOOKUP(A162,Trials!A:B,2,FALSE)&amp;CHAR(34)&amp;","&amp;CHAR(34)&amp;B162&amp;CHAR(34)&amp;","&amp;CHAR(34)&amp;"patient"&amp;CHAR(34)&amp;","&amp;CHAR(34)&amp;VLOOKUP(D162,Accounts!A:B,2,FALSE)&amp;CHAR(34),"")</f>
        <v/>
      </c>
      <c r="G162" s="6" t="str">
        <f t="shared" ca="1" si="140"/>
        <v>tri012</v>
      </c>
      <c r="H162" s="6" t="str">
        <f ca="1">IF(ISNUMBER(D162),VLOOKUP(D162,Accounts!A:B,2,FALSE),"")</f>
        <v/>
      </c>
      <c r="I162" s="6">
        <f t="shared" ca="1" si="141"/>
        <v>14</v>
      </c>
      <c r="L162">
        <f t="shared" ca="1" si="94"/>
        <v>28.02</v>
      </c>
      <c r="M162" t="str">
        <f t="shared" ref="M162:AG162" ca="1" si="162">IF(AND($L162&lt;M$33,$L162&gt;N$33),M$31,"")</f>
        <v/>
      </c>
      <c r="N162" t="str">
        <f t="shared" ca="1" si="162"/>
        <v/>
      </c>
      <c r="O162" t="str">
        <f t="shared" ca="1" si="162"/>
        <v/>
      </c>
      <c r="P162" t="str">
        <f t="shared" ca="1" si="162"/>
        <v/>
      </c>
      <c r="Q162" t="str">
        <f t="shared" ca="1" si="162"/>
        <v/>
      </c>
      <c r="R162" t="str">
        <f t="shared" ca="1" si="162"/>
        <v/>
      </c>
      <c r="S162" t="str">
        <f t="shared" ca="1" si="162"/>
        <v/>
      </c>
      <c r="T162" t="str">
        <f t="shared" ca="1" si="162"/>
        <v/>
      </c>
      <c r="U162" t="str">
        <f t="shared" ca="1" si="162"/>
        <v/>
      </c>
      <c r="V162" t="str">
        <f t="shared" ca="1" si="162"/>
        <v/>
      </c>
      <c r="W162" t="str">
        <f t="shared" ca="1" si="162"/>
        <v/>
      </c>
      <c r="X162" t="str">
        <f t="shared" ca="1" si="162"/>
        <v/>
      </c>
      <c r="Y162">
        <f t="shared" ca="1" si="162"/>
        <v>12</v>
      </c>
      <c r="Z162" t="str">
        <f t="shared" ca="1" si="162"/>
        <v/>
      </c>
      <c r="AA162" t="str">
        <f t="shared" ca="1" si="162"/>
        <v/>
      </c>
      <c r="AB162" t="str">
        <f t="shared" ca="1" si="162"/>
        <v/>
      </c>
      <c r="AC162" t="str">
        <f t="shared" ca="1" si="162"/>
        <v/>
      </c>
      <c r="AD162" t="str">
        <f t="shared" ca="1" si="162"/>
        <v/>
      </c>
      <c r="AE162" t="str">
        <f t="shared" ca="1" si="162"/>
        <v/>
      </c>
      <c r="AF162" t="str">
        <f t="shared" ca="1" si="162"/>
        <v/>
      </c>
      <c r="AG162" t="str">
        <f t="shared" ca="1" si="162"/>
        <v/>
      </c>
      <c r="AH162"/>
    </row>
    <row r="163" spans="1:34" s="6" customFormat="1" x14ac:dyDescent="0.2">
      <c r="A163">
        <f t="shared" ref="A163:A184" ca="1" si="163">SUM(M163:AG163)</f>
        <v>10</v>
      </c>
      <c r="B163" t="s">
        <v>260</v>
      </c>
      <c r="C163" s="6">
        <f t="shared" ca="1" si="138"/>
        <v>1</v>
      </c>
      <c r="D163" s="6">
        <f t="shared" ca="1" si="139"/>
        <v>19</v>
      </c>
      <c r="E163" t="str">
        <f t="shared" ref="E163:E226" ca="1" si="164">IF(ISNUMBER(D163),"INSERT INTO Subscriptions (trialcode, login, role, investigatorlogin) values ("&amp;F163&amp;");","")</f>
        <v>INSERT INTO Subscriptions (trialcode, login, role, investigatorlogin) values ("tri010","Pat129","patient","Inv011");</v>
      </c>
      <c r="F163" s="6" t="str">
        <f ca="1">IF(ISNUMBER(D163),CHAR(34)&amp;VLOOKUP(A163,Trials!A:B,2,FALSE)&amp;CHAR(34)&amp;","&amp;CHAR(34)&amp;B163&amp;CHAR(34)&amp;","&amp;CHAR(34)&amp;"patient"&amp;CHAR(34)&amp;","&amp;CHAR(34)&amp;VLOOKUP(D163,Accounts!A:B,2,FALSE)&amp;CHAR(34),"")</f>
        <v>"tri010","Pat129","patient","Inv011"</v>
      </c>
      <c r="G163" s="6" t="str">
        <f t="shared" ca="1" si="140"/>
        <v>tri010</v>
      </c>
      <c r="H163" s="6" t="str">
        <f ca="1">IF(ISNUMBER(D163),VLOOKUP(D163,Accounts!A:B,2,FALSE),"")</f>
        <v>Inv011</v>
      </c>
      <c r="I163" s="6">
        <f t="shared" ca="1" si="141"/>
        <v>13</v>
      </c>
      <c r="L163">
        <f t="shared" ref="L163:L184" ca="1" si="165">RANDBETWEEN(0,100*SUM(AF$3:AF$23))/100</f>
        <v>31.95</v>
      </c>
      <c r="M163" t="str">
        <f t="shared" ref="M163:AG163" ca="1" si="166">IF(AND($L163&lt;M$33,$L163&gt;N$33),M$31,"")</f>
        <v/>
      </c>
      <c r="N163" t="str">
        <f t="shared" ca="1" si="166"/>
        <v/>
      </c>
      <c r="O163" t="str">
        <f t="shared" ca="1" si="166"/>
        <v/>
      </c>
      <c r="P163" t="str">
        <f t="shared" ca="1" si="166"/>
        <v/>
      </c>
      <c r="Q163" t="str">
        <f t="shared" ca="1" si="166"/>
        <v/>
      </c>
      <c r="R163" t="str">
        <f t="shared" ca="1" si="166"/>
        <v/>
      </c>
      <c r="S163" t="str">
        <f t="shared" ca="1" si="166"/>
        <v/>
      </c>
      <c r="T163" t="str">
        <f t="shared" ca="1" si="166"/>
        <v/>
      </c>
      <c r="U163" t="str">
        <f t="shared" ca="1" si="166"/>
        <v/>
      </c>
      <c r="V163" t="str">
        <f t="shared" ca="1" si="166"/>
        <v/>
      </c>
      <c r="W163">
        <f t="shared" ca="1" si="166"/>
        <v>10</v>
      </c>
      <c r="X163" t="str">
        <f t="shared" ca="1" si="166"/>
        <v/>
      </c>
      <c r="Y163" t="str">
        <f t="shared" ca="1" si="166"/>
        <v/>
      </c>
      <c r="Z163" t="str">
        <f t="shared" ca="1" si="166"/>
        <v/>
      </c>
      <c r="AA163" t="str">
        <f t="shared" ca="1" si="166"/>
        <v/>
      </c>
      <c r="AB163" t="str">
        <f t="shared" ca="1" si="166"/>
        <v/>
      </c>
      <c r="AC163" t="str">
        <f t="shared" ca="1" si="166"/>
        <v/>
      </c>
      <c r="AD163" t="str">
        <f t="shared" ca="1" si="166"/>
        <v/>
      </c>
      <c r="AE163" t="str">
        <f t="shared" ca="1" si="166"/>
        <v/>
      </c>
      <c r="AF163" t="str">
        <f t="shared" ca="1" si="166"/>
        <v/>
      </c>
      <c r="AG163" t="str">
        <f t="shared" ca="1" si="166"/>
        <v/>
      </c>
      <c r="AH163"/>
    </row>
    <row r="164" spans="1:34" s="6" customFormat="1" x14ac:dyDescent="0.2">
      <c r="A164">
        <f t="shared" ca="1" si="163"/>
        <v>19</v>
      </c>
      <c r="B164" t="s">
        <v>261</v>
      </c>
      <c r="C164" s="6">
        <f t="shared" ca="1" si="138"/>
        <v>4</v>
      </c>
      <c r="D164" s="6" t="str">
        <f t="shared" ca="1" si="139"/>
        <v/>
      </c>
      <c r="E164" t="str">
        <f t="shared" ca="1" si="164"/>
        <v/>
      </c>
      <c r="F164" s="6" t="str">
        <f ca="1">IF(ISNUMBER(D164),CHAR(34)&amp;VLOOKUP(A164,Trials!A:B,2,FALSE)&amp;CHAR(34)&amp;","&amp;CHAR(34)&amp;B164&amp;CHAR(34)&amp;","&amp;CHAR(34)&amp;"patient"&amp;CHAR(34)&amp;","&amp;CHAR(34)&amp;VLOOKUP(D164,Accounts!A:B,2,FALSE)&amp;CHAR(34),"")</f>
        <v/>
      </c>
      <c r="G164" s="6" t="str">
        <f t="shared" ca="1" si="140"/>
        <v>tri019</v>
      </c>
      <c r="H164" s="6" t="str">
        <f ca="1">IF(ISNUMBER(D164),VLOOKUP(D164,Accounts!A:B,2,FALSE),"")</f>
        <v/>
      </c>
      <c r="I164" s="6">
        <f t="shared" ca="1" si="141"/>
        <v>11</v>
      </c>
      <c r="L164">
        <f t="shared" ca="1" si="165"/>
        <v>5.72</v>
      </c>
      <c r="M164" t="str">
        <f t="shared" ref="M164:AG164" ca="1" si="167">IF(AND($L164&lt;M$33,$L164&gt;N$33),M$31,"")</f>
        <v/>
      </c>
      <c r="N164" t="str">
        <f t="shared" ca="1" si="167"/>
        <v/>
      </c>
      <c r="O164" t="str">
        <f t="shared" ca="1" si="167"/>
        <v/>
      </c>
      <c r="P164" t="str">
        <f t="shared" ca="1" si="167"/>
        <v/>
      </c>
      <c r="Q164" t="str">
        <f t="shared" ca="1" si="167"/>
        <v/>
      </c>
      <c r="R164" t="str">
        <f t="shared" ca="1" si="167"/>
        <v/>
      </c>
      <c r="S164" t="str">
        <f t="shared" ca="1" si="167"/>
        <v/>
      </c>
      <c r="T164" t="str">
        <f t="shared" ca="1" si="167"/>
        <v/>
      </c>
      <c r="U164" t="str">
        <f t="shared" ca="1" si="167"/>
        <v/>
      </c>
      <c r="V164" t="str">
        <f t="shared" ca="1" si="167"/>
        <v/>
      </c>
      <c r="W164" t="str">
        <f t="shared" ca="1" si="167"/>
        <v/>
      </c>
      <c r="X164" t="str">
        <f t="shared" ca="1" si="167"/>
        <v/>
      </c>
      <c r="Y164" t="str">
        <f t="shared" ca="1" si="167"/>
        <v/>
      </c>
      <c r="Z164" t="str">
        <f t="shared" ca="1" si="167"/>
        <v/>
      </c>
      <c r="AA164" t="str">
        <f t="shared" ca="1" si="167"/>
        <v/>
      </c>
      <c r="AB164" t="str">
        <f t="shared" ca="1" si="167"/>
        <v/>
      </c>
      <c r="AC164" t="str">
        <f t="shared" ca="1" si="167"/>
        <v/>
      </c>
      <c r="AD164" t="str">
        <f t="shared" ca="1" si="167"/>
        <v/>
      </c>
      <c r="AE164" t="str">
        <f t="shared" ca="1" si="167"/>
        <v/>
      </c>
      <c r="AF164">
        <f t="shared" ca="1" si="167"/>
        <v>19</v>
      </c>
      <c r="AG164" t="str">
        <f t="shared" ca="1" si="167"/>
        <v/>
      </c>
      <c r="AH164"/>
    </row>
    <row r="165" spans="1:34" s="6" customFormat="1" x14ac:dyDescent="0.2">
      <c r="A165">
        <f t="shared" ca="1" si="163"/>
        <v>11</v>
      </c>
      <c r="B165" t="s">
        <v>262</v>
      </c>
      <c r="C165" s="6">
        <f t="shared" ca="1" si="138"/>
        <v>3</v>
      </c>
      <c r="D165" s="6">
        <f t="shared" ca="1" si="139"/>
        <v>25</v>
      </c>
      <c r="E165" t="str">
        <f t="shared" ca="1" si="164"/>
        <v>INSERT INTO Subscriptions (trialcode, login, role, investigatorlogin) values ("tri011","Pat131","patient","Inv017");</v>
      </c>
      <c r="F165" s="6" t="str">
        <f ca="1">IF(ISNUMBER(D165),CHAR(34)&amp;VLOOKUP(A165,Trials!A:B,2,FALSE)&amp;CHAR(34)&amp;","&amp;CHAR(34)&amp;B165&amp;CHAR(34)&amp;","&amp;CHAR(34)&amp;"patient"&amp;CHAR(34)&amp;","&amp;CHAR(34)&amp;VLOOKUP(D165,Accounts!A:B,2,FALSE)&amp;CHAR(34),"")</f>
        <v>"tri011","Pat131","patient","Inv017"</v>
      </c>
      <c r="G165" s="6" t="str">
        <f t="shared" ca="1" si="140"/>
        <v>tri011</v>
      </c>
      <c r="H165" s="6" t="str">
        <f ca="1">IF(ISNUMBER(D165),VLOOKUP(D165,Accounts!A:B,2,FALSE),"")</f>
        <v>Inv017</v>
      </c>
      <c r="I165" s="6">
        <f t="shared" ca="1" si="141"/>
        <v>7</v>
      </c>
      <c r="L165">
        <f t="shared" ca="1" si="165"/>
        <v>30.09</v>
      </c>
      <c r="M165" t="str">
        <f t="shared" ref="M165:AG165" ca="1" si="168">IF(AND($L165&lt;M$33,$L165&gt;N$33),M$31,"")</f>
        <v/>
      </c>
      <c r="N165" t="str">
        <f t="shared" ca="1" si="168"/>
        <v/>
      </c>
      <c r="O165" t="str">
        <f t="shared" ca="1" si="168"/>
        <v/>
      </c>
      <c r="P165" t="str">
        <f t="shared" ca="1" si="168"/>
        <v/>
      </c>
      <c r="Q165" t="str">
        <f t="shared" ca="1" si="168"/>
        <v/>
      </c>
      <c r="R165" t="str">
        <f t="shared" ca="1" si="168"/>
        <v/>
      </c>
      <c r="S165" t="str">
        <f t="shared" ca="1" si="168"/>
        <v/>
      </c>
      <c r="T165" t="str">
        <f t="shared" ca="1" si="168"/>
        <v/>
      </c>
      <c r="U165" t="str">
        <f t="shared" ca="1" si="168"/>
        <v/>
      </c>
      <c r="V165" t="str">
        <f t="shared" ca="1" si="168"/>
        <v/>
      </c>
      <c r="W165" t="str">
        <f t="shared" ca="1" si="168"/>
        <v/>
      </c>
      <c r="X165">
        <f t="shared" ca="1" si="168"/>
        <v>11</v>
      </c>
      <c r="Y165" t="str">
        <f t="shared" ca="1" si="168"/>
        <v/>
      </c>
      <c r="Z165" t="str">
        <f t="shared" ca="1" si="168"/>
        <v/>
      </c>
      <c r="AA165" t="str">
        <f t="shared" ca="1" si="168"/>
        <v/>
      </c>
      <c r="AB165" t="str">
        <f t="shared" ca="1" si="168"/>
        <v/>
      </c>
      <c r="AC165" t="str">
        <f t="shared" ca="1" si="168"/>
        <v/>
      </c>
      <c r="AD165" t="str">
        <f t="shared" ca="1" si="168"/>
        <v/>
      </c>
      <c r="AE165" t="str">
        <f t="shared" ca="1" si="168"/>
        <v/>
      </c>
      <c r="AF165" t="str">
        <f t="shared" ca="1" si="168"/>
        <v/>
      </c>
      <c r="AG165" t="str">
        <f t="shared" ca="1" si="168"/>
        <v/>
      </c>
      <c r="AH165"/>
    </row>
    <row r="166" spans="1:34" s="6" customFormat="1" x14ac:dyDescent="0.2">
      <c r="A166">
        <f t="shared" ca="1" si="163"/>
        <v>20</v>
      </c>
      <c r="B166" t="s">
        <v>263</v>
      </c>
      <c r="C166" s="6">
        <f t="shared" ca="1" si="138"/>
        <v>3</v>
      </c>
      <c r="D166" s="6">
        <f t="shared" ca="1" si="139"/>
        <v>15</v>
      </c>
      <c r="E166" t="str">
        <f t="shared" ca="1" si="164"/>
        <v>INSERT INTO Subscriptions (trialcode, login, role, investigatorlogin) values ("tri020","Pat132","patient","Inv007");</v>
      </c>
      <c r="F166" s="6" t="str">
        <f ca="1">IF(ISNUMBER(D166),CHAR(34)&amp;VLOOKUP(A166,Trials!A:B,2,FALSE)&amp;CHAR(34)&amp;","&amp;CHAR(34)&amp;B166&amp;CHAR(34)&amp;","&amp;CHAR(34)&amp;"patient"&amp;CHAR(34)&amp;","&amp;CHAR(34)&amp;VLOOKUP(D166,Accounts!A:B,2,FALSE)&amp;CHAR(34),"")</f>
        <v>"tri020","Pat132","patient","Inv007"</v>
      </c>
      <c r="G166" s="6" t="str">
        <f t="shared" ca="1" si="140"/>
        <v>tri020</v>
      </c>
      <c r="H166" s="6" t="str">
        <f ca="1">IF(ISNUMBER(D166),VLOOKUP(D166,Accounts!A:B,2,FALSE),"")</f>
        <v>Inv007</v>
      </c>
      <c r="I166" s="6">
        <f t="shared" ca="1" si="141"/>
        <v>7</v>
      </c>
      <c r="L166">
        <f t="shared" ca="1" si="165"/>
        <v>2.06</v>
      </c>
      <c r="M166" t="str">
        <f t="shared" ref="M166:AG166" ca="1" si="169">IF(AND($L166&lt;M$33,$L166&gt;N$33),M$31,"")</f>
        <v/>
      </c>
      <c r="N166" t="str">
        <f t="shared" ca="1" si="169"/>
        <v/>
      </c>
      <c r="O166" t="str">
        <f t="shared" ca="1" si="169"/>
        <v/>
      </c>
      <c r="P166" t="str">
        <f t="shared" ca="1" si="169"/>
        <v/>
      </c>
      <c r="Q166" t="str">
        <f t="shared" ca="1" si="169"/>
        <v/>
      </c>
      <c r="R166" t="str">
        <f t="shared" ca="1" si="169"/>
        <v/>
      </c>
      <c r="S166" t="str">
        <f t="shared" ca="1" si="169"/>
        <v/>
      </c>
      <c r="T166" t="str">
        <f t="shared" ca="1" si="169"/>
        <v/>
      </c>
      <c r="U166" t="str">
        <f t="shared" ca="1" si="169"/>
        <v/>
      </c>
      <c r="V166" t="str">
        <f t="shared" ca="1" si="169"/>
        <v/>
      </c>
      <c r="W166" t="str">
        <f t="shared" ca="1" si="169"/>
        <v/>
      </c>
      <c r="X166" t="str">
        <f t="shared" ca="1" si="169"/>
        <v/>
      </c>
      <c r="Y166" t="str">
        <f t="shared" ca="1" si="169"/>
        <v/>
      </c>
      <c r="Z166" t="str">
        <f t="shared" ca="1" si="169"/>
        <v/>
      </c>
      <c r="AA166" t="str">
        <f t="shared" ca="1" si="169"/>
        <v/>
      </c>
      <c r="AB166" t="str">
        <f t="shared" ca="1" si="169"/>
        <v/>
      </c>
      <c r="AC166" t="str">
        <f t="shared" ca="1" si="169"/>
        <v/>
      </c>
      <c r="AD166" t="str">
        <f t="shared" ca="1" si="169"/>
        <v/>
      </c>
      <c r="AE166" t="str">
        <f t="shared" ca="1" si="169"/>
        <v/>
      </c>
      <c r="AF166" t="str">
        <f t="shared" ca="1" si="169"/>
        <v/>
      </c>
      <c r="AG166">
        <f t="shared" ca="1" si="169"/>
        <v>20</v>
      </c>
      <c r="AH166"/>
    </row>
    <row r="167" spans="1:34" s="6" customFormat="1" x14ac:dyDescent="0.2">
      <c r="A167">
        <f t="shared" ca="1" si="163"/>
        <v>20</v>
      </c>
      <c r="B167" t="s">
        <v>264</v>
      </c>
      <c r="C167" s="6">
        <f t="shared" ca="1" si="138"/>
        <v>3</v>
      </c>
      <c r="D167" s="6">
        <f t="shared" ca="1" si="139"/>
        <v>15</v>
      </c>
      <c r="E167" t="str">
        <f t="shared" ca="1" si="164"/>
        <v>INSERT INTO Subscriptions (trialcode, login, role, investigatorlogin) values ("tri020","Pat133","patient","Inv007");</v>
      </c>
      <c r="F167" s="6" t="str">
        <f ca="1">IF(ISNUMBER(D167),CHAR(34)&amp;VLOOKUP(A167,Trials!A:B,2,FALSE)&amp;CHAR(34)&amp;","&amp;CHAR(34)&amp;B167&amp;CHAR(34)&amp;","&amp;CHAR(34)&amp;"patient"&amp;CHAR(34)&amp;","&amp;CHAR(34)&amp;VLOOKUP(D167,Accounts!A:B,2,FALSE)&amp;CHAR(34),"")</f>
        <v>"tri020","Pat133","patient","Inv007"</v>
      </c>
      <c r="G167" s="6" t="str">
        <f t="shared" ca="1" si="140"/>
        <v>tri020</v>
      </c>
      <c r="H167" s="6" t="str">
        <f ca="1">IF(ISNUMBER(D167),VLOOKUP(D167,Accounts!A:B,2,FALSE),"")</f>
        <v>Inv007</v>
      </c>
      <c r="I167" s="6">
        <f t="shared" ca="1" si="141"/>
        <v>7</v>
      </c>
      <c r="L167">
        <f t="shared" ca="1" si="165"/>
        <v>2.13</v>
      </c>
      <c r="M167" t="str">
        <f t="shared" ref="M167:AG167" ca="1" si="170">IF(AND($L167&lt;M$33,$L167&gt;N$33),M$31,"")</f>
        <v/>
      </c>
      <c r="N167" t="str">
        <f t="shared" ca="1" si="170"/>
        <v/>
      </c>
      <c r="O167" t="str">
        <f t="shared" ca="1" si="170"/>
        <v/>
      </c>
      <c r="P167" t="str">
        <f t="shared" ca="1" si="170"/>
        <v/>
      </c>
      <c r="Q167" t="str">
        <f t="shared" ca="1" si="170"/>
        <v/>
      </c>
      <c r="R167" t="str">
        <f t="shared" ca="1" si="170"/>
        <v/>
      </c>
      <c r="S167" t="str">
        <f t="shared" ca="1" si="170"/>
        <v/>
      </c>
      <c r="T167" t="str">
        <f t="shared" ca="1" si="170"/>
        <v/>
      </c>
      <c r="U167" t="str">
        <f t="shared" ca="1" si="170"/>
        <v/>
      </c>
      <c r="V167" t="str">
        <f t="shared" ca="1" si="170"/>
        <v/>
      </c>
      <c r="W167" t="str">
        <f t="shared" ca="1" si="170"/>
        <v/>
      </c>
      <c r="X167" t="str">
        <f t="shared" ca="1" si="170"/>
        <v/>
      </c>
      <c r="Y167" t="str">
        <f t="shared" ca="1" si="170"/>
        <v/>
      </c>
      <c r="Z167" t="str">
        <f t="shared" ca="1" si="170"/>
        <v/>
      </c>
      <c r="AA167" t="str">
        <f t="shared" ca="1" si="170"/>
        <v/>
      </c>
      <c r="AB167" t="str">
        <f t="shared" ca="1" si="170"/>
        <v/>
      </c>
      <c r="AC167" t="str">
        <f t="shared" ca="1" si="170"/>
        <v/>
      </c>
      <c r="AD167" t="str">
        <f t="shared" ca="1" si="170"/>
        <v/>
      </c>
      <c r="AE167" t="str">
        <f t="shared" ca="1" si="170"/>
        <v/>
      </c>
      <c r="AF167" t="str">
        <f t="shared" ca="1" si="170"/>
        <v/>
      </c>
      <c r="AG167">
        <f t="shared" ca="1" si="170"/>
        <v>20</v>
      </c>
      <c r="AH167"/>
    </row>
    <row r="168" spans="1:34" s="6" customFormat="1" x14ac:dyDescent="0.2">
      <c r="A168">
        <f t="shared" ca="1" si="163"/>
        <v>0</v>
      </c>
      <c r="B168" t="s">
        <v>265</v>
      </c>
      <c r="C168" s="6">
        <f t="shared" ca="1" si="138"/>
        <v>0</v>
      </c>
      <c r="D168" s="6">
        <f t="shared" ca="1" si="139"/>
        <v>9</v>
      </c>
      <c r="E168" t="str">
        <f t="shared" ca="1" si="164"/>
        <v>INSERT INTO Subscriptions (trialcode, login, role, investigatorlogin) values ("tri000","Pat134","patient","Inv001");</v>
      </c>
      <c r="F168" s="6" t="str">
        <f ca="1">IF(ISNUMBER(D168),CHAR(34)&amp;VLOOKUP(A168,Trials!A:B,2,FALSE)&amp;CHAR(34)&amp;","&amp;CHAR(34)&amp;B168&amp;CHAR(34)&amp;","&amp;CHAR(34)&amp;"patient"&amp;CHAR(34)&amp;","&amp;CHAR(34)&amp;VLOOKUP(D168,Accounts!A:B,2,FALSE)&amp;CHAR(34),"")</f>
        <v>"tri000","Pat134","patient","Inv001"</v>
      </c>
      <c r="G168" s="6" t="str">
        <f t="shared" ca="1" si="140"/>
        <v>tri000</v>
      </c>
      <c r="H168" s="6" t="str">
        <f ca="1">IF(ISNUMBER(D168),VLOOKUP(D168,Accounts!A:B,2,FALSE),"")</f>
        <v>Inv001</v>
      </c>
      <c r="I168" s="6">
        <f t="shared" ca="1" si="141"/>
        <v>13</v>
      </c>
      <c r="L168">
        <f t="shared" ca="1" si="165"/>
        <v>69.319999999999993</v>
      </c>
      <c r="M168">
        <f t="shared" ref="M168:AG168" ca="1" si="171">IF(AND($L168&lt;M$33,$L168&gt;N$33),M$31,"")</f>
        <v>0</v>
      </c>
      <c r="N168" t="str">
        <f t="shared" ca="1" si="171"/>
        <v/>
      </c>
      <c r="O168" t="str">
        <f t="shared" ca="1" si="171"/>
        <v/>
      </c>
      <c r="P168" t="str">
        <f t="shared" ca="1" si="171"/>
        <v/>
      </c>
      <c r="Q168" t="str">
        <f t="shared" ca="1" si="171"/>
        <v/>
      </c>
      <c r="R168" t="str">
        <f t="shared" ca="1" si="171"/>
        <v/>
      </c>
      <c r="S168" t="str">
        <f t="shared" ca="1" si="171"/>
        <v/>
      </c>
      <c r="T168" t="str">
        <f t="shared" ca="1" si="171"/>
        <v/>
      </c>
      <c r="U168" t="str">
        <f t="shared" ca="1" si="171"/>
        <v/>
      </c>
      <c r="V168" t="str">
        <f t="shared" ca="1" si="171"/>
        <v/>
      </c>
      <c r="W168" t="str">
        <f t="shared" ca="1" si="171"/>
        <v/>
      </c>
      <c r="X168" t="str">
        <f t="shared" ca="1" si="171"/>
        <v/>
      </c>
      <c r="Y168" t="str">
        <f t="shared" ca="1" si="171"/>
        <v/>
      </c>
      <c r="Z168" t="str">
        <f t="shared" ca="1" si="171"/>
        <v/>
      </c>
      <c r="AA168" t="str">
        <f t="shared" ca="1" si="171"/>
        <v/>
      </c>
      <c r="AB168" t="str">
        <f t="shared" ca="1" si="171"/>
        <v/>
      </c>
      <c r="AC168" t="str">
        <f t="shared" ca="1" si="171"/>
        <v/>
      </c>
      <c r="AD168" t="str">
        <f t="shared" ca="1" si="171"/>
        <v/>
      </c>
      <c r="AE168" t="str">
        <f t="shared" ca="1" si="171"/>
        <v/>
      </c>
      <c r="AF168" t="str">
        <f t="shared" ca="1" si="171"/>
        <v/>
      </c>
      <c r="AG168" t="str">
        <f t="shared" ca="1" si="171"/>
        <v/>
      </c>
      <c r="AH168"/>
    </row>
    <row r="169" spans="1:34" s="6" customFormat="1" x14ac:dyDescent="0.2">
      <c r="A169">
        <f t="shared" ca="1" si="163"/>
        <v>3</v>
      </c>
      <c r="B169" t="s">
        <v>266</v>
      </c>
      <c r="C169" s="6">
        <f t="shared" ca="1" si="138"/>
        <v>1</v>
      </c>
      <c r="D169" s="6">
        <f t="shared" ca="1" si="139"/>
        <v>17</v>
      </c>
      <c r="E169" t="str">
        <f t="shared" ca="1" si="164"/>
        <v>INSERT INTO Subscriptions (trialcode, login, role, investigatorlogin) values ("tri003","Pat135","patient","Inv009");</v>
      </c>
      <c r="F169" s="6" t="str">
        <f ca="1">IF(ISNUMBER(D169),CHAR(34)&amp;VLOOKUP(A169,Trials!A:B,2,FALSE)&amp;CHAR(34)&amp;","&amp;CHAR(34)&amp;B169&amp;CHAR(34)&amp;","&amp;CHAR(34)&amp;"patient"&amp;CHAR(34)&amp;","&amp;CHAR(34)&amp;VLOOKUP(D169,Accounts!A:B,2,FALSE)&amp;CHAR(34),"")</f>
        <v>"tri003","Pat135","patient","Inv009"</v>
      </c>
      <c r="G169" s="6" t="str">
        <f t="shared" ca="1" si="140"/>
        <v>tri003</v>
      </c>
      <c r="H169" s="6" t="str">
        <f ca="1">IF(ISNUMBER(D169),VLOOKUP(D169,Accounts!A:B,2,FALSE),"")</f>
        <v>Inv009</v>
      </c>
      <c r="I169" s="6">
        <f t="shared" ca="1" si="141"/>
        <v>12</v>
      </c>
      <c r="L169">
        <f t="shared" ca="1" si="165"/>
        <v>57.79</v>
      </c>
      <c r="M169" t="str">
        <f t="shared" ref="M169:AG169" ca="1" si="172">IF(AND($L169&lt;M$33,$L169&gt;N$33),M$31,"")</f>
        <v/>
      </c>
      <c r="N169" t="str">
        <f t="shared" ca="1" si="172"/>
        <v/>
      </c>
      <c r="O169" t="str">
        <f t="shared" ca="1" si="172"/>
        <v/>
      </c>
      <c r="P169">
        <f t="shared" ca="1" si="172"/>
        <v>3</v>
      </c>
      <c r="Q169" t="str">
        <f t="shared" ca="1" si="172"/>
        <v/>
      </c>
      <c r="R169" t="str">
        <f t="shared" ca="1" si="172"/>
        <v/>
      </c>
      <c r="S169" t="str">
        <f t="shared" ca="1" si="172"/>
        <v/>
      </c>
      <c r="T169" t="str">
        <f t="shared" ca="1" si="172"/>
        <v/>
      </c>
      <c r="U169" t="str">
        <f t="shared" ca="1" si="172"/>
        <v/>
      </c>
      <c r="V169" t="str">
        <f t="shared" ca="1" si="172"/>
        <v/>
      </c>
      <c r="W169" t="str">
        <f t="shared" ca="1" si="172"/>
        <v/>
      </c>
      <c r="X169" t="str">
        <f t="shared" ca="1" si="172"/>
        <v/>
      </c>
      <c r="Y169" t="str">
        <f t="shared" ca="1" si="172"/>
        <v/>
      </c>
      <c r="Z169" t="str">
        <f t="shared" ca="1" si="172"/>
        <v/>
      </c>
      <c r="AA169" t="str">
        <f t="shared" ca="1" si="172"/>
        <v/>
      </c>
      <c r="AB169" t="str">
        <f t="shared" ca="1" si="172"/>
        <v/>
      </c>
      <c r="AC169" t="str">
        <f t="shared" ca="1" si="172"/>
        <v/>
      </c>
      <c r="AD169" t="str">
        <f t="shared" ca="1" si="172"/>
        <v/>
      </c>
      <c r="AE169" t="str">
        <f t="shared" ca="1" si="172"/>
        <v/>
      </c>
      <c r="AF169" t="str">
        <f t="shared" ca="1" si="172"/>
        <v/>
      </c>
      <c r="AG169" t="str">
        <f t="shared" ca="1" si="172"/>
        <v/>
      </c>
      <c r="AH169"/>
    </row>
    <row r="170" spans="1:34" s="6" customFormat="1" x14ac:dyDescent="0.2">
      <c r="A170">
        <f t="shared" ca="1" si="163"/>
        <v>6</v>
      </c>
      <c r="B170" t="s">
        <v>267</v>
      </c>
      <c r="C170" s="6">
        <f t="shared" ca="1" si="138"/>
        <v>2</v>
      </c>
      <c r="D170" s="6" t="str">
        <f t="shared" ca="1" si="139"/>
        <v/>
      </c>
      <c r="E170" t="str">
        <f t="shared" ca="1" si="164"/>
        <v/>
      </c>
      <c r="F170" s="6" t="str">
        <f ca="1">IF(ISNUMBER(D170),CHAR(34)&amp;VLOOKUP(A170,Trials!A:B,2,FALSE)&amp;CHAR(34)&amp;","&amp;CHAR(34)&amp;B170&amp;CHAR(34)&amp;","&amp;CHAR(34)&amp;"patient"&amp;CHAR(34)&amp;","&amp;CHAR(34)&amp;VLOOKUP(D170,Accounts!A:B,2,FALSE)&amp;CHAR(34),"")</f>
        <v/>
      </c>
      <c r="G170" s="6" t="str">
        <f t="shared" ca="1" si="140"/>
        <v>tri006</v>
      </c>
      <c r="H170" s="6" t="str">
        <f ca="1">IF(ISNUMBER(D170),VLOOKUP(D170,Accounts!A:B,2,FALSE),"")</f>
        <v/>
      </c>
      <c r="I170" s="6">
        <f t="shared" ca="1" si="141"/>
        <v>13</v>
      </c>
      <c r="L170">
        <f t="shared" ca="1" si="165"/>
        <v>46.81</v>
      </c>
      <c r="M170" t="str">
        <f t="shared" ref="M170:AG170" ca="1" si="173">IF(AND($L170&lt;M$33,$L170&gt;N$33),M$31,"")</f>
        <v/>
      </c>
      <c r="N170" t="str">
        <f t="shared" ca="1" si="173"/>
        <v/>
      </c>
      <c r="O170" t="str">
        <f t="shared" ca="1" si="173"/>
        <v/>
      </c>
      <c r="P170" t="str">
        <f t="shared" ca="1" si="173"/>
        <v/>
      </c>
      <c r="Q170" t="str">
        <f t="shared" ca="1" si="173"/>
        <v/>
      </c>
      <c r="R170" t="str">
        <f t="shared" ca="1" si="173"/>
        <v/>
      </c>
      <c r="S170">
        <f t="shared" ca="1" si="173"/>
        <v>6</v>
      </c>
      <c r="T170" t="str">
        <f t="shared" ca="1" si="173"/>
        <v/>
      </c>
      <c r="U170" t="str">
        <f t="shared" ca="1" si="173"/>
        <v/>
      </c>
      <c r="V170" t="str">
        <f t="shared" ca="1" si="173"/>
        <v/>
      </c>
      <c r="W170" t="str">
        <f t="shared" ca="1" si="173"/>
        <v/>
      </c>
      <c r="X170" t="str">
        <f t="shared" ca="1" si="173"/>
        <v/>
      </c>
      <c r="Y170" t="str">
        <f t="shared" ca="1" si="173"/>
        <v/>
      </c>
      <c r="Z170" t="str">
        <f t="shared" ca="1" si="173"/>
        <v/>
      </c>
      <c r="AA170" t="str">
        <f t="shared" ca="1" si="173"/>
        <v/>
      </c>
      <c r="AB170" t="str">
        <f t="shared" ca="1" si="173"/>
        <v/>
      </c>
      <c r="AC170" t="str">
        <f t="shared" ca="1" si="173"/>
        <v/>
      </c>
      <c r="AD170" t="str">
        <f t="shared" ca="1" si="173"/>
        <v/>
      </c>
      <c r="AE170" t="str">
        <f t="shared" ca="1" si="173"/>
        <v/>
      </c>
      <c r="AF170" t="str">
        <f t="shared" ca="1" si="173"/>
        <v/>
      </c>
      <c r="AG170" t="str">
        <f t="shared" ca="1" si="173"/>
        <v/>
      </c>
      <c r="AH170"/>
    </row>
    <row r="171" spans="1:34" s="6" customFormat="1" x14ac:dyDescent="0.2">
      <c r="A171">
        <f t="shared" ca="1" si="163"/>
        <v>0</v>
      </c>
      <c r="B171" t="s">
        <v>268</v>
      </c>
      <c r="C171" s="6">
        <f t="shared" ca="1" si="138"/>
        <v>2</v>
      </c>
      <c r="D171" s="6" t="str">
        <f t="shared" ca="1" si="139"/>
        <v/>
      </c>
      <c r="E171" t="str">
        <f t="shared" ca="1" si="164"/>
        <v/>
      </c>
      <c r="F171" s="6" t="str">
        <f ca="1">IF(ISNUMBER(D171),CHAR(34)&amp;VLOOKUP(A171,Trials!A:B,2,FALSE)&amp;CHAR(34)&amp;","&amp;CHAR(34)&amp;B171&amp;CHAR(34)&amp;","&amp;CHAR(34)&amp;"patient"&amp;CHAR(34)&amp;","&amp;CHAR(34)&amp;VLOOKUP(D171,Accounts!A:B,2,FALSE)&amp;CHAR(34),"")</f>
        <v/>
      </c>
      <c r="G171" s="6" t="str">
        <f t="shared" ca="1" si="140"/>
        <v>tri000</v>
      </c>
      <c r="H171" s="6" t="str">
        <f ca="1">IF(ISNUMBER(D171),VLOOKUP(D171,Accounts!A:B,2,FALSE),"")</f>
        <v/>
      </c>
      <c r="I171" s="6">
        <f t="shared" ca="1" si="141"/>
        <v>13</v>
      </c>
      <c r="L171">
        <f t="shared" ca="1" si="165"/>
        <v>66.12</v>
      </c>
      <c r="M171">
        <f t="shared" ref="M171:AG171" ca="1" si="174">IF(AND($L171&lt;M$33,$L171&gt;N$33),M$31,"")</f>
        <v>0</v>
      </c>
      <c r="N171" t="str">
        <f t="shared" ca="1" si="174"/>
        <v/>
      </c>
      <c r="O171" t="str">
        <f t="shared" ca="1" si="174"/>
        <v/>
      </c>
      <c r="P171" t="str">
        <f t="shared" ca="1" si="174"/>
        <v/>
      </c>
      <c r="Q171" t="str">
        <f t="shared" ca="1" si="174"/>
        <v/>
      </c>
      <c r="R171" t="str">
        <f t="shared" ca="1" si="174"/>
        <v/>
      </c>
      <c r="S171" t="str">
        <f t="shared" ca="1" si="174"/>
        <v/>
      </c>
      <c r="T171" t="str">
        <f t="shared" ca="1" si="174"/>
        <v/>
      </c>
      <c r="U171" t="str">
        <f t="shared" ca="1" si="174"/>
        <v/>
      </c>
      <c r="V171" t="str">
        <f t="shared" ca="1" si="174"/>
        <v/>
      </c>
      <c r="W171" t="str">
        <f t="shared" ca="1" si="174"/>
        <v/>
      </c>
      <c r="X171" t="str">
        <f t="shared" ca="1" si="174"/>
        <v/>
      </c>
      <c r="Y171" t="str">
        <f t="shared" ca="1" si="174"/>
        <v/>
      </c>
      <c r="Z171" t="str">
        <f t="shared" ca="1" si="174"/>
        <v/>
      </c>
      <c r="AA171" t="str">
        <f t="shared" ca="1" si="174"/>
        <v/>
      </c>
      <c r="AB171" t="str">
        <f t="shared" ca="1" si="174"/>
        <v/>
      </c>
      <c r="AC171" t="str">
        <f t="shared" ca="1" si="174"/>
        <v/>
      </c>
      <c r="AD171" t="str">
        <f t="shared" ca="1" si="174"/>
        <v/>
      </c>
      <c r="AE171" t="str">
        <f t="shared" ca="1" si="174"/>
        <v/>
      </c>
      <c r="AF171" t="str">
        <f t="shared" ca="1" si="174"/>
        <v/>
      </c>
      <c r="AG171" t="str">
        <f t="shared" ca="1" si="174"/>
        <v/>
      </c>
      <c r="AH171"/>
    </row>
    <row r="172" spans="1:34" s="6" customFormat="1" x14ac:dyDescent="0.2">
      <c r="A172">
        <f t="shared" ca="1" si="163"/>
        <v>11</v>
      </c>
      <c r="B172" t="s">
        <v>269</v>
      </c>
      <c r="C172" s="6">
        <f t="shared" ca="1" si="138"/>
        <v>4</v>
      </c>
      <c r="D172" s="6">
        <f t="shared" ca="1" si="139"/>
        <v>23</v>
      </c>
      <c r="E172" t="str">
        <f t="shared" ca="1" si="164"/>
        <v>INSERT INTO Subscriptions (trialcode, login, role, investigatorlogin) values ("tri011","Pat138","patient","Inv015");</v>
      </c>
      <c r="F172" s="6" t="str">
        <f ca="1">IF(ISNUMBER(D172),CHAR(34)&amp;VLOOKUP(A172,Trials!A:B,2,FALSE)&amp;CHAR(34)&amp;","&amp;CHAR(34)&amp;B172&amp;CHAR(34)&amp;","&amp;CHAR(34)&amp;"patient"&amp;CHAR(34)&amp;","&amp;CHAR(34)&amp;VLOOKUP(D172,Accounts!A:B,2,FALSE)&amp;CHAR(34),"")</f>
        <v>"tri011","Pat138","patient","Inv015"</v>
      </c>
      <c r="G172" s="6" t="str">
        <f t="shared" ca="1" si="140"/>
        <v>tri011</v>
      </c>
      <c r="H172" s="6" t="str">
        <f ca="1">IF(ISNUMBER(D172),VLOOKUP(D172,Accounts!A:B,2,FALSE),"")</f>
        <v>Inv015</v>
      </c>
      <c r="I172" s="6">
        <f t="shared" ca="1" si="141"/>
        <v>7</v>
      </c>
      <c r="L172">
        <f t="shared" ca="1" si="165"/>
        <v>31.01</v>
      </c>
      <c r="M172" t="str">
        <f t="shared" ref="M172:AG172" ca="1" si="175">IF(AND($L172&lt;M$33,$L172&gt;N$33),M$31,"")</f>
        <v/>
      </c>
      <c r="N172" t="str">
        <f t="shared" ca="1" si="175"/>
        <v/>
      </c>
      <c r="O172" t="str">
        <f t="shared" ca="1" si="175"/>
        <v/>
      </c>
      <c r="P172" t="str">
        <f t="shared" ca="1" si="175"/>
        <v/>
      </c>
      <c r="Q172" t="str">
        <f t="shared" ca="1" si="175"/>
        <v/>
      </c>
      <c r="R172" t="str">
        <f t="shared" ca="1" si="175"/>
        <v/>
      </c>
      <c r="S172" t="str">
        <f t="shared" ca="1" si="175"/>
        <v/>
      </c>
      <c r="T172" t="str">
        <f t="shared" ca="1" si="175"/>
        <v/>
      </c>
      <c r="U172" t="str">
        <f t="shared" ca="1" si="175"/>
        <v/>
      </c>
      <c r="V172" t="str">
        <f t="shared" ca="1" si="175"/>
        <v/>
      </c>
      <c r="W172" t="str">
        <f t="shared" ca="1" si="175"/>
        <v/>
      </c>
      <c r="X172">
        <f t="shared" ca="1" si="175"/>
        <v>11</v>
      </c>
      <c r="Y172" t="str">
        <f t="shared" ca="1" si="175"/>
        <v/>
      </c>
      <c r="Z172" t="str">
        <f t="shared" ca="1" si="175"/>
        <v/>
      </c>
      <c r="AA172" t="str">
        <f t="shared" ca="1" si="175"/>
        <v/>
      </c>
      <c r="AB172" t="str">
        <f t="shared" ca="1" si="175"/>
        <v/>
      </c>
      <c r="AC172" t="str">
        <f t="shared" ca="1" si="175"/>
        <v/>
      </c>
      <c r="AD172" t="str">
        <f t="shared" ca="1" si="175"/>
        <v/>
      </c>
      <c r="AE172" t="str">
        <f t="shared" ca="1" si="175"/>
        <v/>
      </c>
      <c r="AF172" t="str">
        <f t="shared" ca="1" si="175"/>
        <v/>
      </c>
      <c r="AG172" t="str">
        <f t="shared" ca="1" si="175"/>
        <v/>
      </c>
      <c r="AH172"/>
    </row>
    <row r="173" spans="1:34" s="6" customFormat="1" x14ac:dyDescent="0.2">
      <c r="A173">
        <f t="shared" ca="1" si="163"/>
        <v>10</v>
      </c>
      <c r="B173" t="s">
        <v>270</v>
      </c>
      <c r="C173" s="6">
        <f t="shared" ca="1" si="138"/>
        <v>1</v>
      </c>
      <c r="D173" s="6">
        <f t="shared" ca="1" si="139"/>
        <v>19</v>
      </c>
      <c r="E173" t="str">
        <f t="shared" ca="1" si="164"/>
        <v>INSERT INTO Subscriptions (trialcode, login, role, investigatorlogin) values ("tri010","Pat139","patient","Inv011");</v>
      </c>
      <c r="F173" s="6" t="str">
        <f ca="1">IF(ISNUMBER(D173),CHAR(34)&amp;VLOOKUP(A173,Trials!A:B,2,FALSE)&amp;CHAR(34)&amp;","&amp;CHAR(34)&amp;B173&amp;CHAR(34)&amp;","&amp;CHAR(34)&amp;"patient"&amp;CHAR(34)&amp;","&amp;CHAR(34)&amp;VLOOKUP(D173,Accounts!A:B,2,FALSE)&amp;CHAR(34),"")</f>
        <v>"tri010","Pat139","patient","Inv011"</v>
      </c>
      <c r="G173" s="6" t="str">
        <f t="shared" ca="1" si="140"/>
        <v>tri010</v>
      </c>
      <c r="H173" s="6" t="str">
        <f ca="1">IF(ISNUMBER(D173),VLOOKUP(D173,Accounts!A:B,2,FALSE),"")</f>
        <v>Inv011</v>
      </c>
      <c r="I173" s="6">
        <f t="shared" ca="1" si="141"/>
        <v>13</v>
      </c>
      <c r="L173">
        <f t="shared" ca="1" si="165"/>
        <v>33.51</v>
      </c>
      <c r="M173" t="str">
        <f t="shared" ref="M173:AG173" ca="1" si="176">IF(AND($L173&lt;M$33,$L173&gt;N$33),M$31,"")</f>
        <v/>
      </c>
      <c r="N173" t="str">
        <f t="shared" ca="1" si="176"/>
        <v/>
      </c>
      <c r="O173" t="str">
        <f t="shared" ca="1" si="176"/>
        <v/>
      </c>
      <c r="P173" t="str">
        <f t="shared" ca="1" si="176"/>
        <v/>
      </c>
      <c r="Q173" t="str">
        <f t="shared" ca="1" si="176"/>
        <v/>
      </c>
      <c r="R173" t="str">
        <f t="shared" ca="1" si="176"/>
        <v/>
      </c>
      <c r="S173" t="str">
        <f t="shared" ca="1" si="176"/>
        <v/>
      </c>
      <c r="T173" t="str">
        <f t="shared" ca="1" si="176"/>
        <v/>
      </c>
      <c r="U173" t="str">
        <f t="shared" ca="1" si="176"/>
        <v/>
      </c>
      <c r="V173" t="str">
        <f t="shared" ca="1" si="176"/>
        <v/>
      </c>
      <c r="W173">
        <f t="shared" ca="1" si="176"/>
        <v>10</v>
      </c>
      <c r="X173" t="str">
        <f t="shared" ca="1" si="176"/>
        <v/>
      </c>
      <c r="Y173" t="str">
        <f t="shared" ca="1" si="176"/>
        <v/>
      </c>
      <c r="Z173" t="str">
        <f t="shared" ca="1" si="176"/>
        <v/>
      </c>
      <c r="AA173" t="str">
        <f t="shared" ca="1" si="176"/>
        <v/>
      </c>
      <c r="AB173" t="str">
        <f t="shared" ca="1" si="176"/>
        <v/>
      </c>
      <c r="AC173" t="str">
        <f t="shared" ca="1" si="176"/>
        <v/>
      </c>
      <c r="AD173" t="str">
        <f t="shared" ca="1" si="176"/>
        <v/>
      </c>
      <c r="AE173" t="str">
        <f t="shared" ca="1" si="176"/>
        <v/>
      </c>
      <c r="AF173" t="str">
        <f t="shared" ca="1" si="176"/>
        <v/>
      </c>
      <c r="AG173" t="str">
        <f t="shared" ca="1" si="176"/>
        <v/>
      </c>
      <c r="AH173"/>
    </row>
    <row r="174" spans="1:34" s="6" customFormat="1" x14ac:dyDescent="0.2">
      <c r="A174">
        <f t="shared" ca="1" si="163"/>
        <v>18</v>
      </c>
      <c r="B174" t="s">
        <v>271</v>
      </c>
      <c r="C174" s="6">
        <f t="shared" ca="1" si="138"/>
        <v>2</v>
      </c>
      <c r="D174" s="6">
        <f t="shared" ca="1" si="139"/>
        <v>18</v>
      </c>
      <c r="E174" t="str">
        <f t="shared" ca="1" si="164"/>
        <v>INSERT INTO Subscriptions (trialcode, login, role, investigatorlogin) values ("tri018","Pat140","patient","Inv010");</v>
      </c>
      <c r="F174" s="6" t="str">
        <f ca="1">IF(ISNUMBER(D174),CHAR(34)&amp;VLOOKUP(A174,Trials!A:B,2,FALSE)&amp;CHAR(34)&amp;","&amp;CHAR(34)&amp;B174&amp;CHAR(34)&amp;","&amp;CHAR(34)&amp;"patient"&amp;CHAR(34)&amp;","&amp;CHAR(34)&amp;VLOOKUP(D174,Accounts!A:B,2,FALSE)&amp;CHAR(34),"")</f>
        <v>"tri018","Pat140","patient","Inv010"</v>
      </c>
      <c r="G174" s="6" t="str">
        <f t="shared" ca="1" si="140"/>
        <v>tri018</v>
      </c>
      <c r="H174" s="6" t="str">
        <f ca="1">IF(ISNUMBER(D174),VLOOKUP(D174,Accounts!A:B,2,FALSE),"")</f>
        <v>Inv010</v>
      </c>
      <c r="I174" s="6">
        <f t="shared" ca="1" si="141"/>
        <v>9</v>
      </c>
      <c r="L174">
        <f t="shared" ca="1" si="165"/>
        <v>6.52</v>
      </c>
      <c r="M174" t="str">
        <f t="shared" ref="M174:AG174" ca="1" si="177">IF(AND($L174&lt;M$33,$L174&gt;N$33),M$31,"")</f>
        <v/>
      </c>
      <c r="N174" t="str">
        <f t="shared" ca="1" si="177"/>
        <v/>
      </c>
      <c r="O174" t="str">
        <f t="shared" ca="1" si="177"/>
        <v/>
      </c>
      <c r="P174" t="str">
        <f t="shared" ca="1" si="177"/>
        <v/>
      </c>
      <c r="Q174" t="str">
        <f t="shared" ca="1" si="177"/>
        <v/>
      </c>
      <c r="R174" t="str">
        <f t="shared" ca="1" si="177"/>
        <v/>
      </c>
      <c r="S174" t="str">
        <f t="shared" ca="1" si="177"/>
        <v/>
      </c>
      <c r="T174" t="str">
        <f t="shared" ca="1" si="177"/>
        <v/>
      </c>
      <c r="U174" t="str">
        <f t="shared" ca="1" si="177"/>
        <v/>
      </c>
      <c r="V174" t="str">
        <f t="shared" ca="1" si="177"/>
        <v/>
      </c>
      <c r="W174" t="str">
        <f t="shared" ca="1" si="177"/>
        <v/>
      </c>
      <c r="X174" t="str">
        <f t="shared" ca="1" si="177"/>
        <v/>
      </c>
      <c r="Y174" t="str">
        <f t="shared" ca="1" si="177"/>
        <v/>
      </c>
      <c r="Z174" t="str">
        <f t="shared" ca="1" si="177"/>
        <v/>
      </c>
      <c r="AA174" t="str">
        <f t="shared" ca="1" si="177"/>
        <v/>
      </c>
      <c r="AB174" t="str">
        <f t="shared" ca="1" si="177"/>
        <v/>
      </c>
      <c r="AC174" t="str">
        <f t="shared" ca="1" si="177"/>
        <v/>
      </c>
      <c r="AD174" t="str">
        <f t="shared" ca="1" si="177"/>
        <v/>
      </c>
      <c r="AE174">
        <f t="shared" ca="1" si="177"/>
        <v>18</v>
      </c>
      <c r="AF174" t="str">
        <f t="shared" ca="1" si="177"/>
        <v/>
      </c>
      <c r="AG174" t="str">
        <f t="shared" ca="1" si="177"/>
        <v/>
      </c>
      <c r="AH174"/>
    </row>
    <row r="175" spans="1:34" s="6" customFormat="1" x14ac:dyDescent="0.2">
      <c r="A175">
        <f t="shared" ca="1" si="163"/>
        <v>6</v>
      </c>
      <c r="B175" t="s">
        <v>272</v>
      </c>
      <c r="C175" s="6">
        <f t="shared" ca="1" si="138"/>
        <v>1</v>
      </c>
      <c r="D175" s="6">
        <f t="shared" ca="1" si="139"/>
        <v>14</v>
      </c>
      <c r="E175" t="str">
        <f t="shared" ca="1" si="164"/>
        <v>INSERT INTO Subscriptions (trialcode, login, role, investigatorlogin) values ("tri006","Pat141","patient","Inv006");</v>
      </c>
      <c r="F175" s="6" t="str">
        <f ca="1">IF(ISNUMBER(D175),CHAR(34)&amp;VLOOKUP(A175,Trials!A:B,2,FALSE)&amp;CHAR(34)&amp;","&amp;CHAR(34)&amp;B175&amp;CHAR(34)&amp;","&amp;CHAR(34)&amp;"patient"&amp;CHAR(34)&amp;","&amp;CHAR(34)&amp;VLOOKUP(D175,Accounts!A:B,2,FALSE)&amp;CHAR(34),"")</f>
        <v>"tri006","Pat141","patient","Inv006"</v>
      </c>
      <c r="G175" s="6" t="str">
        <f t="shared" ca="1" si="140"/>
        <v>tri006</v>
      </c>
      <c r="H175" s="6" t="str">
        <f ca="1">IF(ISNUMBER(D175),VLOOKUP(D175,Accounts!A:B,2,FALSE),"")</f>
        <v>Inv006</v>
      </c>
      <c r="I175" s="6">
        <f t="shared" ca="1" si="141"/>
        <v>13</v>
      </c>
      <c r="L175">
        <f t="shared" ca="1" si="165"/>
        <v>48.6</v>
      </c>
      <c r="M175" t="str">
        <f t="shared" ref="M175:AG175" ca="1" si="178">IF(AND($L175&lt;M$33,$L175&gt;N$33),M$31,"")</f>
        <v/>
      </c>
      <c r="N175" t="str">
        <f t="shared" ca="1" si="178"/>
        <v/>
      </c>
      <c r="O175" t="str">
        <f t="shared" ca="1" si="178"/>
        <v/>
      </c>
      <c r="P175" t="str">
        <f t="shared" ca="1" si="178"/>
        <v/>
      </c>
      <c r="Q175" t="str">
        <f t="shared" ca="1" si="178"/>
        <v/>
      </c>
      <c r="R175" t="str">
        <f t="shared" ca="1" si="178"/>
        <v/>
      </c>
      <c r="S175">
        <f t="shared" ca="1" si="178"/>
        <v>6</v>
      </c>
      <c r="T175" t="str">
        <f t="shared" ca="1" si="178"/>
        <v/>
      </c>
      <c r="U175" t="str">
        <f t="shared" ca="1" si="178"/>
        <v/>
      </c>
      <c r="V175" t="str">
        <f t="shared" ca="1" si="178"/>
        <v/>
      </c>
      <c r="W175" t="str">
        <f t="shared" ca="1" si="178"/>
        <v/>
      </c>
      <c r="X175" t="str">
        <f t="shared" ca="1" si="178"/>
        <v/>
      </c>
      <c r="Y175" t="str">
        <f t="shared" ca="1" si="178"/>
        <v/>
      </c>
      <c r="Z175" t="str">
        <f t="shared" ca="1" si="178"/>
        <v/>
      </c>
      <c r="AA175" t="str">
        <f t="shared" ca="1" si="178"/>
        <v/>
      </c>
      <c r="AB175" t="str">
        <f t="shared" ca="1" si="178"/>
        <v/>
      </c>
      <c r="AC175" t="str">
        <f t="shared" ca="1" si="178"/>
        <v/>
      </c>
      <c r="AD175" t="str">
        <f t="shared" ca="1" si="178"/>
        <v/>
      </c>
      <c r="AE175" t="str">
        <f t="shared" ca="1" si="178"/>
        <v/>
      </c>
      <c r="AF175" t="str">
        <f t="shared" ca="1" si="178"/>
        <v/>
      </c>
      <c r="AG175" t="str">
        <f t="shared" ca="1" si="178"/>
        <v/>
      </c>
      <c r="AH175"/>
    </row>
    <row r="176" spans="1:34" s="6" customFormat="1" x14ac:dyDescent="0.2">
      <c r="A176">
        <f t="shared" ca="1" si="163"/>
        <v>6</v>
      </c>
      <c r="B176" t="s">
        <v>273</v>
      </c>
      <c r="C176" s="6">
        <f t="shared" ca="1" si="138"/>
        <v>2</v>
      </c>
      <c r="D176" s="6" t="str">
        <f t="shared" ca="1" si="139"/>
        <v/>
      </c>
      <c r="E176" t="str">
        <f t="shared" ca="1" si="164"/>
        <v/>
      </c>
      <c r="F176" s="6" t="str">
        <f ca="1">IF(ISNUMBER(D176),CHAR(34)&amp;VLOOKUP(A176,Trials!A:B,2,FALSE)&amp;CHAR(34)&amp;","&amp;CHAR(34)&amp;B176&amp;CHAR(34)&amp;","&amp;CHAR(34)&amp;"patient"&amp;CHAR(34)&amp;","&amp;CHAR(34)&amp;VLOOKUP(D176,Accounts!A:B,2,FALSE)&amp;CHAR(34),"")</f>
        <v/>
      </c>
      <c r="G176" s="6" t="str">
        <f t="shared" ca="1" si="140"/>
        <v>tri006</v>
      </c>
      <c r="H176" s="6" t="str">
        <f ca="1">IF(ISNUMBER(D176),VLOOKUP(D176,Accounts!A:B,2,FALSE),"")</f>
        <v/>
      </c>
      <c r="I176" s="6">
        <f t="shared" ca="1" si="141"/>
        <v>13</v>
      </c>
      <c r="L176">
        <f t="shared" ca="1" si="165"/>
        <v>46.81</v>
      </c>
      <c r="M176" t="str">
        <f t="shared" ref="M176:AG176" ca="1" si="179">IF(AND($L176&lt;M$33,$L176&gt;N$33),M$31,"")</f>
        <v/>
      </c>
      <c r="N176" t="str">
        <f t="shared" ca="1" si="179"/>
        <v/>
      </c>
      <c r="O176" t="str">
        <f t="shared" ca="1" si="179"/>
        <v/>
      </c>
      <c r="P176" t="str">
        <f t="shared" ca="1" si="179"/>
        <v/>
      </c>
      <c r="Q176" t="str">
        <f t="shared" ca="1" si="179"/>
        <v/>
      </c>
      <c r="R176" t="str">
        <f t="shared" ca="1" si="179"/>
        <v/>
      </c>
      <c r="S176">
        <f t="shared" ca="1" si="179"/>
        <v>6</v>
      </c>
      <c r="T176" t="str">
        <f t="shared" ca="1" si="179"/>
        <v/>
      </c>
      <c r="U176" t="str">
        <f t="shared" ca="1" si="179"/>
        <v/>
      </c>
      <c r="V176" t="str">
        <f t="shared" ca="1" si="179"/>
        <v/>
      </c>
      <c r="W176" t="str">
        <f t="shared" ca="1" si="179"/>
        <v/>
      </c>
      <c r="X176" t="str">
        <f t="shared" ca="1" si="179"/>
        <v/>
      </c>
      <c r="Y176" t="str">
        <f t="shared" ca="1" si="179"/>
        <v/>
      </c>
      <c r="Z176" t="str">
        <f t="shared" ca="1" si="179"/>
        <v/>
      </c>
      <c r="AA176" t="str">
        <f t="shared" ca="1" si="179"/>
        <v/>
      </c>
      <c r="AB176" t="str">
        <f t="shared" ca="1" si="179"/>
        <v/>
      </c>
      <c r="AC176" t="str">
        <f t="shared" ca="1" si="179"/>
        <v/>
      </c>
      <c r="AD176" t="str">
        <f t="shared" ca="1" si="179"/>
        <v/>
      </c>
      <c r="AE176" t="str">
        <f t="shared" ca="1" si="179"/>
        <v/>
      </c>
      <c r="AF176" t="str">
        <f t="shared" ca="1" si="179"/>
        <v/>
      </c>
      <c r="AG176" t="str">
        <f t="shared" ca="1" si="179"/>
        <v/>
      </c>
      <c r="AH176"/>
    </row>
    <row r="177" spans="1:34" s="6" customFormat="1" x14ac:dyDescent="0.2">
      <c r="A177">
        <f t="shared" ca="1" si="163"/>
        <v>14</v>
      </c>
      <c r="B177" t="s">
        <v>274</v>
      </c>
      <c r="C177" s="6">
        <f t="shared" ca="1" si="138"/>
        <v>0</v>
      </c>
      <c r="D177" s="6">
        <f t="shared" ca="1" si="139"/>
        <v>25</v>
      </c>
      <c r="E177" t="str">
        <f t="shared" ca="1" si="164"/>
        <v>INSERT INTO Subscriptions (trialcode, login, role, investigatorlogin) values ("tri014","Pat143","patient","Inv017");</v>
      </c>
      <c r="F177" s="6" t="str">
        <f ca="1">IF(ISNUMBER(D177),CHAR(34)&amp;VLOOKUP(A177,Trials!A:B,2,FALSE)&amp;CHAR(34)&amp;","&amp;CHAR(34)&amp;B177&amp;CHAR(34)&amp;","&amp;CHAR(34)&amp;"patient"&amp;CHAR(34)&amp;","&amp;CHAR(34)&amp;VLOOKUP(D177,Accounts!A:B,2,FALSE)&amp;CHAR(34),"")</f>
        <v>"tri014","Pat143","patient","Inv017"</v>
      </c>
      <c r="G177" s="6" t="str">
        <f t="shared" ca="1" si="140"/>
        <v>tri014</v>
      </c>
      <c r="H177" s="6" t="str">
        <f ca="1">IF(ISNUMBER(D177),VLOOKUP(D177,Accounts!A:B,2,FALSE),"")</f>
        <v>Inv017</v>
      </c>
      <c r="I177" s="6">
        <f t="shared" ca="1" si="141"/>
        <v>14</v>
      </c>
      <c r="L177">
        <f t="shared" ca="1" si="165"/>
        <v>19.5</v>
      </c>
      <c r="M177" t="str">
        <f t="shared" ref="M177:AG177" ca="1" si="180">IF(AND($L177&lt;M$33,$L177&gt;N$33),M$31,"")</f>
        <v/>
      </c>
      <c r="N177" t="str">
        <f t="shared" ca="1" si="180"/>
        <v/>
      </c>
      <c r="O177" t="str">
        <f t="shared" ca="1" si="180"/>
        <v/>
      </c>
      <c r="P177" t="str">
        <f t="shared" ca="1" si="180"/>
        <v/>
      </c>
      <c r="Q177" t="str">
        <f t="shared" ca="1" si="180"/>
        <v/>
      </c>
      <c r="R177" t="str">
        <f t="shared" ca="1" si="180"/>
        <v/>
      </c>
      <c r="S177" t="str">
        <f t="shared" ca="1" si="180"/>
        <v/>
      </c>
      <c r="T177" t="str">
        <f t="shared" ca="1" si="180"/>
        <v/>
      </c>
      <c r="U177" t="str">
        <f t="shared" ca="1" si="180"/>
        <v/>
      </c>
      <c r="V177" t="str">
        <f t="shared" ca="1" si="180"/>
        <v/>
      </c>
      <c r="W177" t="str">
        <f t="shared" ca="1" si="180"/>
        <v/>
      </c>
      <c r="X177" t="str">
        <f t="shared" ca="1" si="180"/>
        <v/>
      </c>
      <c r="Y177" t="str">
        <f t="shared" ca="1" si="180"/>
        <v/>
      </c>
      <c r="Z177" t="str">
        <f t="shared" ca="1" si="180"/>
        <v/>
      </c>
      <c r="AA177">
        <f t="shared" ca="1" si="180"/>
        <v>14</v>
      </c>
      <c r="AB177" t="str">
        <f t="shared" ca="1" si="180"/>
        <v/>
      </c>
      <c r="AC177" t="str">
        <f t="shared" ca="1" si="180"/>
        <v/>
      </c>
      <c r="AD177" t="str">
        <f t="shared" ca="1" si="180"/>
        <v/>
      </c>
      <c r="AE177" t="str">
        <f t="shared" ca="1" si="180"/>
        <v/>
      </c>
      <c r="AF177" t="str">
        <f t="shared" ca="1" si="180"/>
        <v/>
      </c>
      <c r="AG177" t="str">
        <f t="shared" ca="1" si="180"/>
        <v/>
      </c>
      <c r="AH177"/>
    </row>
    <row r="178" spans="1:34" s="6" customFormat="1" x14ac:dyDescent="0.2">
      <c r="A178">
        <f t="shared" ca="1" si="163"/>
        <v>8</v>
      </c>
      <c r="B178" t="s">
        <v>275</v>
      </c>
      <c r="C178" s="6">
        <f t="shared" ca="1" si="138"/>
        <v>1</v>
      </c>
      <c r="D178" s="6">
        <f t="shared" ca="1" si="139"/>
        <v>17</v>
      </c>
      <c r="E178" t="str">
        <f t="shared" ca="1" si="164"/>
        <v>INSERT INTO Subscriptions (trialcode, login, role, investigatorlogin) values ("tri008","Pat144","patient","Inv009");</v>
      </c>
      <c r="F178" s="6" t="str">
        <f ca="1">IF(ISNUMBER(D178),CHAR(34)&amp;VLOOKUP(A178,Trials!A:B,2,FALSE)&amp;CHAR(34)&amp;","&amp;CHAR(34)&amp;B178&amp;CHAR(34)&amp;","&amp;CHAR(34)&amp;"patient"&amp;CHAR(34)&amp;","&amp;CHAR(34)&amp;VLOOKUP(D178,Accounts!A:B,2,FALSE)&amp;CHAR(34),"")</f>
        <v>"tri008","Pat144","patient","Inv009"</v>
      </c>
      <c r="G178" s="6" t="str">
        <f t="shared" ca="1" si="140"/>
        <v>tri008</v>
      </c>
      <c r="H178" s="6" t="str">
        <f ca="1">IF(ISNUMBER(D178),VLOOKUP(D178,Accounts!A:B,2,FALSE),"")</f>
        <v>Inv009</v>
      </c>
      <c r="I178" s="6">
        <f t="shared" ca="1" si="141"/>
        <v>13</v>
      </c>
      <c r="L178">
        <f t="shared" ca="1" si="165"/>
        <v>41.18</v>
      </c>
      <c r="M178" t="str">
        <f t="shared" ref="M178:AG178" ca="1" si="181">IF(AND($L178&lt;M$33,$L178&gt;N$33),M$31,"")</f>
        <v/>
      </c>
      <c r="N178" t="str">
        <f t="shared" ca="1" si="181"/>
        <v/>
      </c>
      <c r="O178" t="str">
        <f t="shared" ca="1" si="181"/>
        <v/>
      </c>
      <c r="P178" t="str">
        <f t="shared" ca="1" si="181"/>
        <v/>
      </c>
      <c r="Q178" t="str">
        <f t="shared" ca="1" si="181"/>
        <v/>
      </c>
      <c r="R178" t="str">
        <f t="shared" ca="1" si="181"/>
        <v/>
      </c>
      <c r="S178" t="str">
        <f t="shared" ca="1" si="181"/>
        <v/>
      </c>
      <c r="T178" t="str">
        <f t="shared" ca="1" si="181"/>
        <v/>
      </c>
      <c r="U178">
        <f t="shared" ca="1" si="181"/>
        <v>8</v>
      </c>
      <c r="V178" t="str">
        <f t="shared" ca="1" si="181"/>
        <v/>
      </c>
      <c r="W178" t="str">
        <f t="shared" ca="1" si="181"/>
        <v/>
      </c>
      <c r="X178" t="str">
        <f t="shared" ca="1" si="181"/>
        <v/>
      </c>
      <c r="Y178" t="str">
        <f t="shared" ca="1" si="181"/>
        <v/>
      </c>
      <c r="Z178" t="str">
        <f t="shared" ca="1" si="181"/>
        <v/>
      </c>
      <c r="AA178" t="str">
        <f t="shared" ca="1" si="181"/>
        <v/>
      </c>
      <c r="AB178" t="str">
        <f t="shared" ca="1" si="181"/>
        <v/>
      </c>
      <c r="AC178" t="str">
        <f t="shared" ca="1" si="181"/>
        <v/>
      </c>
      <c r="AD178" t="str">
        <f t="shared" ca="1" si="181"/>
        <v/>
      </c>
      <c r="AE178" t="str">
        <f t="shared" ca="1" si="181"/>
        <v/>
      </c>
      <c r="AF178" t="str">
        <f t="shared" ca="1" si="181"/>
        <v/>
      </c>
      <c r="AG178" t="str">
        <f t="shared" ca="1" si="181"/>
        <v/>
      </c>
      <c r="AH178"/>
    </row>
    <row r="179" spans="1:34" s="6" customFormat="1" x14ac:dyDescent="0.2">
      <c r="A179">
        <f t="shared" ca="1" si="163"/>
        <v>6</v>
      </c>
      <c r="B179" t="s">
        <v>276</v>
      </c>
      <c r="C179" s="6">
        <f t="shared" ca="1" si="138"/>
        <v>2</v>
      </c>
      <c r="D179" s="6" t="str">
        <f t="shared" ca="1" si="139"/>
        <v/>
      </c>
      <c r="E179" t="str">
        <f t="shared" ca="1" si="164"/>
        <v/>
      </c>
      <c r="F179" s="6" t="str">
        <f ca="1">IF(ISNUMBER(D179),CHAR(34)&amp;VLOOKUP(A179,Trials!A:B,2,FALSE)&amp;CHAR(34)&amp;","&amp;CHAR(34)&amp;B179&amp;CHAR(34)&amp;","&amp;CHAR(34)&amp;"patient"&amp;CHAR(34)&amp;","&amp;CHAR(34)&amp;VLOOKUP(D179,Accounts!A:B,2,FALSE)&amp;CHAR(34),"")</f>
        <v/>
      </c>
      <c r="G179" s="6" t="str">
        <f t="shared" ca="1" si="140"/>
        <v>tri006</v>
      </c>
      <c r="H179" s="6" t="str">
        <f ca="1">IF(ISNUMBER(D179),VLOOKUP(D179,Accounts!A:B,2,FALSE),"")</f>
        <v/>
      </c>
      <c r="I179" s="6">
        <f t="shared" ca="1" si="141"/>
        <v>13</v>
      </c>
      <c r="L179">
        <f t="shared" ca="1" si="165"/>
        <v>48.49</v>
      </c>
      <c r="M179" t="str">
        <f t="shared" ref="M179:AG179" ca="1" si="182">IF(AND($L179&lt;M$33,$L179&gt;N$33),M$31,"")</f>
        <v/>
      </c>
      <c r="N179" t="str">
        <f t="shared" ca="1" si="182"/>
        <v/>
      </c>
      <c r="O179" t="str">
        <f t="shared" ca="1" si="182"/>
        <v/>
      </c>
      <c r="P179" t="str">
        <f t="shared" ca="1" si="182"/>
        <v/>
      </c>
      <c r="Q179" t="str">
        <f t="shared" ca="1" si="182"/>
        <v/>
      </c>
      <c r="R179" t="str">
        <f t="shared" ca="1" si="182"/>
        <v/>
      </c>
      <c r="S179">
        <f t="shared" ca="1" si="182"/>
        <v>6</v>
      </c>
      <c r="T179" t="str">
        <f t="shared" ca="1" si="182"/>
        <v/>
      </c>
      <c r="U179" t="str">
        <f t="shared" ca="1" si="182"/>
        <v/>
      </c>
      <c r="V179" t="str">
        <f t="shared" ca="1" si="182"/>
        <v/>
      </c>
      <c r="W179" t="str">
        <f t="shared" ca="1" si="182"/>
        <v/>
      </c>
      <c r="X179" t="str">
        <f t="shared" ca="1" si="182"/>
        <v/>
      </c>
      <c r="Y179" t="str">
        <f t="shared" ca="1" si="182"/>
        <v/>
      </c>
      <c r="Z179" t="str">
        <f t="shared" ca="1" si="182"/>
        <v/>
      </c>
      <c r="AA179" t="str">
        <f t="shared" ca="1" si="182"/>
        <v/>
      </c>
      <c r="AB179" t="str">
        <f t="shared" ca="1" si="182"/>
        <v/>
      </c>
      <c r="AC179" t="str">
        <f t="shared" ca="1" si="182"/>
        <v/>
      </c>
      <c r="AD179" t="str">
        <f t="shared" ca="1" si="182"/>
        <v/>
      </c>
      <c r="AE179" t="str">
        <f t="shared" ca="1" si="182"/>
        <v/>
      </c>
      <c r="AF179" t="str">
        <f t="shared" ca="1" si="182"/>
        <v/>
      </c>
      <c r="AG179" t="str">
        <f t="shared" ca="1" si="182"/>
        <v/>
      </c>
      <c r="AH179"/>
    </row>
    <row r="180" spans="1:34" s="6" customFormat="1" x14ac:dyDescent="0.2">
      <c r="A180">
        <f t="shared" ca="1" si="163"/>
        <v>17</v>
      </c>
      <c r="B180" t="s">
        <v>277</v>
      </c>
      <c r="C180" s="6">
        <f t="shared" ca="1" si="138"/>
        <v>1</v>
      </c>
      <c r="D180" s="6" t="str">
        <f t="shared" ca="1" si="139"/>
        <v/>
      </c>
      <c r="E180" t="str">
        <f t="shared" ca="1" si="164"/>
        <v/>
      </c>
      <c r="F180" s="6" t="str">
        <f ca="1">IF(ISNUMBER(D180),CHAR(34)&amp;VLOOKUP(A180,Trials!A:B,2,FALSE)&amp;CHAR(34)&amp;","&amp;CHAR(34)&amp;B180&amp;CHAR(34)&amp;","&amp;CHAR(34)&amp;"patient"&amp;CHAR(34)&amp;","&amp;CHAR(34)&amp;VLOOKUP(D180,Accounts!A:B,2,FALSE)&amp;CHAR(34),"")</f>
        <v/>
      </c>
      <c r="G180" s="6" t="str">
        <f t="shared" ca="1" si="140"/>
        <v>tri017</v>
      </c>
      <c r="H180" s="6" t="str">
        <f ca="1">IF(ISNUMBER(D180),VLOOKUP(D180,Accounts!A:B,2,FALSE),"")</f>
        <v/>
      </c>
      <c r="I180" s="6">
        <f t="shared" ca="1" si="141"/>
        <v>14</v>
      </c>
      <c r="L180">
        <f t="shared" ca="1" si="165"/>
        <v>10.3</v>
      </c>
      <c r="M180" t="str">
        <f t="shared" ref="M180:AG180" ca="1" si="183">IF(AND($L180&lt;M$33,$L180&gt;N$33),M$31,"")</f>
        <v/>
      </c>
      <c r="N180" t="str">
        <f t="shared" ca="1" si="183"/>
        <v/>
      </c>
      <c r="O180" t="str">
        <f t="shared" ca="1" si="183"/>
        <v/>
      </c>
      <c r="P180" t="str">
        <f t="shared" ca="1" si="183"/>
        <v/>
      </c>
      <c r="Q180" t="str">
        <f t="shared" ca="1" si="183"/>
        <v/>
      </c>
      <c r="R180" t="str">
        <f t="shared" ca="1" si="183"/>
        <v/>
      </c>
      <c r="S180" t="str">
        <f t="shared" ca="1" si="183"/>
        <v/>
      </c>
      <c r="T180" t="str">
        <f t="shared" ca="1" si="183"/>
        <v/>
      </c>
      <c r="U180" t="str">
        <f t="shared" ca="1" si="183"/>
        <v/>
      </c>
      <c r="V180" t="str">
        <f t="shared" ca="1" si="183"/>
        <v/>
      </c>
      <c r="W180" t="str">
        <f t="shared" ca="1" si="183"/>
        <v/>
      </c>
      <c r="X180" t="str">
        <f t="shared" ca="1" si="183"/>
        <v/>
      </c>
      <c r="Y180" t="str">
        <f t="shared" ca="1" si="183"/>
        <v/>
      </c>
      <c r="Z180" t="str">
        <f t="shared" ca="1" si="183"/>
        <v/>
      </c>
      <c r="AA180" t="str">
        <f t="shared" ca="1" si="183"/>
        <v/>
      </c>
      <c r="AB180" t="str">
        <f t="shared" ca="1" si="183"/>
        <v/>
      </c>
      <c r="AC180" t="str">
        <f t="shared" ca="1" si="183"/>
        <v/>
      </c>
      <c r="AD180">
        <f t="shared" ca="1" si="183"/>
        <v>17</v>
      </c>
      <c r="AE180" t="str">
        <f t="shared" ca="1" si="183"/>
        <v/>
      </c>
      <c r="AF180" t="str">
        <f t="shared" ca="1" si="183"/>
        <v/>
      </c>
      <c r="AG180" t="str">
        <f t="shared" ca="1" si="183"/>
        <v/>
      </c>
      <c r="AH180"/>
    </row>
    <row r="181" spans="1:34" s="6" customFormat="1" x14ac:dyDescent="0.2">
      <c r="A181">
        <f t="shared" ca="1" si="163"/>
        <v>12</v>
      </c>
      <c r="B181" t="s">
        <v>278</v>
      </c>
      <c r="C181" s="6">
        <f t="shared" ca="1" si="138"/>
        <v>1</v>
      </c>
      <c r="D181" s="6" t="str">
        <f t="shared" ca="1" si="139"/>
        <v/>
      </c>
      <c r="E181" t="str">
        <f t="shared" ca="1" si="164"/>
        <v/>
      </c>
      <c r="F181" s="6" t="str">
        <f ca="1">IF(ISNUMBER(D181),CHAR(34)&amp;VLOOKUP(A181,Trials!A:B,2,FALSE)&amp;CHAR(34)&amp;","&amp;CHAR(34)&amp;B181&amp;CHAR(34)&amp;","&amp;CHAR(34)&amp;"patient"&amp;CHAR(34)&amp;","&amp;CHAR(34)&amp;VLOOKUP(D181,Accounts!A:B,2,FALSE)&amp;CHAR(34),"")</f>
        <v/>
      </c>
      <c r="G181" s="6" t="str">
        <f t="shared" ca="1" si="140"/>
        <v>tri012</v>
      </c>
      <c r="H181" s="6" t="str">
        <f ca="1">IF(ISNUMBER(D181),VLOOKUP(D181,Accounts!A:B,2,FALSE),"")</f>
        <v/>
      </c>
      <c r="I181" s="6">
        <f t="shared" ca="1" si="141"/>
        <v>14</v>
      </c>
      <c r="L181">
        <f t="shared" ca="1" si="165"/>
        <v>26.14</v>
      </c>
      <c r="M181" t="str">
        <f t="shared" ref="M181:AG181" ca="1" si="184">IF(AND($L181&lt;M$33,$L181&gt;N$33),M$31,"")</f>
        <v/>
      </c>
      <c r="N181" t="str">
        <f t="shared" ca="1" si="184"/>
        <v/>
      </c>
      <c r="O181" t="str">
        <f t="shared" ca="1" si="184"/>
        <v/>
      </c>
      <c r="P181" t="str">
        <f t="shared" ca="1" si="184"/>
        <v/>
      </c>
      <c r="Q181" t="str">
        <f t="shared" ca="1" si="184"/>
        <v/>
      </c>
      <c r="R181" t="str">
        <f t="shared" ca="1" si="184"/>
        <v/>
      </c>
      <c r="S181" t="str">
        <f t="shared" ca="1" si="184"/>
        <v/>
      </c>
      <c r="T181" t="str">
        <f t="shared" ca="1" si="184"/>
        <v/>
      </c>
      <c r="U181" t="str">
        <f t="shared" ca="1" si="184"/>
        <v/>
      </c>
      <c r="V181" t="str">
        <f t="shared" ca="1" si="184"/>
        <v/>
      </c>
      <c r="W181" t="str">
        <f t="shared" ca="1" si="184"/>
        <v/>
      </c>
      <c r="X181" t="str">
        <f t="shared" ca="1" si="184"/>
        <v/>
      </c>
      <c r="Y181">
        <f t="shared" ca="1" si="184"/>
        <v>12</v>
      </c>
      <c r="Z181" t="str">
        <f t="shared" ca="1" si="184"/>
        <v/>
      </c>
      <c r="AA181" t="str">
        <f t="shared" ca="1" si="184"/>
        <v/>
      </c>
      <c r="AB181" t="str">
        <f t="shared" ca="1" si="184"/>
        <v/>
      </c>
      <c r="AC181" t="str">
        <f t="shared" ca="1" si="184"/>
        <v/>
      </c>
      <c r="AD181" t="str">
        <f t="shared" ca="1" si="184"/>
        <v/>
      </c>
      <c r="AE181" t="str">
        <f t="shared" ca="1" si="184"/>
        <v/>
      </c>
      <c r="AF181" t="str">
        <f t="shared" ca="1" si="184"/>
        <v/>
      </c>
      <c r="AG181" t="str">
        <f t="shared" ca="1" si="184"/>
        <v/>
      </c>
      <c r="AH181"/>
    </row>
    <row r="182" spans="1:34" s="6" customFormat="1" x14ac:dyDescent="0.2">
      <c r="A182">
        <f t="shared" ca="1" si="163"/>
        <v>14</v>
      </c>
      <c r="B182" t="s">
        <v>279</v>
      </c>
      <c r="C182" s="6">
        <f t="shared" ca="1" si="138"/>
        <v>1</v>
      </c>
      <c r="D182" s="6" t="str">
        <f t="shared" ca="1" si="139"/>
        <v/>
      </c>
      <c r="E182" t="str">
        <f t="shared" ca="1" si="164"/>
        <v/>
      </c>
      <c r="F182" s="6" t="str">
        <f ca="1">IF(ISNUMBER(D182),CHAR(34)&amp;VLOOKUP(A182,Trials!A:B,2,FALSE)&amp;CHAR(34)&amp;","&amp;CHAR(34)&amp;B182&amp;CHAR(34)&amp;","&amp;CHAR(34)&amp;"patient"&amp;CHAR(34)&amp;","&amp;CHAR(34)&amp;VLOOKUP(D182,Accounts!A:B,2,FALSE)&amp;CHAR(34),"")</f>
        <v/>
      </c>
      <c r="G182" s="6" t="str">
        <f t="shared" ca="1" si="140"/>
        <v>tri014</v>
      </c>
      <c r="H182" s="6" t="str">
        <f ca="1">IF(ISNUMBER(D182),VLOOKUP(D182,Accounts!A:B,2,FALSE),"")</f>
        <v/>
      </c>
      <c r="I182" s="6">
        <f t="shared" ca="1" si="141"/>
        <v>14</v>
      </c>
      <c r="L182">
        <f t="shared" ca="1" si="165"/>
        <v>19.11</v>
      </c>
      <c r="M182" t="str">
        <f t="shared" ref="M182:AG182" ca="1" si="185">IF(AND($L182&lt;M$33,$L182&gt;N$33),M$31,"")</f>
        <v/>
      </c>
      <c r="N182" t="str">
        <f t="shared" ca="1" si="185"/>
        <v/>
      </c>
      <c r="O182" t="str">
        <f t="shared" ca="1" si="185"/>
        <v/>
      </c>
      <c r="P182" t="str">
        <f t="shared" ca="1" si="185"/>
        <v/>
      </c>
      <c r="Q182" t="str">
        <f t="shared" ca="1" si="185"/>
        <v/>
      </c>
      <c r="R182" t="str">
        <f t="shared" ca="1" si="185"/>
        <v/>
      </c>
      <c r="S182" t="str">
        <f t="shared" ca="1" si="185"/>
        <v/>
      </c>
      <c r="T182" t="str">
        <f t="shared" ca="1" si="185"/>
        <v/>
      </c>
      <c r="U182" t="str">
        <f t="shared" ca="1" si="185"/>
        <v/>
      </c>
      <c r="V182" t="str">
        <f t="shared" ca="1" si="185"/>
        <v/>
      </c>
      <c r="W182" t="str">
        <f t="shared" ca="1" si="185"/>
        <v/>
      </c>
      <c r="X182" t="str">
        <f t="shared" ca="1" si="185"/>
        <v/>
      </c>
      <c r="Y182" t="str">
        <f t="shared" ca="1" si="185"/>
        <v/>
      </c>
      <c r="Z182" t="str">
        <f t="shared" ca="1" si="185"/>
        <v/>
      </c>
      <c r="AA182">
        <f t="shared" ca="1" si="185"/>
        <v>14</v>
      </c>
      <c r="AB182" t="str">
        <f t="shared" ca="1" si="185"/>
        <v/>
      </c>
      <c r="AC182" t="str">
        <f t="shared" ca="1" si="185"/>
        <v/>
      </c>
      <c r="AD182" t="str">
        <f t="shared" ca="1" si="185"/>
        <v/>
      </c>
      <c r="AE182" t="str">
        <f t="shared" ca="1" si="185"/>
        <v/>
      </c>
      <c r="AF182" t="str">
        <f t="shared" ca="1" si="185"/>
        <v/>
      </c>
      <c r="AG182" t="str">
        <f t="shared" ca="1" si="185"/>
        <v/>
      </c>
      <c r="AH182"/>
    </row>
    <row r="183" spans="1:34" s="6" customFormat="1" x14ac:dyDescent="0.2">
      <c r="A183">
        <f t="shared" ca="1" si="163"/>
        <v>1</v>
      </c>
      <c r="B183" t="s">
        <v>280</v>
      </c>
      <c r="C183" s="6">
        <f t="shared" ca="1" si="138"/>
        <v>6</v>
      </c>
      <c r="D183" s="6" t="str">
        <f t="shared" ca="1" si="139"/>
        <v/>
      </c>
      <c r="E183" t="str">
        <f t="shared" ca="1" si="164"/>
        <v/>
      </c>
      <c r="F183" s="6" t="str">
        <f ca="1">IF(ISNUMBER(D183),CHAR(34)&amp;VLOOKUP(A183,Trials!A:B,2,FALSE)&amp;CHAR(34)&amp;","&amp;CHAR(34)&amp;B183&amp;CHAR(34)&amp;","&amp;CHAR(34)&amp;"patient"&amp;CHAR(34)&amp;","&amp;CHAR(34)&amp;VLOOKUP(D183,Accounts!A:B,2,FALSE)&amp;CHAR(34),"")</f>
        <v/>
      </c>
      <c r="G183" s="6" t="str">
        <f t="shared" ca="1" si="140"/>
        <v>tri001</v>
      </c>
      <c r="H183" s="6" t="str">
        <f ca="1">IF(ISNUMBER(D183),VLOOKUP(D183,Accounts!A:B,2,FALSE),"")</f>
        <v/>
      </c>
      <c r="I183" s="6">
        <f t="shared" ca="1" si="141"/>
        <v>9</v>
      </c>
      <c r="L183">
        <f t="shared" ca="1" si="165"/>
        <v>65.56</v>
      </c>
      <c r="M183" t="str">
        <f t="shared" ref="M183:AG183" ca="1" si="186">IF(AND($L183&lt;M$33,$L183&gt;N$33),M$31,"")</f>
        <v/>
      </c>
      <c r="N183">
        <f t="shared" ca="1" si="186"/>
        <v>1</v>
      </c>
      <c r="O183" t="str">
        <f t="shared" ca="1" si="186"/>
        <v/>
      </c>
      <c r="P183" t="str">
        <f t="shared" ca="1" si="186"/>
        <v/>
      </c>
      <c r="Q183" t="str">
        <f t="shared" ca="1" si="186"/>
        <v/>
      </c>
      <c r="R183" t="str">
        <f t="shared" ca="1" si="186"/>
        <v/>
      </c>
      <c r="S183" t="str">
        <f t="shared" ca="1" si="186"/>
        <v/>
      </c>
      <c r="T183" t="str">
        <f t="shared" ca="1" si="186"/>
        <v/>
      </c>
      <c r="U183" t="str">
        <f t="shared" ca="1" si="186"/>
        <v/>
      </c>
      <c r="V183" t="str">
        <f t="shared" ca="1" si="186"/>
        <v/>
      </c>
      <c r="W183" t="str">
        <f t="shared" ca="1" si="186"/>
        <v/>
      </c>
      <c r="X183" t="str">
        <f t="shared" ca="1" si="186"/>
        <v/>
      </c>
      <c r="Y183" t="str">
        <f t="shared" ca="1" si="186"/>
        <v/>
      </c>
      <c r="Z183" t="str">
        <f t="shared" ca="1" si="186"/>
        <v/>
      </c>
      <c r="AA183" t="str">
        <f t="shared" ca="1" si="186"/>
        <v/>
      </c>
      <c r="AB183" t="str">
        <f t="shared" ca="1" si="186"/>
        <v/>
      </c>
      <c r="AC183" t="str">
        <f t="shared" ca="1" si="186"/>
        <v/>
      </c>
      <c r="AD183" t="str">
        <f t="shared" ca="1" si="186"/>
        <v/>
      </c>
      <c r="AE183" t="str">
        <f t="shared" ca="1" si="186"/>
        <v/>
      </c>
      <c r="AF183" t="str">
        <f t="shared" ca="1" si="186"/>
        <v/>
      </c>
      <c r="AG183" t="str">
        <f t="shared" ca="1" si="186"/>
        <v/>
      </c>
      <c r="AH183"/>
    </row>
    <row r="184" spans="1:34" s="6" customFormat="1" x14ac:dyDescent="0.2">
      <c r="A184">
        <f t="shared" ca="1" si="163"/>
        <v>14</v>
      </c>
      <c r="B184" t="s">
        <v>281</v>
      </c>
      <c r="C184" s="6">
        <f t="shared" ca="1" si="138"/>
        <v>1</v>
      </c>
      <c r="D184" s="6" t="str">
        <f t="shared" ca="1" si="139"/>
        <v/>
      </c>
      <c r="E184" t="str">
        <f t="shared" ca="1" si="164"/>
        <v/>
      </c>
      <c r="F184" s="6" t="str">
        <f ca="1">IF(ISNUMBER(D184),CHAR(34)&amp;VLOOKUP(A184,Trials!A:B,2,FALSE)&amp;CHAR(34)&amp;","&amp;CHAR(34)&amp;B184&amp;CHAR(34)&amp;","&amp;CHAR(34)&amp;"patient"&amp;CHAR(34)&amp;","&amp;CHAR(34)&amp;VLOOKUP(D184,Accounts!A:B,2,FALSE)&amp;CHAR(34),"")</f>
        <v/>
      </c>
      <c r="G184" s="6" t="str">
        <f t="shared" ca="1" si="140"/>
        <v>tri014</v>
      </c>
      <c r="H184" s="6" t="str">
        <f ca="1">IF(ISNUMBER(D184),VLOOKUP(D184,Accounts!A:B,2,FALSE),"")</f>
        <v/>
      </c>
      <c r="I184" s="6">
        <f t="shared" ca="1" si="141"/>
        <v>14</v>
      </c>
      <c r="L184">
        <f t="shared" ca="1" si="165"/>
        <v>19.64</v>
      </c>
      <c r="M184" t="str">
        <f t="shared" ref="M184:AG184" ca="1" si="187">IF(AND($L184&lt;M$33,$L184&gt;N$33),M$31,"")</f>
        <v/>
      </c>
      <c r="N184" t="str">
        <f t="shared" ca="1" si="187"/>
        <v/>
      </c>
      <c r="O184" t="str">
        <f t="shared" ca="1" si="187"/>
        <v/>
      </c>
      <c r="P184" t="str">
        <f t="shared" ca="1" si="187"/>
        <v/>
      </c>
      <c r="Q184" t="str">
        <f t="shared" ca="1" si="187"/>
        <v/>
      </c>
      <c r="R184" t="str">
        <f t="shared" ca="1" si="187"/>
        <v/>
      </c>
      <c r="S184" t="str">
        <f t="shared" ca="1" si="187"/>
        <v/>
      </c>
      <c r="T184" t="str">
        <f t="shared" ca="1" si="187"/>
        <v/>
      </c>
      <c r="U184" t="str">
        <f t="shared" ca="1" si="187"/>
        <v/>
      </c>
      <c r="V184" t="str">
        <f t="shared" ca="1" si="187"/>
        <v/>
      </c>
      <c r="W184" t="str">
        <f t="shared" ca="1" si="187"/>
        <v/>
      </c>
      <c r="X184" t="str">
        <f t="shared" ca="1" si="187"/>
        <v/>
      </c>
      <c r="Y184" t="str">
        <f t="shared" ca="1" si="187"/>
        <v/>
      </c>
      <c r="Z184" t="str">
        <f t="shared" ca="1" si="187"/>
        <v/>
      </c>
      <c r="AA184">
        <f t="shared" ca="1" si="187"/>
        <v>14</v>
      </c>
      <c r="AB184" t="str">
        <f t="shared" ca="1" si="187"/>
        <v/>
      </c>
      <c r="AC184" t="str">
        <f t="shared" ca="1" si="187"/>
        <v/>
      </c>
      <c r="AD184" t="str">
        <f t="shared" ca="1" si="187"/>
        <v/>
      </c>
      <c r="AE184" t="str">
        <f t="shared" ca="1" si="187"/>
        <v/>
      </c>
      <c r="AF184" t="str">
        <f t="shared" ca="1" si="187"/>
        <v/>
      </c>
      <c r="AG184" t="str">
        <f t="shared" ca="1" si="187"/>
        <v/>
      </c>
      <c r="AH184"/>
    </row>
    <row r="185" spans="1:34" s="6" customFormat="1" x14ac:dyDescent="0.2">
      <c r="A185">
        <f t="shared" ref="A185:A248" ca="1" si="188">SUM(M185:AG185)</f>
        <v>17</v>
      </c>
      <c r="B185" t="s">
        <v>331</v>
      </c>
      <c r="C185" s="6">
        <f t="shared" ref="C185:C248" ca="1" si="189">ROUND(RANDBETWEEN(0,I185*VLOOKUP(A185,A$3:H$23,8,FALSE)+I185/(I185-VLOOKUP(A185,A$3:H$23,8,FALSE)))/I185,0)</f>
        <v>0</v>
      </c>
      <c r="D185" s="6">
        <f t="shared" ref="D185:D248" ca="1" si="190">OFFSET(J$3,A185,C185)</f>
        <v>24</v>
      </c>
      <c r="E185" t="str">
        <f t="shared" ca="1" si="164"/>
        <v>INSERT INTO Subscriptions (trialcode, login, role, investigatorlogin) values ("tri017","Pat151","patient","Inv016");</v>
      </c>
      <c r="F185" s="6" t="str">
        <f ca="1">IF(ISNUMBER(D185),CHAR(34)&amp;VLOOKUP(A185,Trials!A:B,2,FALSE)&amp;CHAR(34)&amp;","&amp;CHAR(34)&amp;B185&amp;CHAR(34)&amp;","&amp;CHAR(34)&amp;"patient"&amp;CHAR(34)&amp;","&amp;CHAR(34)&amp;VLOOKUP(D185,Accounts!A:B,2,FALSE)&amp;CHAR(34),"")</f>
        <v>"tri017","Pat151","patient","Inv016"</v>
      </c>
      <c r="G185" s="6" t="str">
        <f t="shared" ref="G185:G248" ca="1" si="191">VLOOKUP(A185,A:B,2,FALSE)</f>
        <v>tri017</v>
      </c>
      <c r="H185" s="6" t="str">
        <f ca="1">IF(ISNUMBER(D185),VLOOKUP(D185,Accounts!A:B,2,FALSE),"")</f>
        <v>Inv016</v>
      </c>
      <c r="I185" s="6">
        <f t="shared" ref="I185:I248" ca="1" si="192">VLOOKUP(A185,A$3:H$23,7,FALSE)</f>
        <v>14</v>
      </c>
      <c r="L185">
        <f t="shared" ref="L185:L248" ca="1" si="193">RANDBETWEEN(0,100*SUM(AF$3:AF$23))/100</f>
        <v>10.59</v>
      </c>
      <c r="M185" t="str">
        <f t="shared" ref="M185:AG185" ca="1" si="194">IF(AND($L185&lt;M$33,$L185&gt;N$33),M$31,"")</f>
        <v/>
      </c>
      <c r="N185" t="str">
        <f t="shared" ca="1" si="194"/>
        <v/>
      </c>
      <c r="O185" t="str">
        <f t="shared" ca="1" si="194"/>
        <v/>
      </c>
      <c r="P185" t="str">
        <f t="shared" ca="1" si="194"/>
        <v/>
      </c>
      <c r="Q185" t="str">
        <f t="shared" ca="1" si="194"/>
        <v/>
      </c>
      <c r="R185" t="str">
        <f t="shared" ca="1" si="194"/>
        <v/>
      </c>
      <c r="S185" t="str">
        <f t="shared" ca="1" si="194"/>
        <v/>
      </c>
      <c r="T185" t="str">
        <f t="shared" ca="1" si="194"/>
        <v/>
      </c>
      <c r="U185" t="str">
        <f t="shared" ca="1" si="194"/>
        <v/>
      </c>
      <c r="V185" t="str">
        <f t="shared" ca="1" si="194"/>
        <v/>
      </c>
      <c r="W185" t="str">
        <f t="shared" ca="1" si="194"/>
        <v/>
      </c>
      <c r="X185" t="str">
        <f t="shared" ca="1" si="194"/>
        <v/>
      </c>
      <c r="Y185" t="str">
        <f t="shared" ca="1" si="194"/>
        <v/>
      </c>
      <c r="Z185" t="str">
        <f t="shared" ca="1" si="194"/>
        <v/>
      </c>
      <c r="AA185" t="str">
        <f t="shared" ca="1" si="194"/>
        <v/>
      </c>
      <c r="AB185" t="str">
        <f t="shared" ca="1" si="194"/>
        <v/>
      </c>
      <c r="AC185" t="str">
        <f t="shared" ca="1" si="194"/>
        <v/>
      </c>
      <c r="AD185">
        <f t="shared" ca="1" si="194"/>
        <v>17</v>
      </c>
      <c r="AE185" t="str">
        <f t="shared" ca="1" si="194"/>
        <v/>
      </c>
      <c r="AF185" t="str">
        <f t="shared" ca="1" si="194"/>
        <v/>
      </c>
      <c r="AG185" t="str">
        <f t="shared" ca="1" si="194"/>
        <v/>
      </c>
      <c r="AH185"/>
    </row>
    <row r="186" spans="1:34" s="6" customFormat="1" x14ac:dyDescent="0.2">
      <c r="A186">
        <f t="shared" ca="1" si="188"/>
        <v>5</v>
      </c>
      <c r="B186" t="s">
        <v>332</v>
      </c>
      <c r="C186" s="6">
        <f t="shared" ca="1" si="189"/>
        <v>1</v>
      </c>
      <c r="D186" s="6">
        <f t="shared" ca="1" si="190"/>
        <v>15</v>
      </c>
      <c r="E186" t="str">
        <f t="shared" ca="1" si="164"/>
        <v>INSERT INTO Subscriptions (trialcode, login, role, investigatorlogin) values ("tri005","Pat152","patient","Inv007");</v>
      </c>
      <c r="F186" s="6" t="str">
        <f ca="1">IF(ISNUMBER(D186),CHAR(34)&amp;VLOOKUP(A186,Trials!A:B,2,FALSE)&amp;CHAR(34)&amp;","&amp;CHAR(34)&amp;B186&amp;CHAR(34)&amp;","&amp;CHAR(34)&amp;"patient"&amp;CHAR(34)&amp;","&amp;CHAR(34)&amp;VLOOKUP(D186,Accounts!A:B,2,FALSE)&amp;CHAR(34),"")</f>
        <v>"tri005","Pat152","patient","Inv007"</v>
      </c>
      <c r="G186" s="6" t="str">
        <f t="shared" ca="1" si="191"/>
        <v>tri005</v>
      </c>
      <c r="H186" s="6" t="str">
        <f ca="1">IF(ISNUMBER(D186),VLOOKUP(D186,Accounts!A:B,2,FALSE),"")</f>
        <v>Inv007</v>
      </c>
      <c r="I186" s="6">
        <f t="shared" ca="1" si="192"/>
        <v>12</v>
      </c>
      <c r="L186">
        <f t="shared" ca="1" si="193"/>
        <v>52.15</v>
      </c>
      <c r="M186" t="str">
        <f t="shared" ref="M186:AG186" ca="1" si="195">IF(AND($L186&lt;M$33,$L186&gt;N$33),M$31,"")</f>
        <v/>
      </c>
      <c r="N186" t="str">
        <f t="shared" ca="1" si="195"/>
        <v/>
      </c>
      <c r="O186" t="str">
        <f t="shared" ca="1" si="195"/>
        <v/>
      </c>
      <c r="P186" t="str">
        <f t="shared" ca="1" si="195"/>
        <v/>
      </c>
      <c r="Q186" t="str">
        <f t="shared" ca="1" si="195"/>
        <v/>
      </c>
      <c r="R186">
        <f t="shared" ca="1" si="195"/>
        <v>5</v>
      </c>
      <c r="S186" t="str">
        <f t="shared" ca="1" si="195"/>
        <v/>
      </c>
      <c r="T186" t="str">
        <f t="shared" ca="1" si="195"/>
        <v/>
      </c>
      <c r="U186" t="str">
        <f t="shared" ca="1" si="195"/>
        <v/>
      </c>
      <c r="V186" t="str">
        <f t="shared" ca="1" si="195"/>
        <v/>
      </c>
      <c r="W186" t="str">
        <f t="shared" ca="1" si="195"/>
        <v/>
      </c>
      <c r="X186" t="str">
        <f t="shared" ca="1" si="195"/>
        <v/>
      </c>
      <c r="Y186" t="str">
        <f t="shared" ca="1" si="195"/>
        <v/>
      </c>
      <c r="Z186" t="str">
        <f t="shared" ca="1" si="195"/>
        <v/>
      </c>
      <c r="AA186" t="str">
        <f t="shared" ca="1" si="195"/>
        <v/>
      </c>
      <c r="AB186" t="str">
        <f t="shared" ca="1" si="195"/>
        <v/>
      </c>
      <c r="AC186" t="str">
        <f t="shared" ca="1" si="195"/>
        <v/>
      </c>
      <c r="AD186" t="str">
        <f t="shared" ca="1" si="195"/>
        <v/>
      </c>
      <c r="AE186" t="str">
        <f t="shared" ca="1" si="195"/>
        <v/>
      </c>
      <c r="AF186" t="str">
        <f t="shared" ca="1" si="195"/>
        <v/>
      </c>
      <c r="AG186" t="str">
        <f t="shared" ca="1" si="195"/>
        <v/>
      </c>
      <c r="AH186"/>
    </row>
    <row r="187" spans="1:34" s="6" customFormat="1" x14ac:dyDescent="0.2">
      <c r="A187">
        <f t="shared" ca="1" si="188"/>
        <v>11</v>
      </c>
      <c r="B187" t="s">
        <v>333</v>
      </c>
      <c r="C187" s="6">
        <f t="shared" ca="1" si="189"/>
        <v>4</v>
      </c>
      <c r="D187" s="6">
        <f t="shared" ca="1" si="190"/>
        <v>23</v>
      </c>
      <c r="E187" t="str">
        <f t="shared" ca="1" si="164"/>
        <v>INSERT INTO Subscriptions (trialcode, login, role, investigatorlogin) values ("tri011","Pat153","patient","Inv015");</v>
      </c>
      <c r="F187" s="6" t="str">
        <f ca="1">IF(ISNUMBER(D187),CHAR(34)&amp;VLOOKUP(A187,Trials!A:B,2,FALSE)&amp;CHAR(34)&amp;","&amp;CHAR(34)&amp;B187&amp;CHAR(34)&amp;","&amp;CHAR(34)&amp;"patient"&amp;CHAR(34)&amp;","&amp;CHAR(34)&amp;VLOOKUP(D187,Accounts!A:B,2,FALSE)&amp;CHAR(34),"")</f>
        <v>"tri011","Pat153","patient","Inv015"</v>
      </c>
      <c r="G187" s="6" t="str">
        <f t="shared" ca="1" si="191"/>
        <v>tri011</v>
      </c>
      <c r="H187" s="6" t="str">
        <f ca="1">IF(ISNUMBER(D187),VLOOKUP(D187,Accounts!A:B,2,FALSE),"")</f>
        <v>Inv015</v>
      </c>
      <c r="I187" s="6">
        <f t="shared" ca="1" si="192"/>
        <v>7</v>
      </c>
      <c r="L187">
        <f t="shared" ca="1" si="193"/>
        <v>30.94</v>
      </c>
      <c r="M187" t="str">
        <f t="shared" ref="M187:AG187" ca="1" si="196">IF(AND($L187&lt;M$33,$L187&gt;N$33),M$31,"")</f>
        <v/>
      </c>
      <c r="N187" t="str">
        <f t="shared" ca="1" si="196"/>
        <v/>
      </c>
      <c r="O187" t="str">
        <f t="shared" ca="1" si="196"/>
        <v/>
      </c>
      <c r="P187" t="str">
        <f t="shared" ca="1" si="196"/>
        <v/>
      </c>
      <c r="Q187" t="str">
        <f t="shared" ca="1" si="196"/>
        <v/>
      </c>
      <c r="R187" t="str">
        <f t="shared" ca="1" si="196"/>
        <v/>
      </c>
      <c r="S187" t="str">
        <f t="shared" ca="1" si="196"/>
        <v/>
      </c>
      <c r="T187" t="str">
        <f t="shared" ca="1" si="196"/>
        <v/>
      </c>
      <c r="U187" t="str">
        <f t="shared" ca="1" si="196"/>
        <v/>
      </c>
      <c r="V187" t="str">
        <f t="shared" ca="1" si="196"/>
        <v/>
      </c>
      <c r="W187" t="str">
        <f t="shared" ca="1" si="196"/>
        <v/>
      </c>
      <c r="X187">
        <f t="shared" ca="1" si="196"/>
        <v>11</v>
      </c>
      <c r="Y187" t="str">
        <f t="shared" ca="1" si="196"/>
        <v/>
      </c>
      <c r="Z187" t="str">
        <f t="shared" ca="1" si="196"/>
        <v/>
      </c>
      <c r="AA187" t="str">
        <f t="shared" ca="1" si="196"/>
        <v/>
      </c>
      <c r="AB187" t="str">
        <f t="shared" ca="1" si="196"/>
        <v/>
      </c>
      <c r="AC187" t="str">
        <f t="shared" ca="1" si="196"/>
        <v/>
      </c>
      <c r="AD187" t="str">
        <f t="shared" ca="1" si="196"/>
        <v/>
      </c>
      <c r="AE187" t="str">
        <f t="shared" ca="1" si="196"/>
        <v/>
      </c>
      <c r="AF187" t="str">
        <f t="shared" ca="1" si="196"/>
        <v/>
      </c>
      <c r="AG187" t="str">
        <f t="shared" ca="1" si="196"/>
        <v/>
      </c>
      <c r="AH187"/>
    </row>
    <row r="188" spans="1:34" s="6" customFormat="1" x14ac:dyDescent="0.2">
      <c r="A188">
        <f t="shared" ca="1" si="188"/>
        <v>4</v>
      </c>
      <c r="B188" t="s">
        <v>334</v>
      </c>
      <c r="C188" s="6">
        <f t="shared" ca="1" si="189"/>
        <v>1</v>
      </c>
      <c r="D188" s="6">
        <f t="shared" ca="1" si="190"/>
        <v>26</v>
      </c>
      <c r="E188" t="str">
        <f t="shared" ca="1" si="164"/>
        <v>INSERT INTO Subscriptions (trialcode, login, role, investigatorlogin) values ("tri004","Pat154","patient","Inv018");</v>
      </c>
      <c r="F188" s="6" t="str">
        <f ca="1">IF(ISNUMBER(D188),CHAR(34)&amp;VLOOKUP(A188,Trials!A:B,2,FALSE)&amp;CHAR(34)&amp;","&amp;CHAR(34)&amp;B188&amp;CHAR(34)&amp;","&amp;CHAR(34)&amp;"patient"&amp;CHAR(34)&amp;","&amp;CHAR(34)&amp;VLOOKUP(D188,Accounts!A:B,2,FALSE)&amp;CHAR(34),"")</f>
        <v>"tri004","Pat154","patient","Inv018"</v>
      </c>
      <c r="G188" s="6" t="str">
        <f t="shared" ca="1" si="191"/>
        <v>tri004</v>
      </c>
      <c r="H188" s="6" t="str">
        <f ca="1">IF(ISNUMBER(D188),VLOOKUP(D188,Accounts!A:B,2,FALSE),"")</f>
        <v>Inv018</v>
      </c>
      <c r="I188" s="6">
        <f t="shared" ca="1" si="192"/>
        <v>13</v>
      </c>
      <c r="L188">
        <f t="shared" ca="1" si="193"/>
        <v>52.87</v>
      </c>
      <c r="M188" t="str">
        <f t="shared" ref="M188:AG188" ca="1" si="197">IF(AND($L188&lt;M$33,$L188&gt;N$33),M$31,"")</f>
        <v/>
      </c>
      <c r="N188" t="str">
        <f t="shared" ca="1" si="197"/>
        <v/>
      </c>
      <c r="O188" t="str">
        <f t="shared" ca="1" si="197"/>
        <v/>
      </c>
      <c r="P188" t="str">
        <f t="shared" ca="1" si="197"/>
        <v/>
      </c>
      <c r="Q188">
        <f t="shared" ca="1" si="197"/>
        <v>4</v>
      </c>
      <c r="R188" t="str">
        <f t="shared" ca="1" si="197"/>
        <v/>
      </c>
      <c r="S188" t="str">
        <f t="shared" ca="1" si="197"/>
        <v/>
      </c>
      <c r="T188" t="str">
        <f t="shared" ca="1" si="197"/>
        <v/>
      </c>
      <c r="U188" t="str">
        <f t="shared" ca="1" si="197"/>
        <v/>
      </c>
      <c r="V188" t="str">
        <f t="shared" ca="1" si="197"/>
        <v/>
      </c>
      <c r="W188" t="str">
        <f t="shared" ca="1" si="197"/>
        <v/>
      </c>
      <c r="X188" t="str">
        <f t="shared" ca="1" si="197"/>
        <v/>
      </c>
      <c r="Y188" t="str">
        <f t="shared" ca="1" si="197"/>
        <v/>
      </c>
      <c r="Z188" t="str">
        <f t="shared" ca="1" si="197"/>
        <v/>
      </c>
      <c r="AA188" t="str">
        <f t="shared" ca="1" si="197"/>
        <v/>
      </c>
      <c r="AB188" t="str">
        <f t="shared" ca="1" si="197"/>
        <v/>
      </c>
      <c r="AC188" t="str">
        <f t="shared" ca="1" si="197"/>
        <v/>
      </c>
      <c r="AD188" t="str">
        <f t="shared" ca="1" si="197"/>
        <v/>
      </c>
      <c r="AE188" t="str">
        <f t="shared" ca="1" si="197"/>
        <v/>
      </c>
      <c r="AF188" t="str">
        <f t="shared" ca="1" si="197"/>
        <v/>
      </c>
      <c r="AG188" t="str">
        <f t="shared" ca="1" si="197"/>
        <v/>
      </c>
      <c r="AH188"/>
    </row>
    <row r="189" spans="1:34" s="6" customFormat="1" x14ac:dyDescent="0.2">
      <c r="A189">
        <f t="shared" ca="1" si="188"/>
        <v>8</v>
      </c>
      <c r="B189" t="s">
        <v>335</v>
      </c>
      <c r="C189" s="6">
        <f t="shared" ca="1" si="189"/>
        <v>2</v>
      </c>
      <c r="D189" s="6" t="str">
        <f t="shared" ca="1" si="190"/>
        <v/>
      </c>
      <c r="E189" t="str">
        <f t="shared" ca="1" si="164"/>
        <v/>
      </c>
      <c r="F189" s="6" t="str">
        <f ca="1">IF(ISNUMBER(D189),CHAR(34)&amp;VLOOKUP(A189,Trials!A:B,2,FALSE)&amp;CHAR(34)&amp;","&amp;CHAR(34)&amp;B189&amp;CHAR(34)&amp;","&amp;CHAR(34)&amp;"patient"&amp;CHAR(34)&amp;","&amp;CHAR(34)&amp;VLOOKUP(D189,Accounts!A:B,2,FALSE)&amp;CHAR(34),"")</f>
        <v/>
      </c>
      <c r="G189" s="6" t="str">
        <f t="shared" ca="1" si="191"/>
        <v>tri008</v>
      </c>
      <c r="H189" s="6" t="str">
        <f ca="1">IF(ISNUMBER(D189),VLOOKUP(D189,Accounts!A:B,2,FALSE),"")</f>
        <v/>
      </c>
      <c r="I189" s="6">
        <f t="shared" ca="1" si="192"/>
        <v>13</v>
      </c>
      <c r="L189">
        <f t="shared" ca="1" si="193"/>
        <v>40.97</v>
      </c>
      <c r="M189" t="str">
        <f t="shared" ref="M189:AG189" ca="1" si="198">IF(AND($L189&lt;M$33,$L189&gt;N$33),M$31,"")</f>
        <v/>
      </c>
      <c r="N189" t="str">
        <f t="shared" ca="1" si="198"/>
        <v/>
      </c>
      <c r="O189" t="str">
        <f t="shared" ca="1" si="198"/>
        <v/>
      </c>
      <c r="P189" t="str">
        <f t="shared" ca="1" si="198"/>
        <v/>
      </c>
      <c r="Q189" t="str">
        <f t="shared" ca="1" si="198"/>
        <v/>
      </c>
      <c r="R189" t="str">
        <f t="shared" ca="1" si="198"/>
        <v/>
      </c>
      <c r="S189" t="str">
        <f t="shared" ca="1" si="198"/>
        <v/>
      </c>
      <c r="T189" t="str">
        <f t="shared" ca="1" si="198"/>
        <v/>
      </c>
      <c r="U189">
        <f t="shared" ca="1" si="198"/>
        <v>8</v>
      </c>
      <c r="V189" t="str">
        <f t="shared" ca="1" si="198"/>
        <v/>
      </c>
      <c r="W189" t="str">
        <f t="shared" ca="1" si="198"/>
        <v/>
      </c>
      <c r="X189" t="str">
        <f t="shared" ca="1" si="198"/>
        <v/>
      </c>
      <c r="Y189" t="str">
        <f t="shared" ca="1" si="198"/>
        <v/>
      </c>
      <c r="Z189" t="str">
        <f t="shared" ca="1" si="198"/>
        <v/>
      </c>
      <c r="AA189" t="str">
        <f t="shared" ca="1" si="198"/>
        <v/>
      </c>
      <c r="AB189" t="str">
        <f t="shared" ca="1" si="198"/>
        <v/>
      </c>
      <c r="AC189" t="str">
        <f t="shared" ca="1" si="198"/>
        <v/>
      </c>
      <c r="AD189" t="str">
        <f t="shared" ca="1" si="198"/>
        <v/>
      </c>
      <c r="AE189" t="str">
        <f t="shared" ca="1" si="198"/>
        <v/>
      </c>
      <c r="AF189" t="str">
        <f t="shared" ca="1" si="198"/>
        <v/>
      </c>
      <c r="AG189" t="str">
        <f t="shared" ca="1" si="198"/>
        <v/>
      </c>
      <c r="AH189"/>
    </row>
    <row r="190" spans="1:34" s="6" customFormat="1" x14ac:dyDescent="0.2">
      <c r="A190">
        <f t="shared" ca="1" si="188"/>
        <v>18</v>
      </c>
      <c r="B190" t="s">
        <v>336</v>
      </c>
      <c r="C190" s="6">
        <f t="shared" ca="1" si="189"/>
        <v>2</v>
      </c>
      <c r="D190" s="6">
        <f t="shared" ca="1" si="190"/>
        <v>18</v>
      </c>
      <c r="E190" t="str">
        <f t="shared" ca="1" si="164"/>
        <v>INSERT INTO Subscriptions (trialcode, login, role, investigatorlogin) values ("tri018","Pat156","patient","Inv010");</v>
      </c>
      <c r="F190" s="6" t="str">
        <f ca="1">IF(ISNUMBER(D190),CHAR(34)&amp;VLOOKUP(A190,Trials!A:B,2,FALSE)&amp;CHAR(34)&amp;","&amp;CHAR(34)&amp;B190&amp;CHAR(34)&amp;","&amp;CHAR(34)&amp;"patient"&amp;CHAR(34)&amp;","&amp;CHAR(34)&amp;VLOOKUP(D190,Accounts!A:B,2,FALSE)&amp;CHAR(34),"")</f>
        <v>"tri018","Pat156","patient","Inv010"</v>
      </c>
      <c r="G190" s="6" t="str">
        <f t="shared" ca="1" si="191"/>
        <v>tri018</v>
      </c>
      <c r="H190" s="6" t="str">
        <f ca="1">IF(ISNUMBER(D190),VLOOKUP(D190,Accounts!A:B,2,FALSE),"")</f>
        <v>Inv010</v>
      </c>
      <c r="I190" s="6">
        <f t="shared" ca="1" si="192"/>
        <v>9</v>
      </c>
      <c r="L190">
        <f t="shared" ca="1" si="193"/>
        <v>8.02</v>
      </c>
      <c r="M190" t="str">
        <f t="shared" ref="M190:AG190" ca="1" si="199">IF(AND($L190&lt;M$33,$L190&gt;N$33),M$31,"")</f>
        <v/>
      </c>
      <c r="N190" t="str">
        <f t="shared" ca="1" si="199"/>
        <v/>
      </c>
      <c r="O190" t="str">
        <f t="shared" ca="1" si="199"/>
        <v/>
      </c>
      <c r="P190" t="str">
        <f t="shared" ca="1" si="199"/>
        <v/>
      </c>
      <c r="Q190" t="str">
        <f t="shared" ca="1" si="199"/>
        <v/>
      </c>
      <c r="R190" t="str">
        <f t="shared" ca="1" si="199"/>
        <v/>
      </c>
      <c r="S190" t="str">
        <f t="shared" ca="1" si="199"/>
        <v/>
      </c>
      <c r="T190" t="str">
        <f t="shared" ca="1" si="199"/>
        <v/>
      </c>
      <c r="U190" t="str">
        <f t="shared" ca="1" si="199"/>
        <v/>
      </c>
      <c r="V190" t="str">
        <f t="shared" ca="1" si="199"/>
        <v/>
      </c>
      <c r="W190" t="str">
        <f t="shared" ca="1" si="199"/>
        <v/>
      </c>
      <c r="X190" t="str">
        <f t="shared" ca="1" si="199"/>
        <v/>
      </c>
      <c r="Y190" t="str">
        <f t="shared" ca="1" si="199"/>
        <v/>
      </c>
      <c r="Z190" t="str">
        <f t="shared" ca="1" si="199"/>
        <v/>
      </c>
      <c r="AA190" t="str">
        <f t="shared" ca="1" si="199"/>
        <v/>
      </c>
      <c r="AB190" t="str">
        <f t="shared" ca="1" si="199"/>
        <v/>
      </c>
      <c r="AC190" t="str">
        <f t="shared" ca="1" si="199"/>
        <v/>
      </c>
      <c r="AD190" t="str">
        <f t="shared" ca="1" si="199"/>
        <v/>
      </c>
      <c r="AE190">
        <f t="shared" ca="1" si="199"/>
        <v>18</v>
      </c>
      <c r="AF190" t="str">
        <f t="shared" ca="1" si="199"/>
        <v/>
      </c>
      <c r="AG190" t="str">
        <f t="shared" ca="1" si="199"/>
        <v/>
      </c>
      <c r="AH190"/>
    </row>
    <row r="191" spans="1:34" s="6" customFormat="1" x14ac:dyDescent="0.2">
      <c r="A191">
        <f t="shared" ca="1" si="188"/>
        <v>19</v>
      </c>
      <c r="B191" t="s">
        <v>337</v>
      </c>
      <c r="C191" s="6">
        <f t="shared" ca="1" si="189"/>
        <v>0</v>
      </c>
      <c r="D191" s="6">
        <f t="shared" ca="1" si="190"/>
        <v>27</v>
      </c>
      <c r="E191" t="str">
        <f t="shared" ca="1" si="164"/>
        <v>INSERT INTO Subscriptions (trialcode, login, role, investigatorlogin) values ("tri019","Pat157","patient","Inv019");</v>
      </c>
      <c r="F191" s="6" t="str">
        <f ca="1">IF(ISNUMBER(D191),CHAR(34)&amp;VLOOKUP(A191,Trials!A:B,2,FALSE)&amp;CHAR(34)&amp;","&amp;CHAR(34)&amp;B191&amp;CHAR(34)&amp;","&amp;CHAR(34)&amp;"patient"&amp;CHAR(34)&amp;","&amp;CHAR(34)&amp;VLOOKUP(D191,Accounts!A:B,2,FALSE)&amp;CHAR(34),"")</f>
        <v>"tri019","Pat157","patient","Inv019"</v>
      </c>
      <c r="G191" s="6" t="str">
        <f t="shared" ca="1" si="191"/>
        <v>tri019</v>
      </c>
      <c r="H191" s="6" t="str">
        <f ca="1">IF(ISNUMBER(D191),VLOOKUP(D191,Accounts!A:B,2,FALSE),"")</f>
        <v>Inv019</v>
      </c>
      <c r="I191" s="6">
        <f t="shared" ca="1" si="192"/>
        <v>11</v>
      </c>
      <c r="L191">
        <f t="shared" ca="1" si="193"/>
        <v>5.68</v>
      </c>
      <c r="M191" t="str">
        <f t="shared" ref="M191:AG191" ca="1" si="200">IF(AND($L191&lt;M$33,$L191&gt;N$33),M$31,"")</f>
        <v/>
      </c>
      <c r="N191" t="str">
        <f t="shared" ca="1" si="200"/>
        <v/>
      </c>
      <c r="O191" t="str">
        <f t="shared" ca="1" si="200"/>
        <v/>
      </c>
      <c r="P191" t="str">
        <f t="shared" ca="1" si="200"/>
        <v/>
      </c>
      <c r="Q191" t="str">
        <f t="shared" ca="1" si="200"/>
        <v/>
      </c>
      <c r="R191" t="str">
        <f t="shared" ca="1" si="200"/>
        <v/>
      </c>
      <c r="S191" t="str">
        <f t="shared" ca="1" si="200"/>
        <v/>
      </c>
      <c r="T191" t="str">
        <f t="shared" ca="1" si="200"/>
        <v/>
      </c>
      <c r="U191" t="str">
        <f t="shared" ca="1" si="200"/>
        <v/>
      </c>
      <c r="V191" t="str">
        <f t="shared" ca="1" si="200"/>
        <v/>
      </c>
      <c r="W191" t="str">
        <f t="shared" ca="1" si="200"/>
        <v/>
      </c>
      <c r="X191" t="str">
        <f t="shared" ca="1" si="200"/>
        <v/>
      </c>
      <c r="Y191" t="str">
        <f t="shared" ca="1" si="200"/>
        <v/>
      </c>
      <c r="Z191" t="str">
        <f t="shared" ca="1" si="200"/>
        <v/>
      </c>
      <c r="AA191" t="str">
        <f t="shared" ca="1" si="200"/>
        <v/>
      </c>
      <c r="AB191" t="str">
        <f t="shared" ca="1" si="200"/>
        <v/>
      </c>
      <c r="AC191" t="str">
        <f t="shared" ca="1" si="200"/>
        <v/>
      </c>
      <c r="AD191" t="str">
        <f t="shared" ca="1" si="200"/>
        <v/>
      </c>
      <c r="AE191" t="str">
        <f t="shared" ca="1" si="200"/>
        <v/>
      </c>
      <c r="AF191">
        <f t="shared" ca="1" si="200"/>
        <v>19</v>
      </c>
      <c r="AG191" t="str">
        <f t="shared" ca="1" si="200"/>
        <v/>
      </c>
      <c r="AH191"/>
    </row>
    <row r="192" spans="1:34" s="6" customFormat="1" x14ac:dyDescent="0.2">
      <c r="A192">
        <f t="shared" ca="1" si="188"/>
        <v>9</v>
      </c>
      <c r="B192" t="s">
        <v>338</v>
      </c>
      <c r="C192" s="6">
        <f t="shared" ca="1" si="189"/>
        <v>0</v>
      </c>
      <c r="D192" s="6">
        <f t="shared" ca="1" si="190"/>
        <v>13</v>
      </c>
      <c r="E192" t="str">
        <f t="shared" ca="1" si="164"/>
        <v>INSERT INTO Subscriptions (trialcode, login, role, investigatorlogin) values ("tri009","Pat158","patient","Inv005");</v>
      </c>
      <c r="F192" s="6" t="str">
        <f ca="1">IF(ISNUMBER(D192),CHAR(34)&amp;VLOOKUP(A192,Trials!A:B,2,FALSE)&amp;CHAR(34)&amp;","&amp;CHAR(34)&amp;B192&amp;CHAR(34)&amp;","&amp;CHAR(34)&amp;"patient"&amp;CHAR(34)&amp;","&amp;CHAR(34)&amp;VLOOKUP(D192,Accounts!A:B,2,FALSE)&amp;CHAR(34),"")</f>
        <v>"tri009","Pat158","patient","Inv005"</v>
      </c>
      <c r="G192" s="6" t="str">
        <f t="shared" ca="1" si="191"/>
        <v>tri009</v>
      </c>
      <c r="H192" s="6" t="str">
        <f ca="1">IF(ISNUMBER(D192),VLOOKUP(D192,Accounts!A:B,2,FALSE),"")</f>
        <v>Inv005</v>
      </c>
      <c r="I192" s="6">
        <f t="shared" ca="1" si="192"/>
        <v>14</v>
      </c>
      <c r="L192">
        <f t="shared" ca="1" si="193"/>
        <v>35.65</v>
      </c>
      <c r="M192" t="str">
        <f t="shared" ref="M192:AG192" ca="1" si="201">IF(AND($L192&lt;M$33,$L192&gt;N$33),M$31,"")</f>
        <v/>
      </c>
      <c r="N192" t="str">
        <f t="shared" ca="1" si="201"/>
        <v/>
      </c>
      <c r="O192" t="str">
        <f t="shared" ca="1" si="201"/>
        <v/>
      </c>
      <c r="P192" t="str">
        <f t="shared" ca="1" si="201"/>
        <v/>
      </c>
      <c r="Q192" t="str">
        <f t="shared" ca="1" si="201"/>
        <v/>
      </c>
      <c r="R192" t="str">
        <f t="shared" ca="1" si="201"/>
        <v/>
      </c>
      <c r="S192" t="str">
        <f t="shared" ca="1" si="201"/>
        <v/>
      </c>
      <c r="T192" t="str">
        <f t="shared" ca="1" si="201"/>
        <v/>
      </c>
      <c r="U192" t="str">
        <f t="shared" ca="1" si="201"/>
        <v/>
      </c>
      <c r="V192">
        <f t="shared" ca="1" si="201"/>
        <v>9</v>
      </c>
      <c r="W192" t="str">
        <f t="shared" ca="1" si="201"/>
        <v/>
      </c>
      <c r="X192" t="str">
        <f t="shared" ca="1" si="201"/>
        <v/>
      </c>
      <c r="Y192" t="str">
        <f t="shared" ca="1" si="201"/>
        <v/>
      </c>
      <c r="Z192" t="str">
        <f t="shared" ca="1" si="201"/>
        <v/>
      </c>
      <c r="AA192" t="str">
        <f t="shared" ca="1" si="201"/>
        <v/>
      </c>
      <c r="AB192" t="str">
        <f t="shared" ca="1" si="201"/>
        <v/>
      </c>
      <c r="AC192" t="str">
        <f t="shared" ca="1" si="201"/>
        <v/>
      </c>
      <c r="AD192" t="str">
        <f t="shared" ca="1" si="201"/>
        <v/>
      </c>
      <c r="AE192" t="str">
        <f t="shared" ca="1" si="201"/>
        <v/>
      </c>
      <c r="AF192" t="str">
        <f t="shared" ca="1" si="201"/>
        <v/>
      </c>
      <c r="AG192" t="str">
        <f t="shared" ca="1" si="201"/>
        <v/>
      </c>
      <c r="AH192"/>
    </row>
    <row r="193" spans="1:34" s="6" customFormat="1" x14ac:dyDescent="0.2">
      <c r="A193">
        <f t="shared" ca="1" si="188"/>
        <v>0</v>
      </c>
      <c r="B193" t="s">
        <v>339</v>
      </c>
      <c r="C193" s="6">
        <f t="shared" ca="1" si="189"/>
        <v>0</v>
      </c>
      <c r="D193" s="6">
        <f t="shared" ca="1" si="190"/>
        <v>9</v>
      </c>
      <c r="E193" t="str">
        <f t="shared" ca="1" si="164"/>
        <v>INSERT INTO Subscriptions (trialcode, login, role, investigatorlogin) values ("tri000","Pat159","patient","Inv001");</v>
      </c>
      <c r="F193" s="6" t="str">
        <f ca="1">IF(ISNUMBER(D193),CHAR(34)&amp;VLOOKUP(A193,Trials!A:B,2,FALSE)&amp;CHAR(34)&amp;","&amp;CHAR(34)&amp;B193&amp;CHAR(34)&amp;","&amp;CHAR(34)&amp;"patient"&amp;CHAR(34)&amp;","&amp;CHAR(34)&amp;VLOOKUP(D193,Accounts!A:B,2,FALSE)&amp;CHAR(34),"")</f>
        <v>"tri000","Pat159","patient","Inv001"</v>
      </c>
      <c r="G193" s="6" t="str">
        <f t="shared" ca="1" si="191"/>
        <v>tri000</v>
      </c>
      <c r="H193" s="6" t="str">
        <f ca="1">IF(ISNUMBER(D193),VLOOKUP(D193,Accounts!A:B,2,FALSE),"")</f>
        <v>Inv001</v>
      </c>
      <c r="I193" s="6">
        <f t="shared" ca="1" si="192"/>
        <v>13</v>
      </c>
      <c r="L193">
        <f t="shared" ca="1" si="193"/>
        <v>69.08</v>
      </c>
      <c r="M193">
        <f t="shared" ref="M193:AG193" ca="1" si="202">IF(AND($L193&lt;M$33,$L193&gt;N$33),M$31,"")</f>
        <v>0</v>
      </c>
      <c r="N193" t="str">
        <f t="shared" ca="1" si="202"/>
        <v/>
      </c>
      <c r="O193" t="str">
        <f t="shared" ca="1" si="202"/>
        <v/>
      </c>
      <c r="P193" t="str">
        <f t="shared" ca="1" si="202"/>
        <v/>
      </c>
      <c r="Q193" t="str">
        <f t="shared" ca="1" si="202"/>
        <v/>
      </c>
      <c r="R193" t="str">
        <f t="shared" ca="1" si="202"/>
        <v/>
      </c>
      <c r="S193" t="str">
        <f t="shared" ca="1" si="202"/>
        <v/>
      </c>
      <c r="T193" t="str">
        <f t="shared" ca="1" si="202"/>
        <v/>
      </c>
      <c r="U193" t="str">
        <f t="shared" ca="1" si="202"/>
        <v/>
      </c>
      <c r="V193" t="str">
        <f t="shared" ca="1" si="202"/>
        <v/>
      </c>
      <c r="W193" t="str">
        <f t="shared" ca="1" si="202"/>
        <v/>
      </c>
      <c r="X193" t="str">
        <f t="shared" ca="1" si="202"/>
        <v/>
      </c>
      <c r="Y193" t="str">
        <f t="shared" ca="1" si="202"/>
        <v/>
      </c>
      <c r="Z193" t="str">
        <f t="shared" ca="1" si="202"/>
        <v/>
      </c>
      <c r="AA193" t="str">
        <f t="shared" ca="1" si="202"/>
        <v/>
      </c>
      <c r="AB193" t="str">
        <f t="shared" ca="1" si="202"/>
        <v/>
      </c>
      <c r="AC193" t="str">
        <f t="shared" ca="1" si="202"/>
        <v/>
      </c>
      <c r="AD193" t="str">
        <f t="shared" ca="1" si="202"/>
        <v/>
      </c>
      <c r="AE193" t="str">
        <f t="shared" ca="1" si="202"/>
        <v/>
      </c>
      <c r="AF193" t="str">
        <f t="shared" ca="1" si="202"/>
        <v/>
      </c>
      <c r="AG193" t="str">
        <f t="shared" ca="1" si="202"/>
        <v/>
      </c>
      <c r="AH193"/>
    </row>
    <row r="194" spans="1:34" s="6" customFormat="1" x14ac:dyDescent="0.2">
      <c r="A194">
        <f t="shared" ca="1" si="188"/>
        <v>1</v>
      </c>
      <c r="B194" t="s">
        <v>340</v>
      </c>
      <c r="C194" s="6">
        <f t="shared" ca="1" si="189"/>
        <v>6</v>
      </c>
      <c r="D194" s="6" t="str">
        <f t="shared" ca="1" si="190"/>
        <v/>
      </c>
      <c r="E194" t="str">
        <f t="shared" ca="1" si="164"/>
        <v/>
      </c>
      <c r="F194" s="6" t="str">
        <f ca="1">IF(ISNUMBER(D194),CHAR(34)&amp;VLOOKUP(A194,Trials!A:B,2,FALSE)&amp;CHAR(34)&amp;","&amp;CHAR(34)&amp;B194&amp;CHAR(34)&amp;","&amp;CHAR(34)&amp;"patient"&amp;CHAR(34)&amp;","&amp;CHAR(34)&amp;VLOOKUP(D194,Accounts!A:B,2,FALSE)&amp;CHAR(34),"")</f>
        <v/>
      </c>
      <c r="G194" s="6" t="str">
        <f t="shared" ca="1" si="191"/>
        <v>tri001</v>
      </c>
      <c r="H194" s="6" t="str">
        <f ca="1">IF(ISNUMBER(D194),VLOOKUP(D194,Accounts!A:B,2,FALSE),"")</f>
        <v/>
      </c>
      <c r="I194" s="6">
        <f t="shared" ca="1" si="192"/>
        <v>9</v>
      </c>
      <c r="L194">
        <f t="shared" ca="1" si="193"/>
        <v>64.930000000000007</v>
      </c>
      <c r="M194" t="str">
        <f t="shared" ref="M194:AG194" ca="1" si="203">IF(AND($L194&lt;M$33,$L194&gt;N$33),M$31,"")</f>
        <v/>
      </c>
      <c r="N194">
        <f t="shared" ca="1" si="203"/>
        <v>1</v>
      </c>
      <c r="O194" t="str">
        <f t="shared" ca="1" si="203"/>
        <v/>
      </c>
      <c r="P194" t="str">
        <f t="shared" ca="1" si="203"/>
        <v/>
      </c>
      <c r="Q194" t="str">
        <f t="shared" ca="1" si="203"/>
        <v/>
      </c>
      <c r="R194" t="str">
        <f t="shared" ca="1" si="203"/>
        <v/>
      </c>
      <c r="S194" t="str">
        <f t="shared" ca="1" si="203"/>
        <v/>
      </c>
      <c r="T194" t="str">
        <f t="shared" ca="1" si="203"/>
        <v/>
      </c>
      <c r="U194" t="str">
        <f t="shared" ca="1" si="203"/>
        <v/>
      </c>
      <c r="V194" t="str">
        <f t="shared" ca="1" si="203"/>
        <v/>
      </c>
      <c r="W194" t="str">
        <f t="shared" ca="1" si="203"/>
        <v/>
      </c>
      <c r="X194" t="str">
        <f t="shared" ca="1" si="203"/>
        <v/>
      </c>
      <c r="Y194" t="str">
        <f t="shared" ca="1" si="203"/>
        <v/>
      </c>
      <c r="Z194" t="str">
        <f t="shared" ca="1" si="203"/>
        <v/>
      </c>
      <c r="AA194" t="str">
        <f t="shared" ca="1" si="203"/>
        <v/>
      </c>
      <c r="AB194" t="str">
        <f t="shared" ca="1" si="203"/>
        <v/>
      </c>
      <c r="AC194" t="str">
        <f t="shared" ca="1" si="203"/>
        <v/>
      </c>
      <c r="AD194" t="str">
        <f t="shared" ca="1" si="203"/>
        <v/>
      </c>
      <c r="AE194" t="str">
        <f t="shared" ca="1" si="203"/>
        <v/>
      </c>
      <c r="AF194" t="str">
        <f t="shared" ca="1" si="203"/>
        <v/>
      </c>
      <c r="AG194" t="str">
        <f t="shared" ca="1" si="203"/>
        <v/>
      </c>
      <c r="AH194"/>
    </row>
    <row r="195" spans="1:34" s="6" customFormat="1" x14ac:dyDescent="0.2">
      <c r="A195">
        <f t="shared" ca="1" si="188"/>
        <v>2</v>
      </c>
      <c r="B195" t="s">
        <v>341</v>
      </c>
      <c r="C195" s="6">
        <f t="shared" ca="1" si="189"/>
        <v>2</v>
      </c>
      <c r="D195" s="6">
        <f t="shared" ca="1" si="190"/>
        <v>18</v>
      </c>
      <c r="E195" t="str">
        <f t="shared" ca="1" si="164"/>
        <v>INSERT INTO Subscriptions (trialcode, login, role, investigatorlogin) values ("tri002","Pat161","patient","Inv010");</v>
      </c>
      <c r="F195" s="6" t="str">
        <f ca="1">IF(ISNUMBER(D195),CHAR(34)&amp;VLOOKUP(A195,Trials!A:B,2,FALSE)&amp;CHAR(34)&amp;","&amp;CHAR(34)&amp;B195&amp;CHAR(34)&amp;","&amp;CHAR(34)&amp;"patient"&amp;CHAR(34)&amp;","&amp;CHAR(34)&amp;VLOOKUP(D195,Accounts!A:B,2,FALSE)&amp;CHAR(34),"")</f>
        <v>"tri002","Pat161","patient","Inv010"</v>
      </c>
      <c r="G195" s="6" t="str">
        <f t="shared" ca="1" si="191"/>
        <v>tri002</v>
      </c>
      <c r="H195" s="6" t="str">
        <f ca="1">IF(ISNUMBER(D195),VLOOKUP(D195,Accounts!A:B,2,FALSE),"")</f>
        <v>Inv010</v>
      </c>
      <c r="I195" s="6">
        <f t="shared" ca="1" si="192"/>
        <v>10</v>
      </c>
      <c r="L195">
        <f t="shared" ca="1" si="193"/>
        <v>60.7</v>
      </c>
      <c r="M195" t="str">
        <f t="shared" ref="M195:AG195" ca="1" si="204">IF(AND($L195&lt;M$33,$L195&gt;N$33),M$31,"")</f>
        <v/>
      </c>
      <c r="N195" t="str">
        <f t="shared" ca="1" si="204"/>
        <v/>
      </c>
      <c r="O195">
        <f t="shared" ca="1" si="204"/>
        <v>2</v>
      </c>
      <c r="P195" t="str">
        <f t="shared" ca="1" si="204"/>
        <v/>
      </c>
      <c r="Q195" t="str">
        <f t="shared" ca="1" si="204"/>
        <v/>
      </c>
      <c r="R195" t="str">
        <f t="shared" ca="1" si="204"/>
        <v/>
      </c>
      <c r="S195" t="str">
        <f t="shared" ca="1" si="204"/>
        <v/>
      </c>
      <c r="T195" t="str">
        <f t="shared" ca="1" si="204"/>
        <v/>
      </c>
      <c r="U195" t="str">
        <f t="shared" ca="1" si="204"/>
        <v/>
      </c>
      <c r="V195" t="str">
        <f t="shared" ca="1" si="204"/>
        <v/>
      </c>
      <c r="W195" t="str">
        <f t="shared" ca="1" si="204"/>
        <v/>
      </c>
      <c r="X195" t="str">
        <f t="shared" ca="1" si="204"/>
        <v/>
      </c>
      <c r="Y195" t="str">
        <f t="shared" ca="1" si="204"/>
        <v/>
      </c>
      <c r="Z195" t="str">
        <f t="shared" ca="1" si="204"/>
        <v/>
      </c>
      <c r="AA195" t="str">
        <f t="shared" ca="1" si="204"/>
        <v/>
      </c>
      <c r="AB195" t="str">
        <f t="shared" ca="1" si="204"/>
        <v/>
      </c>
      <c r="AC195" t="str">
        <f t="shared" ca="1" si="204"/>
        <v/>
      </c>
      <c r="AD195" t="str">
        <f t="shared" ca="1" si="204"/>
        <v/>
      </c>
      <c r="AE195" t="str">
        <f t="shared" ca="1" si="204"/>
        <v/>
      </c>
      <c r="AF195" t="str">
        <f t="shared" ca="1" si="204"/>
        <v/>
      </c>
      <c r="AG195" t="str">
        <f t="shared" ca="1" si="204"/>
        <v/>
      </c>
      <c r="AH195"/>
    </row>
    <row r="196" spans="1:34" s="6" customFormat="1" x14ac:dyDescent="0.2">
      <c r="A196">
        <f t="shared" ca="1" si="188"/>
        <v>9</v>
      </c>
      <c r="B196" t="s">
        <v>342</v>
      </c>
      <c r="C196" s="6">
        <f t="shared" ca="1" si="189"/>
        <v>0</v>
      </c>
      <c r="D196" s="6">
        <f t="shared" ca="1" si="190"/>
        <v>13</v>
      </c>
      <c r="E196" t="str">
        <f t="shared" ca="1" si="164"/>
        <v>INSERT INTO Subscriptions (trialcode, login, role, investigatorlogin) values ("tri009","Pat162","patient","Inv005");</v>
      </c>
      <c r="F196" s="6" t="str">
        <f ca="1">IF(ISNUMBER(D196),CHAR(34)&amp;VLOOKUP(A196,Trials!A:B,2,FALSE)&amp;CHAR(34)&amp;","&amp;CHAR(34)&amp;B196&amp;CHAR(34)&amp;","&amp;CHAR(34)&amp;"patient"&amp;CHAR(34)&amp;","&amp;CHAR(34)&amp;VLOOKUP(D196,Accounts!A:B,2,FALSE)&amp;CHAR(34),"")</f>
        <v>"tri009","Pat162","patient","Inv005"</v>
      </c>
      <c r="G196" s="6" t="str">
        <f t="shared" ca="1" si="191"/>
        <v>tri009</v>
      </c>
      <c r="H196" s="6" t="str">
        <f ca="1">IF(ISNUMBER(D196),VLOOKUP(D196,Accounts!A:B,2,FALSE),"")</f>
        <v>Inv005</v>
      </c>
      <c r="I196" s="6">
        <f t="shared" ca="1" si="192"/>
        <v>14</v>
      </c>
      <c r="L196">
        <f t="shared" ca="1" si="193"/>
        <v>35.68</v>
      </c>
      <c r="M196" t="str">
        <f t="shared" ref="M196:AG196" ca="1" si="205">IF(AND($L196&lt;M$33,$L196&gt;N$33),M$31,"")</f>
        <v/>
      </c>
      <c r="N196" t="str">
        <f t="shared" ca="1" si="205"/>
        <v/>
      </c>
      <c r="O196" t="str">
        <f t="shared" ca="1" si="205"/>
        <v/>
      </c>
      <c r="P196" t="str">
        <f t="shared" ca="1" si="205"/>
        <v/>
      </c>
      <c r="Q196" t="str">
        <f t="shared" ca="1" si="205"/>
        <v/>
      </c>
      <c r="R196" t="str">
        <f t="shared" ca="1" si="205"/>
        <v/>
      </c>
      <c r="S196" t="str">
        <f t="shared" ca="1" si="205"/>
        <v/>
      </c>
      <c r="T196" t="str">
        <f t="shared" ca="1" si="205"/>
        <v/>
      </c>
      <c r="U196" t="str">
        <f t="shared" ca="1" si="205"/>
        <v/>
      </c>
      <c r="V196">
        <f t="shared" ca="1" si="205"/>
        <v>9</v>
      </c>
      <c r="W196" t="str">
        <f t="shared" ca="1" si="205"/>
        <v/>
      </c>
      <c r="X196" t="str">
        <f t="shared" ca="1" si="205"/>
        <v/>
      </c>
      <c r="Y196" t="str">
        <f t="shared" ca="1" si="205"/>
        <v/>
      </c>
      <c r="Z196" t="str">
        <f t="shared" ca="1" si="205"/>
        <v/>
      </c>
      <c r="AA196" t="str">
        <f t="shared" ca="1" si="205"/>
        <v/>
      </c>
      <c r="AB196" t="str">
        <f t="shared" ca="1" si="205"/>
        <v/>
      </c>
      <c r="AC196" t="str">
        <f t="shared" ca="1" si="205"/>
        <v/>
      </c>
      <c r="AD196" t="str">
        <f t="shared" ca="1" si="205"/>
        <v/>
      </c>
      <c r="AE196" t="str">
        <f t="shared" ca="1" si="205"/>
        <v/>
      </c>
      <c r="AF196" t="str">
        <f t="shared" ca="1" si="205"/>
        <v/>
      </c>
      <c r="AG196" t="str">
        <f t="shared" ca="1" si="205"/>
        <v/>
      </c>
      <c r="AH196"/>
    </row>
    <row r="197" spans="1:34" s="6" customFormat="1" x14ac:dyDescent="0.2">
      <c r="A197">
        <f t="shared" ca="1" si="188"/>
        <v>3</v>
      </c>
      <c r="B197" t="s">
        <v>343</v>
      </c>
      <c r="C197" s="6">
        <f t="shared" ca="1" si="189"/>
        <v>2</v>
      </c>
      <c r="D197" s="6">
        <f t="shared" ca="1" si="190"/>
        <v>25</v>
      </c>
      <c r="E197" t="str">
        <f t="shared" ca="1" si="164"/>
        <v>INSERT INTO Subscriptions (trialcode, login, role, investigatorlogin) values ("tri003","Pat163","patient","Inv017");</v>
      </c>
      <c r="F197" s="6" t="str">
        <f ca="1">IF(ISNUMBER(D197),CHAR(34)&amp;VLOOKUP(A197,Trials!A:B,2,FALSE)&amp;CHAR(34)&amp;","&amp;CHAR(34)&amp;B197&amp;CHAR(34)&amp;","&amp;CHAR(34)&amp;"patient"&amp;CHAR(34)&amp;","&amp;CHAR(34)&amp;VLOOKUP(D197,Accounts!A:B,2,FALSE)&amp;CHAR(34),"")</f>
        <v>"tri003","Pat163","patient","Inv017"</v>
      </c>
      <c r="G197" s="6" t="str">
        <f t="shared" ca="1" si="191"/>
        <v>tri003</v>
      </c>
      <c r="H197" s="6" t="str">
        <f ca="1">IF(ISNUMBER(D197),VLOOKUP(D197,Accounts!A:B,2,FALSE),"")</f>
        <v>Inv017</v>
      </c>
      <c r="I197" s="6">
        <f t="shared" ca="1" si="192"/>
        <v>12</v>
      </c>
      <c r="L197">
        <f t="shared" ca="1" si="193"/>
        <v>59.5</v>
      </c>
      <c r="M197" t="str">
        <f t="shared" ref="M197:AG197" ca="1" si="206">IF(AND($L197&lt;M$33,$L197&gt;N$33),M$31,"")</f>
        <v/>
      </c>
      <c r="N197" t="str">
        <f t="shared" ca="1" si="206"/>
        <v/>
      </c>
      <c r="O197" t="str">
        <f t="shared" ca="1" si="206"/>
        <v/>
      </c>
      <c r="P197">
        <f t="shared" ca="1" si="206"/>
        <v>3</v>
      </c>
      <c r="Q197" t="str">
        <f t="shared" ca="1" si="206"/>
        <v/>
      </c>
      <c r="R197" t="str">
        <f t="shared" ca="1" si="206"/>
        <v/>
      </c>
      <c r="S197" t="str">
        <f t="shared" ca="1" si="206"/>
        <v/>
      </c>
      <c r="T197" t="str">
        <f t="shared" ca="1" si="206"/>
        <v/>
      </c>
      <c r="U197" t="str">
        <f t="shared" ca="1" si="206"/>
        <v/>
      </c>
      <c r="V197" t="str">
        <f t="shared" ca="1" si="206"/>
        <v/>
      </c>
      <c r="W197" t="str">
        <f t="shared" ca="1" si="206"/>
        <v/>
      </c>
      <c r="X197" t="str">
        <f t="shared" ca="1" si="206"/>
        <v/>
      </c>
      <c r="Y197" t="str">
        <f t="shared" ca="1" si="206"/>
        <v/>
      </c>
      <c r="Z197" t="str">
        <f t="shared" ca="1" si="206"/>
        <v/>
      </c>
      <c r="AA197" t="str">
        <f t="shared" ca="1" si="206"/>
        <v/>
      </c>
      <c r="AB197" t="str">
        <f t="shared" ca="1" si="206"/>
        <v/>
      </c>
      <c r="AC197" t="str">
        <f t="shared" ca="1" si="206"/>
        <v/>
      </c>
      <c r="AD197" t="str">
        <f t="shared" ca="1" si="206"/>
        <v/>
      </c>
      <c r="AE197" t="str">
        <f t="shared" ca="1" si="206"/>
        <v/>
      </c>
      <c r="AF197" t="str">
        <f t="shared" ca="1" si="206"/>
        <v/>
      </c>
      <c r="AG197" t="str">
        <f t="shared" ca="1" si="206"/>
        <v/>
      </c>
      <c r="AH197"/>
    </row>
    <row r="198" spans="1:34" s="6" customFormat="1" x14ac:dyDescent="0.2">
      <c r="A198">
        <f t="shared" ca="1" si="188"/>
        <v>8</v>
      </c>
      <c r="B198" t="s">
        <v>344</v>
      </c>
      <c r="C198" s="6">
        <f t="shared" ca="1" si="189"/>
        <v>0</v>
      </c>
      <c r="D198" s="6">
        <f t="shared" ca="1" si="190"/>
        <v>8</v>
      </c>
      <c r="E198" t="str">
        <f t="shared" ca="1" si="164"/>
        <v>INSERT INTO Subscriptions (trialcode, login, role, investigatorlogin) values ("tri008","Pat164","patient","Inv000");</v>
      </c>
      <c r="F198" s="6" t="str">
        <f ca="1">IF(ISNUMBER(D198),CHAR(34)&amp;VLOOKUP(A198,Trials!A:B,2,FALSE)&amp;CHAR(34)&amp;","&amp;CHAR(34)&amp;B198&amp;CHAR(34)&amp;","&amp;CHAR(34)&amp;"patient"&amp;CHAR(34)&amp;","&amp;CHAR(34)&amp;VLOOKUP(D198,Accounts!A:B,2,FALSE)&amp;CHAR(34),"")</f>
        <v>"tri008","Pat164","patient","Inv000"</v>
      </c>
      <c r="G198" s="6" t="str">
        <f t="shared" ca="1" si="191"/>
        <v>tri008</v>
      </c>
      <c r="H198" s="6" t="str">
        <f ca="1">IF(ISNUMBER(D198),VLOOKUP(D198,Accounts!A:B,2,FALSE),"")</f>
        <v>Inv000</v>
      </c>
      <c r="I198" s="6">
        <f t="shared" ca="1" si="192"/>
        <v>13</v>
      </c>
      <c r="L198">
        <f t="shared" ca="1" si="193"/>
        <v>39.72</v>
      </c>
      <c r="M198" t="str">
        <f t="shared" ref="M198:AG198" ca="1" si="207">IF(AND($L198&lt;M$33,$L198&gt;N$33),M$31,"")</f>
        <v/>
      </c>
      <c r="N198" t="str">
        <f t="shared" ca="1" si="207"/>
        <v/>
      </c>
      <c r="O198" t="str">
        <f t="shared" ca="1" si="207"/>
        <v/>
      </c>
      <c r="P198" t="str">
        <f t="shared" ca="1" si="207"/>
        <v/>
      </c>
      <c r="Q198" t="str">
        <f t="shared" ca="1" si="207"/>
        <v/>
      </c>
      <c r="R198" t="str">
        <f t="shared" ca="1" si="207"/>
        <v/>
      </c>
      <c r="S198" t="str">
        <f t="shared" ca="1" si="207"/>
        <v/>
      </c>
      <c r="T198" t="str">
        <f t="shared" ca="1" si="207"/>
        <v/>
      </c>
      <c r="U198">
        <f t="shared" ca="1" si="207"/>
        <v>8</v>
      </c>
      <c r="V198" t="str">
        <f t="shared" ca="1" si="207"/>
        <v/>
      </c>
      <c r="W198" t="str">
        <f t="shared" ca="1" si="207"/>
        <v/>
      </c>
      <c r="X198" t="str">
        <f t="shared" ca="1" si="207"/>
        <v/>
      </c>
      <c r="Y198" t="str">
        <f t="shared" ca="1" si="207"/>
        <v/>
      </c>
      <c r="Z198" t="str">
        <f t="shared" ca="1" si="207"/>
        <v/>
      </c>
      <c r="AA198" t="str">
        <f t="shared" ca="1" si="207"/>
        <v/>
      </c>
      <c r="AB198" t="str">
        <f t="shared" ca="1" si="207"/>
        <v/>
      </c>
      <c r="AC198" t="str">
        <f t="shared" ca="1" si="207"/>
        <v/>
      </c>
      <c r="AD198" t="str">
        <f t="shared" ca="1" si="207"/>
        <v/>
      </c>
      <c r="AE198" t="str">
        <f t="shared" ca="1" si="207"/>
        <v/>
      </c>
      <c r="AF198" t="str">
        <f t="shared" ca="1" si="207"/>
        <v/>
      </c>
      <c r="AG198" t="str">
        <f t="shared" ca="1" si="207"/>
        <v/>
      </c>
      <c r="AH198"/>
    </row>
    <row r="199" spans="1:34" s="6" customFormat="1" x14ac:dyDescent="0.2">
      <c r="A199">
        <f t="shared" ca="1" si="188"/>
        <v>12</v>
      </c>
      <c r="B199" t="s">
        <v>345</v>
      </c>
      <c r="C199" s="6">
        <f t="shared" ca="1" si="189"/>
        <v>0</v>
      </c>
      <c r="D199" s="6">
        <f t="shared" ca="1" si="190"/>
        <v>24</v>
      </c>
      <c r="E199" t="str">
        <f t="shared" ca="1" si="164"/>
        <v>INSERT INTO Subscriptions (trialcode, login, role, investigatorlogin) values ("tri012","Pat165","patient","Inv016");</v>
      </c>
      <c r="F199" s="6" t="str">
        <f ca="1">IF(ISNUMBER(D199),CHAR(34)&amp;VLOOKUP(A199,Trials!A:B,2,FALSE)&amp;CHAR(34)&amp;","&amp;CHAR(34)&amp;B199&amp;CHAR(34)&amp;","&amp;CHAR(34)&amp;"patient"&amp;CHAR(34)&amp;","&amp;CHAR(34)&amp;VLOOKUP(D199,Accounts!A:B,2,FALSE)&amp;CHAR(34),"")</f>
        <v>"tri012","Pat165","patient","Inv016"</v>
      </c>
      <c r="G199" s="6" t="str">
        <f t="shared" ca="1" si="191"/>
        <v>tri012</v>
      </c>
      <c r="H199" s="6" t="str">
        <f ca="1">IF(ISNUMBER(D199),VLOOKUP(D199,Accounts!A:B,2,FALSE),"")</f>
        <v>Inv016</v>
      </c>
      <c r="I199" s="6">
        <f t="shared" ca="1" si="192"/>
        <v>14</v>
      </c>
      <c r="L199">
        <f t="shared" ca="1" si="193"/>
        <v>26.7</v>
      </c>
      <c r="M199" t="str">
        <f t="shared" ref="M199:AG199" ca="1" si="208">IF(AND($L199&lt;M$33,$L199&gt;N$33),M$31,"")</f>
        <v/>
      </c>
      <c r="N199" t="str">
        <f t="shared" ca="1" si="208"/>
        <v/>
      </c>
      <c r="O199" t="str">
        <f t="shared" ca="1" si="208"/>
        <v/>
      </c>
      <c r="P199" t="str">
        <f t="shared" ca="1" si="208"/>
        <v/>
      </c>
      <c r="Q199" t="str">
        <f t="shared" ca="1" si="208"/>
        <v/>
      </c>
      <c r="R199" t="str">
        <f t="shared" ca="1" si="208"/>
        <v/>
      </c>
      <c r="S199" t="str">
        <f t="shared" ca="1" si="208"/>
        <v/>
      </c>
      <c r="T199" t="str">
        <f t="shared" ca="1" si="208"/>
        <v/>
      </c>
      <c r="U199" t="str">
        <f t="shared" ca="1" si="208"/>
        <v/>
      </c>
      <c r="V199" t="str">
        <f t="shared" ca="1" si="208"/>
        <v/>
      </c>
      <c r="W199" t="str">
        <f t="shared" ca="1" si="208"/>
        <v/>
      </c>
      <c r="X199" t="str">
        <f t="shared" ca="1" si="208"/>
        <v/>
      </c>
      <c r="Y199">
        <f t="shared" ca="1" si="208"/>
        <v>12</v>
      </c>
      <c r="Z199" t="str">
        <f t="shared" ca="1" si="208"/>
        <v/>
      </c>
      <c r="AA199" t="str">
        <f t="shared" ca="1" si="208"/>
        <v/>
      </c>
      <c r="AB199" t="str">
        <f t="shared" ca="1" si="208"/>
        <v/>
      </c>
      <c r="AC199" t="str">
        <f t="shared" ca="1" si="208"/>
        <v/>
      </c>
      <c r="AD199" t="str">
        <f t="shared" ca="1" si="208"/>
        <v/>
      </c>
      <c r="AE199" t="str">
        <f t="shared" ca="1" si="208"/>
        <v/>
      </c>
      <c r="AF199" t="str">
        <f t="shared" ca="1" si="208"/>
        <v/>
      </c>
      <c r="AG199" t="str">
        <f t="shared" ca="1" si="208"/>
        <v/>
      </c>
      <c r="AH199"/>
    </row>
    <row r="200" spans="1:34" s="6" customFormat="1" x14ac:dyDescent="0.2">
      <c r="A200">
        <f t="shared" ca="1" si="188"/>
        <v>0</v>
      </c>
      <c r="B200" t="s">
        <v>346</v>
      </c>
      <c r="C200" s="6">
        <f t="shared" ca="1" si="189"/>
        <v>2</v>
      </c>
      <c r="D200" s="6" t="str">
        <f t="shared" ca="1" si="190"/>
        <v/>
      </c>
      <c r="E200" t="str">
        <f t="shared" ca="1" si="164"/>
        <v/>
      </c>
      <c r="F200" s="6" t="str">
        <f ca="1">IF(ISNUMBER(D200),CHAR(34)&amp;VLOOKUP(A200,Trials!A:B,2,FALSE)&amp;CHAR(34)&amp;","&amp;CHAR(34)&amp;B200&amp;CHAR(34)&amp;","&amp;CHAR(34)&amp;"patient"&amp;CHAR(34)&amp;","&amp;CHAR(34)&amp;VLOOKUP(D200,Accounts!A:B,2,FALSE)&amp;CHAR(34),"")</f>
        <v/>
      </c>
      <c r="G200" s="6" t="str">
        <f t="shared" ca="1" si="191"/>
        <v>tri000</v>
      </c>
      <c r="H200" s="6" t="str">
        <f ca="1">IF(ISNUMBER(D200),VLOOKUP(D200,Accounts!A:B,2,FALSE),"")</f>
        <v/>
      </c>
      <c r="I200" s="6">
        <f t="shared" ca="1" si="192"/>
        <v>13</v>
      </c>
      <c r="L200">
        <f t="shared" ca="1" si="193"/>
        <v>68.92</v>
      </c>
      <c r="M200">
        <f t="shared" ref="M200:AG200" ca="1" si="209">IF(AND($L200&lt;M$33,$L200&gt;N$33),M$31,"")</f>
        <v>0</v>
      </c>
      <c r="N200" t="str">
        <f t="shared" ca="1" si="209"/>
        <v/>
      </c>
      <c r="O200" t="str">
        <f t="shared" ca="1" si="209"/>
        <v/>
      </c>
      <c r="P200" t="str">
        <f t="shared" ca="1" si="209"/>
        <v/>
      </c>
      <c r="Q200" t="str">
        <f t="shared" ca="1" si="209"/>
        <v/>
      </c>
      <c r="R200" t="str">
        <f t="shared" ca="1" si="209"/>
        <v/>
      </c>
      <c r="S200" t="str">
        <f t="shared" ca="1" si="209"/>
        <v/>
      </c>
      <c r="T200" t="str">
        <f t="shared" ca="1" si="209"/>
        <v/>
      </c>
      <c r="U200" t="str">
        <f t="shared" ca="1" si="209"/>
        <v/>
      </c>
      <c r="V200" t="str">
        <f t="shared" ca="1" si="209"/>
        <v/>
      </c>
      <c r="W200" t="str">
        <f t="shared" ca="1" si="209"/>
        <v/>
      </c>
      <c r="X200" t="str">
        <f t="shared" ca="1" si="209"/>
        <v/>
      </c>
      <c r="Y200" t="str">
        <f t="shared" ca="1" si="209"/>
        <v/>
      </c>
      <c r="Z200" t="str">
        <f t="shared" ca="1" si="209"/>
        <v/>
      </c>
      <c r="AA200" t="str">
        <f t="shared" ca="1" si="209"/>
        <v/>
      </c>
      <c r="AB200" t="str">
        <f t="shared" ca="1" si="209"/>
        <v/>
      </c>
      <c r="AC200" t="str">
        <f t="shared" ca="1" si="209"/>
        <v/>
      </c>
      <c r="AD200" t="str">
        <f t="shared" ca="1" si="209"/>
        <v/>
      </c>
      <c r="AE200" t="str">
        <f t="shared" ca="1" si="209"/>
        <v/>
      </c>
      <c r="AF200" t="str">
        <f t="shared" ca="1" si="209"/>
        <v/>
      </c>
      <c r="AG200" t="str">
        <f t="shared" ca="1" si="209"/>
        <v/>
      </c>
      <c r="AH200"/>
    </row>
    <row r="201" spans="1:34" s="6" customFormat="1" x14ac:dyDescent="0.2">
      <c r="A201">
        <f t="shared" ca="1" si="188"/>
        <v>9</v>
      </c>
      <c r="B201" t="s">
        <v>347</v>
      </c>
      <c r="C201" s="6">
        <f t="shared" ca="1" si="189"/>
        <v>1</v>
      </c>
      <c r="D201" s="6" t="str">
        <f t="shared" ca="1" si="190"/>
        <v/>
      </c>
      <c r="E201" t="str">
        <f t="shared" ca="1" si="164"/>
        <v/>
      </c>
      <c r="F201" s="6" t="str">
        <f ca="1">IF(ISNUMBER(D201),CHAR(34)&amp;VLOOKUP(A201,Trials!A:B,2,FALSE)&amp;CHAR(34)&amp;","&amp;CHAR(34)&amp;B201&amp;CHAR(34)&amp;","&amp;CHAR(34)&amp;"patient"&amp;CHAR(34)&amp;","&amp;CHAR(34)&amp;VLOOKUP(D201,Accounts!A:B,2,FALSE)&amp;CHAR(34),"")</f>
        <v/>
      </c>
      <c r="G201" s="6" t="str">
        <f t="shared" ca="1" si="191"/>
        <v>tri009</v>
      </c>
      <c r="H201" s="6" t="str">
        <f ca="1">IF(ISNUMBER(D201),VLOOKUP(D201,Accounts!A:B,2,FALSE),"")</f>
        <v/>
      </c>
      <c r="I201" s="6">
        <f t="shared" ca="1" si="192"/>
        <v>14</v>
      </c>
      <c r="L201">
        <f t="shared" ca="1" si="193"/>
        <v>36.799999999999997</v>
      </c>
      <c r="M201" t="str">
        <f t="shared" ref="M201:AG201" ca="1" si="210">IF(AND($L201&lt;M$33,$L201&gt;N$33),M$31,"")</f>
        <v/>
      </c>
      <c r="N201" t="str">
        <f t="shared" ca="1" si="210"/>
        <v/>
      </c>
      <c r="O201" t="str">
        <f t="shared" ca="1" si="210"/>
        <v/>
      </c>
      <c r="P201" t="str">
        <f t="shared" ca="1" si="210"/>
        <v/>
      </c>
      <c r="Q201" t="str">
        <f t="shared" ca="1" si="210"/>
        <v/>
      </c>
      <c r="R201" t="str">
        <f t="shared" ca="1" si="210"/>
        <v/>
      </c>
      <c r="S201" t="str">
        <f t="shared" ca="1" si="210"/>
        <v/>
      </c>
      <c r="T201" t="str">
        <f t="shared" ca="1" si="210"/>
        <v/>
      </c>
      <c r="U201" t="str">
        <f t="shared" ca="1" si="210"/>
        <v/>
      </c>
      <c r="V201">
        <f t="shared" ca="1" si="210"/>
        <v>9</v>
      </c>
      <c r="W201" t="str">
        <f t="shared" ca="1" si="210"/>
        <v/>
      </c>
      <c r="X201" t="str">
        <f t="shared" ca="1" si="210"/>
        <v/>
      </c>
      <c r="Y201" t="str">
        <f t="shared" ca="1" si="210"/>
        <v/>
      </c>
      <c r="Z201" t="str">
        <f t="shared" ca="1" si="210"/>
        <v/>
      </c>
      <c r="AA201" t="str">
        <f t="shared" ca="1" si="210"/>
        <v/>
      </c>
      <c r="AB201" t="str">
        <f t="shared" ca="1" si="210"/>
        <v/>
      </c>
      <c r="AC201" t="str">
        <f t="shared" ca="1" si="210"/>
        <v/>
      </c>
      <c r="AD201" t="str">
        <f t="shared" ca="1" si="210"/>
        <v/>
      </c>
      <c r="AE201" t="str">
        <f t="shared" ca="1" si="210"/>
        <v/>
      </c>
      <c r="AF201" t="str">
        <f t="shared" ca="1" si="210"/>
        <v/>
      </c>
      <c r="AG201" t="str">
        <f t="shared" ca="1" si="210"/>
        <v/>
      </c>
      <c r="AH201"/>
    </row>
    <row r="202" spans="1:34" s="6" customFormat="1" x14ac:dyDescent="0.2">
      <c r="A202">
        <f t="shared" ca="1" si="188"/>
        <v>18</v>
      </c>
      <c r="B202" t="s">
        <v>348</v>
      </c>
      <c r="C202" s="6">
        <f t="shared" ca="1" si="189"/>
        <v>0</v>
      </c>
      <c r="D202" s="6">
        <f t="shared" ca="1" si="190"/>
        <v>19</v>
      </c>
      <c r="E202" t="str">
        <f t="shared" ca="1" si="164"/>
        <v>INSERT INTO Subscriptions (trialcode, login, role, investigatorlogin) values ("tri018","Pat168","patient","Inv011");</v>
      </c>
      <c r="F202" s="6" t="str">
        <f ca="1">IF(ISNUMBER(D202),CHAR(34)&amp;VLOOKUP(A202,Trials!A:B,2,FALSE)&amp;CHAR(34)&amp;","&amp;CHAR(34)&amp;B202&amp;CHAR(34)&amp;","&amp;CHAR(34)&amp;"patient"&amp;CHAR(34)&amp;","&amp;CHAR(34)&amp;VLOOKUP(D202,Accounts!A:B,2,FALSE)&amp;CHAR(34),"")</f>
        <v>"tri018","Pat168","patient","Inv011"</v>
      </c>
      <c r="G202" s="6" t="str">
        <f t="shared" ca="1" si="191"/>
        <v>tri018</v>
      </c>
      <c r="H202" s="6" t="str">
        <f ca="1">IF(ISNUMBER(D202),VLOOKUP(D202,Accounts!A:B,2,FALSE),"")</f>
        <v>Inv011</v>
      </c>
      <c r="I202" s="6">
        <f t="shared" ca="1" si="192"/>
        <v>9</v>
      </c>
      <c r="L202">
        <f t="shared" ca="1" si="193"/>
        <v>6.58</v>
      </c>
      <c r="M202" t="str">
        <f t="shared" ref="M202:AG202" ca="1" si="211">IF(AND($L202&lt;M$33,$L202&gt;N$33),M$31,"")</f>
        <v/>
      </c>
      <c r="N202" t="str">
        <f t="shared" ca="1" si="211"/>
        <v/>
      </c>
      <c r="O202" t="str">
        <f t="shared" ca="1" si="211"/>
        <v/>
      </c>
      <c r="P202" t="str">
        <f t="shared" ca="1" si="211"/>
        <v/>
      </c>
      <c r="Q202" t="str">
        <f t="shared" ca="1" si="211"/>
        <v/>
      </c>
      <c r="R202" t="str">
        <f t="shared" ca="1" si="211"/>
        <v/>
      </c>
      <c r="S202" t="str">
        <f t="shared" ca="1" si="211"/>
        <v/>
      </c>
      <c r="T202" t="str">
        <f t="shared" ca="1" si="211"/>
        <v/>
      </c>
      <c r="U202" t="str">
        <f t="shared" ca="1" si="211"/>
        <v/>
      </c>
      <c r="V202" t="str">
        <f t="shared" ca="1" si="211"/>
        <v/>
      </c>
      <c r="W202" t="str">
        <f t="shared" ca="1" si="211"/>
        <v/>
      </c>
      <c r="X202" t="str">
        <f t="shared" ca="1" si="211"/>
        <v/>
      </c>
      <c r="Y202" t="str">
        <f t="shared" ca="1" si="211"/>
        <v/>
      </c>
      <c r="Z202" t="str">
        <f t="shared" ca="1" si="211"/>
        <v/>
      </c>
      <c r="AA202" t="str">
        <f t="shared" ca="1" si="211"/>
        <v/>
      </c>
      <c r="AB202" t="str">
        <f t="shared" ca="1" si="211"/>
        <v/>
      </c>
      <c r="AC202" t="str">
        <f t="shared" ca="1" si="211"/>
        <v/>
      </c>
      <c r="AD202" t="str">
        <f t="shared" ca="1" si="211"/>
        <v/>
      </c>
      <c r="AE202">
        <f t="shared" ca="1" si="211"/>
        <v>18</v>
      </c>
      <c r="AF202" t="str">
        <f t="shared" ca="1" si="211"/>
        <v/>
      </c>
      <c r="AG202" t="str">
        <f t="shared" ca="1" si="211"/>
        <v/>
      </c>
      <c r="AH202"/>
    </row>
    <row r="203" spans="1:34" s="6" customFormat="1" x14ac:dyDescent="0.2">
      <c r="A203">
        <f t="shared" ca="1" si="188"/>
        <v>17</v>
      </c>
      <c r="B203" t="s">
        <v>349</v>
      </c>
      <c r="C203" s="6">
        <f t="shared" ca="1" si="189"/>
        <v>1</v>
      </c>
      <c r="D203" s="6" t="str">
        <f t="shared" ca="1" si="190"/>
        <v/>
      </c>
      <c r="E203" t="str">
        <f t="shared" ca="1" si="164"/>
        <v/>
      </c>
      <c r="F203" s="6" t="str">
        <f ca="1">IF(ISNUMBER(D203),CHAR(34)&amp;VLOOKUP(A203,Trials!A:B,2,FALSE)&amp;CHAR(34)&amp;","&amp;CHAR(34)&amp;B203&amp;CHAR(34)&amp;","&amp;CHAR(34)&amp;"patient"&amp;CHAR(34)&amp;","&amp;CHAR(34)&amp;VLOOKUP(D203,Accounts!A:B,2,FALSE)&amp;CHAR(34),"")</f>
        <v/>
      </c>
      <c r="G203" s="6" t="str">
        <f t="shared" ca="1" si="191"/>
        <v>tri017</v>
      </c>
      <c r="H203" s="6" t="str">
        <f ca="1">IF(ISNUMBER(D203),VLOOKUP(D203,Accounts!A:B,2,FALSE),"")</f>
        <v/>
      </c>
      <c r="I203" s="6">
        <f t="shared" ca="1" si="192"/>
        <v>14</v>
      </c>
      <c r="L203">
        <f t="shared" ca="1" si="193"/>
        <v>9.83</v>
      </c>
      <c r="M203" t="str">
        <f t="shared" ref="M203:AG203" ca="1" si="212">IF(AND($L203&lt;M$33,$L203&gt;N$33),M$31,"")</f>
        <v/>
      </c>
      <c r="N203" t="str">
        <f t="shared" ca="1" si="212"/>
        <v/>
      </c>
      <c r="O203" t="str">
        <f t="shared" ca="1" si="212"/>
        <v/>
      </c>
      <c r="P203" t="str">
        <f t="shared" ca="1" si="212"/>
        <v/>
      </c>
      <c r="Q203" t="str">
        <f t="shared" ca="1" si="212"/>
        <v/>
      </c>
      <c r="R203" t="str">
        <f t="shared" ca="1" si="212"/>
        <v/>
      </c>
      <c r="S203" t="str">
        <f t="shared" ca="1" si="212"/>
        <v/>
      </c>
      <c r="T203" t="str">
        <f t="shared" ca="1" si="212"/>
        <v/>
      </c>
      <c r="U203" t="str">
        <f t="shared" ca="1" si="212"/>
        <v/>
      </c>
      <c r="V203" t="str">
        <f t="shared" ca="1" si="212"/>
        <v/>
      </c>
      <c r="W203" t="str">
        <f t="shared" ca="1" si="212"/>
        <v/>
      </c>
      <c r="X203" t="str">
        <f t="shared" ca="1" si="212"/>
        <v/>
      </c>
      <c r="Y203" t="str">
        <f t="shared" ca="1" si="212"/>
        <v/>
      </c>
      <c r="Z203" t="str">
        <f t="shared" ca="1" si="212"/>
        <v/>
      </c>
      <c r="AA203" t="str">
        <f t="shared" ca="1" si="212"/>
        <v/>
      </c>
      <c r="AB203" t="str">
        <f t="shared" ca="1" si="212"/>
        <v/>
      </c>
      <c r="AC203" t="str">
        <f t="shared" ca="1" si="212"/>
        <v/>
      </c>
      <c r="AD203">
        <f t="shared" ca="1" si="212"/>
        <v>17</v>
      </c>
      <c r="AE203" t="str">
        <f t="shared" ca="1" si="212"/>
        <v/>
      </c>
      <c r="AF203" t="str">
        <f t="shared" ca="1" si="212"/>
        <v/>
      </c>
      <c r="AG203" t="str">
        <f t="shared" ca="1" si="212"/>
        <v/>
      </c>
      <c r="AH203"/>
    </row>
    <row r="204" spans="1:34" s="6" customFormat="1" x14ac:dyDescent="0.2">
      <c r="A204">
        <f t="shared" ca="1" si="188"/>
        <v>3</v>
      </c>
      <c r="B204" t="s">
        <v>350</v>
      </c>
      <c r="C204" s="6">
        <f t="shared" ca="1" si="189"/>
        <v>2</v>
      </c>
      <c r="D204" s="6">
        <f t="shared" ca="1" si="190"/>
        <v>25</v>
      </c>
      <c r="E204" t="str">
        <f t="shared" ca="1" si="164"/>
        <v>INSERT INTO Subscriptions (trialcode, login, role, investigatorlogin) values ("tri003","Pat170","patient","Inv017");</v>
      </c>
      <c r="F204" s="6" t="str">
        <f ca="1">IF(ISNUMBER(D204),CHAR(34)&amp;VLOOKUP(A204,Trials!A:B,2,FALSE)&amp;CHAR(34)&amp;","&amp;CHAR(34)&amp;B204&amp;CHAR(34)&amp;","&amp;CHAR(34)&amp;"patient"&amp;CHAR(34)&amp;","&amp;CHAR(34)&amp;VLOOKUP(D204,Accounts!A:B,2,FALSE)&amp;CHAR(34),"")</f>
        <v>"tri003","Pat170","patient","Inv017"</v>
      </c>
      <c r="G204" s="6" t="str">
        <f t="shared" ca="1" si="191"/>
        <v>tri003</v>
      </c>
      <c r="H204" s="6" t="str">
        <f ca="1">IF(ISNUMBER(D204),VLOOKUP(D204,Accounts!A:B,2,FALSE),"")</f>
        <v>Inv017</v>
      </c>
      <c r="I204" s="6">
        <f t="shared" ca="1" si="192"/>
        <v>12</v>
      </c>
      <c r="L204">
        <f t="shared" ca="1" si="193"/>
        <v>56.93</v>
      </c>
      <c r="M204" t="str">
        <f t="shared" ref="M204:AG204" ca="1" si="213">IF(AND($L204&lt;M$33,$L204&gt;N$33),M$31,"")</f>
        <v/>
      </c>
      <c r="N204" t="str">
        <f t="shared" ca="1" si="213"/>
        <v/>
      </c>
      <c r="O204" t="str">
        <f t="shared" ca="1" si="213"/>
        <v/>
      </c>
      <c r="P204">
        <f t="shared" ca="1" si="213"/>
        <v>3</v>
      </c>
      <c r="Q204" t="str">
        <f t="shared" ca="1" si="213"/>
        <v/>
      </c>
      <c r="R204" t="str">
        <f t="shared" ca="1" si="213"/>
        <v/>
      </c>
      <c r="S204" t="str">
        <f t="shared" ca="1" si="213"/>
        <v/>
      </c>
      <c r="T204" t="str">
        <f t="shared" ca="1" si="213"/>
        <v/>
      </c>
      <c r="U204" t="str">
        <f t="shared" ca="1" si="213"/>
        <v/>
      </c>
      <c r="V204" t="str">
        <f t="shared" ca="1" si="213"/>
        <v/>
      </c>
      <c r="W204" t="str">
        <f t="shared" ca="1" si="213"/>
        <v/>
      </c>
      <c r="X204" t="str">
        <f t="shared" ca="1" si="213"/>
        <v/>
      </c>
      <c r="Y204" t="str">
        <f t="shared" ca="1" si="213"/>
        <v/>
      </c>
      <c r="Z204" t="str">
        <f t="shared" ca="1" si="213"/>
        <v/>
      </c>
      <c r="AA204" t="str">
        <f t="shared" ca="1" si="213"/>
        <v/>
      </c>
      <c r="AB204" t="str">
        <f t="shared" ca="1" si="213"/>
        <v/>
      </c>
      <c r="AC204" t="str">
        <f t="shared" ca="1" si="213"/>
        <v/>
      </c>
      <c r="AD204" t="str">
        <f t="shared" ca="1" si="213"/>
        <v/>
      </c>
      <c r="AE204" t="str">
        <f t="shared" ca="1" si="213"/>
        <v/>
      </c>
      <c r="AF204" t="str">
        <f t="shared" ca="1" si="213"/>
        <v/>
      </c>
      <c r="AG204" t="str">
        <f t="shared" ca="1" si="213"/>
        <v/>
      </c>
      <c r="AH204"/>
    </row>
    <row r="205" spans="1:34" s="6" customFormat="1" x14ac:dyDescent="0.2">
      <c r="A205">
        <f t="shared" ca="1" si="188"/>
        <v>0</v>
      </c>
      <c r="B205" t="s">
        <v>351</v>
      </c>
      <c r="C205" s="6">
        <f t="shared" ca="1" si="189"/>
        <v>2</v>
      </c>
      <c r="D205" s="6" t="str">
        <f t="shared" ca="1" si="190"/>
        <v/>
      </c>
      <c r="E205" t="str">
        <f t="shared" ca="1" si="164"/>
        <v/>
      </c>
      <c r="F205" s="6" t="str">
        <f ca="1">IF(ISNUMBER(D205),CHAR(34)&amp;VLOOKUP(A205,Trials!A:B,2,FALSE)&amp;CHAR(34)&amp;","&amp;CHAR(34)&amp;B205&amp;CHAR(34)&amp;","&amp;CHAR(34)&amp;"patient"&amp;CHAR(34)&amp;","&amp;CHAR(34)&amp;VLOOKUP(D205,Accounts!A:B,2,FALSE)&amp;CHAR(34),"")</f>
        <v/>
      </c>
      <c r="G205" s="6" t="str">
        <f t="shared" ca="1" si="191"/>
        <v>tri000</v>
      </c>
      <c r="H205" s="6" t="str">
        <f ca="1">IF(ISNUMBER(D205),VLOOKUP(D205,Accounts!A:B,2,FALSE),"")</f>
        <v/>
      </c>
      <c r="I205" s="6">
        <f t="shared" ca="1" si="192"/>
        <v>13</v>
      </c>
      <c r="L205">
        <f t="shared" ca="1" si="193"/>
        <v>66.83</v>
      </c>
      <c r="M205">
        <f t="shared" ref="M205:AG205" ca="1" si="214">IF(AND($L205&lt;M$33,$L205&gt;N$33),M$31,"")</f>
        <v>0</v>
      </c>
      <c r="N205" t="str">
        <f t="shared" ca="1" si="214"/>
        <v/>
      </c>
      <c r="O205" t="str">
        <f t="shared" ca="1" si="214"/>
        <v/>
      </c>
      <c r="P205" t="str">
        <f t="shared" ca="1" si="214"/>
        <v/>
      </c>
      <c r="Q205" t="str">
        <f t="shared" ca="1" si="214"/>
        <v/>
      </c>
      <c r="R205" t="str">
        <f t="shared" ca="1" si="214"/>
        <v/>
      </c>
      <c r="S205" t="str">
        <f t="shared" ca="1" si="214"/>
        <v/>
      </c>
      <c r="T205" t="str">
        <f t="shared" ca="1" si="214"/>
        <v/>
      </c>
      <c r="U205" t="str">
        <f t="shared" ca="1" si="214"/>
        <v/>
      </c>
      <c r="V205" t="str">
        <f t="shared" ca="1" si="214"/>
        <v/>
      </c>
      <c r="W205" t="str">
        <f t="shared" ca="1" si="214"/>
        <v/>
      </c>
      <c r="X205" t="str">
        <f t="shared" ca="1" si="214"/>
        <v/>
      </c>
      <c r="Y205" t="str">
        <f t="shared" ca="1" si="214"/>
        <v/>
      </c>
      <c r="Z205" t="str">
        <f t="shared" ca="1" si="214"/>
        <v/>
      </c>
      <c r="AA205" t="str">
        <f t="shared" ca="1" si="214"/>
        <v/>
      </c>
      <c r="AB205" t="str">
        <f t="shared" ca="1" si="214"/>
        <v/>
      </c>
      <c r="AC205" t="str">
        <f t="shared" ca="1" si="214"/>
        <v/>
      </c>
      <c r="AD205" t="str">
        <f t="shared" ca="1" si="214"/>
        <v/>
      </c>
      <c r="AE205" t="str">
        <f t="shared" ca="1" si="214"/>
        <v/>
      </c>
      <c r="AF205" t="str">
        <f t="shared" ca="1" si="214"/>
        <v/>
      </c>
      <c r="AG205" t="str">
        <f t="shared" ca="1" si="214"/>
        <v/>
      </c>
      <c r="AH205"/>
    </row>
    <row r="206" spans="1:34" s="6" customFormat="1" x14ac:dyDescent="0.2">
      <c r="A206">
        <f t="shared" ca="1" si="188"/>
        <v>17</v>
      </c>
      <c r="B206" t="s">
        <v>352</v>
      </c>
      <c r="C206" s="6">
        <f t="shared" ca="1" si="189"/>
        <v>0</v>
      </c>
      <c r="D206" s="6">
        <f t="shared" ca="1" si="190"/>
        <v>24</v>
      </c>
      <c r="E206" t="str">
        <f t="shared" ca="1" si="164"/>
        <v>INSERT INTO Subscriptions (trialcode, login, role, investigatorlogin) values ("tri017","Pat172","patient","Inv016");</v>
      </c>
      <c r="F206" s="6" t="str">
        <f ca="1">IF(ISNUMBER(D206),CHAR(34)&amp;VLOOKUP(A206,Trials!A:B,2,FALSE)&amp;CHAR(34)&amp;","&amp;CHAR(34)&amp;B206&amp;CHAR(34)&amp;","&amp;CHAR(34)&amp;"patient"&amp;CHAR(34)&amp;","&amp;CHAR(34)&amp;VLOOKUP(D206,Accounts!A:B,2,FALSE)&amp;CHAR(34),"")</f>
        <v>"tri017","Pat172","patient","Inv016"</v>
      </c>
      <c r="G206" s="6" t="str">
        <f t="shared" ca="1" si="191"/>
        <v>tri017</v>
      </c>
      <c r="H206" s="6" t="str">
        <f ca="1">IF(ISNUMBER(D206),VLOOKUP(D206,Accounts!A:B,2,FALSE),"")</f>
        <v>Inv016</v>
      </c>
      <c r="I206" s="6">
        <f t="shared" ca="1" si="192"/>
        <v>14</v>
      </c>
      <c r="L206">
        <f t="shared" ca="1" si="193"/>
        <v>9.75</v>
      </c>
      <c r="M206" t="str">
        <f t="shared" ref="M206:AG206" ca="1" si="215">IF(AND($L206&lt;M$33,$L206&gt;N$33),M$31,"")</f>
        <v/>
      </c>
      <c r="N206" t="str">
        <f t="shared" ca="1" si="215"/>
        <v/>
      </c>
      <c r="O206" t="str">
        <f t="shared" ca="1" si="215"/>
        <v/>
      </c>
      <c r="P206" t="str">
        <f t="shared" ca="1" si="215"/>
        <v/>
      </c>
      <c r="Q206" t="str">
        <f t="shared" ca="1" si="215"/>
        <v/>
      </c>
      <c r="R206" t="str">
        <f t="shared" ca="1" si="215"/>
        <v/>
      </c>
      <c r="S206" t="str">
        <f t="shared" ca="1" si="215"/>
        <v/>
      </c>
      <c r="T206" t="str">
        <f t="shared" ca="1" si="215"/>
        <v/>
      </c>
      <c r="U206" t="str">
        <f t="shared" ca="1" si="215"/>
        <v/>
      </c>
      <c r="V206" t="str">
        <f t="shared" ca="1" si="215"/>
        <v/>
      </c>
      <c r="W206" t="str">
        <f t="shared" ca="1" si="215"/>
        <v/>
      </c>
      <c r="X206" t="str">
        <f t="shared" ca="1" si="215"/>
        <v/>
      </c>
      <c r="Y206" t="str">
        <f t="shared" ca="1" si="215"/>
        <v/>
      </c>
      <c r="Z206" t="str">
        <f t="shared" ca="1" si="215"/>
        <v/>
      </c>
      <c r="AA206" t="str">
        <f t="shared" ca="1" si="215"/>
        <v/>
      </c>
      <c r="AB206" t="str">
        <f t="shared" ca="1" si="215"/>
        <v/>
      </c>
      <c r="AC206" t="str">
        <f t="shared" ca="1" si="215"/>
        <v/>
      </c>
      <c r="AD206">
        <f t="shared" ca="1" si="215"/>
        <v>17</v>
      </c>
      <c r="AE206" t="str">
        <f t="shared" ca="1" si="215"/>
        <v/>
      </c>
      <c r="AF206" t="str">
        <f t="shared" ca="1" si="215"/>
        <v/>
      </c>
      <c r="AG206" t="str">
        <f t="shared" ca="1" si="215"/>
        <v/>
      </c>
      <c r="AH206"/>
    </row>
    <row r="207" spans="1:34" s="6" customFormat="1" x14ac:dyDescent="0.2">
      <c r="A207">
        <f t="shared" ca="1" si="188"/>
        <v>17</v>
      </c>
      <c r="B207" t="s">
        <v>353</v>
      </c>
      <c r="C207" s="6">
        <f t="shared" ca="1" si="189"/>
        <v>1</v>
      </c>
      <c r="D207" s="6" t="str">
        <f t="shared" ca="1" si="190"/>
        <v/>
      </c>
      <c r="E207" t="str">
        <f t="shared" ca="1" si="164"/>
        <v/>
      </c>
      <c r="F207" s="6" t="str">
        <f ca="1">IF(ISNUMBER(D207),CHAR(34)&amp;VLOOKUP(A207,Trials!A:B,2,FALSE)&amp;CHAR(34)&amp;","&amp;CHAR(34)&amp;B207&amp;CHAR(34)&amp;","&amp;CHAR(34)&amp;"patient"&amp;CHAR(34)&amp;","&amp;CHAR(34)&amp;VLOOKUP(D207,Accounts!A:B,2,FALSE)&amp;CHAR(34),"")</f>
        <v/>
      </c>
      <c r="G207" s="6" t="str">
        <f t="shared" ca="1" si="191"/>
        <v>tri017</v>
      </c>
      <c r="H207" s="6" t="str">
        <f ca="1">IF(ISNUMBER(D207),VLOOKUP(D207,Accounts!A:B,2,FALSE),"")</f>
        <v/>
      </c>
      <c r="I207" s="6">
        <f t="shared" ca="1" si="192"/>
        <v>14</v>
      </c>
      <c r="L207">
        <f t="shared" ca="1" si="193"/>
        <v>9.9700000000000006</v>
      </c>
      <c r="M207" t="str">
        <f t="shared" ref="M207:AG207" ca="1" si="216">IF(AND($L207&lt;M$33,$L207&gt;N$33),M$31,"")</f>
        <v/>
      </c>
      <c r="N207" t="str">
        <f t="shared" ca="1" si="216"/>
        <v/>
      </c>
      <c r="O207" t="str">
        <f t="shared" ca="1" si="216"/>
        <v/>
      </c>
      <c r="P207" t="str">
        <f t="shared" ca="1" si="216"/>
        <v/>
      </c>
      <c r="Q207" t="str">
        <f t="shared" ca="1" si="216"/>
        <v/>
      </c>
      <c r="R207" t="str">
        <f t="shared" ca="1" si="216"/>
        <v/>
      </c>
      <c r="S207" t="str">
        <f t="shared" ca="1" si="216"/>
        <v/>
      </c>
      <c r="T207" t="str">
        <f t="shared" ca="1" si="216"/>
        <v/>
      </c>
      <c r="U207" t="str">
        <f t="shared" ca="1" si="216"/>
        <v/>
      </c>
      <c r="V207" t="str">
        <f t="shared" ca="1" si="216"/>
        <v/>
      </c>
      <c r="W207" t="str">
        <f t="shared" ca="1" si="216"/>
        <v/>
      </c>
      <c r="X207" t="str">
        <f t="shared" ca="1" si="216"/>
        <v/>
      </c>
      <c r="Y207" t="str">
        <f t="shared" ca="1" si="216"/>
        <v/>
      </c>
      <c r="Z207" t="str">
        <f t="shared" ca="1" si="216"/>
        <v/>
      </c>
      <c r="AA207" t="str">
        <f t="shared" ca="1" si="216"/>
        <v/>
      </c>
      <c r="AB207" t="str">
        <f t="shared" ca="1" si="216"/>
        <v/>
      </c>
      <c r="AC207" t="str">
        <f t="shared" ca="1" si="216"/>
        <v/>
      </c>
      <c r="AD207">
        <f t="shared" ca="1" si="216"/>
        <v>17</v>
      </c>
      <c r="AE207" t="str">
        <f t="shared" ca="1" si="216"/>
        <v/>
      </c>
      <c r="AF207" t="str">
        <f t="shared" ca="1" si="216"/>
        <v/>
      </c>
      <c r="AG207" t="str">
        <f t="shared" ca="1" si="216"/>
        <v/>
      </c>
      <c r="AH207"/>
    </row>
    <row r="208" spans="1:34" s="6" customFormat="1" x14ac:dyDescent="0.2">
      <c r="A208">
        <f t="shared" ca="1" si="188"/>
        <v>15</v>
      </c>
      <c r="B208" t="s">
        <v>354</v>
      </c>
      <c r="C208" s="6">
        <f t="shared" ca="1" si="189"/>
        <v>2</v>
      </c>
      <c r="D208" s="6">
        <f t="shared" ca="1" si="190"/>
        <v>14</v>
      </c>
      <c r="E208" t="str">
        <f t="shared" ca="1" si="164"/>
        <v>INSERT INTO Subscriptions (trialcode, login, role, investigatorlogin) values ("tri015","Pat174","patient","Inv006");</v>
      </c>
      <c r="F208" s="6" t="str">
        <f ca="1">IF(ISNUMBER(D208),CHAR(34)&amp;VLOOKUP(A208,Trials!A:B,2,FALSE)&amp;CHAR(34)&amp;","&amp;CHAR(34)&amp;B208&amp;CHAR(34)&amp;","&amp;CHAR(34)&amp;"patient"&amp;CHAR(34)&amp;","&amp;CHAR(34)&amp;VLOOKUP(D208,Accounts!A:B,2,FALSE)&amp;CHAR(34),"")</f>
        <v>"tri015","Pat174","patient","Inv006"</v>
      </c>
      <c r="G208" s="6" t="str">
        <f t="shared" ca="1" si="191"/>
        <v>tri015</v>
      </c>
      <c r="H208" s="6" t="str">
        <f ca="1">IF(ISNUMBER(D208),VLOOKUP(D208,Accounts!A:B,2,FALSE),"")</f>
        <v>Inv006</v>
      </c>
      <c r="I208" s="6">
        <f t="shared" ca="1" si="192"/>
        <v>10</v>
      </c>
      <c r="L208">
        <f t="shared" ca="1" si="193"/>
        <v>18.25</v>
      </c>
      <c r="M208" t="str">
        <f t="shared" ref="M208:AG208" ca="1" si="217">IF(AND($L208&lt;M$33,$L208&gt;N$33),M$31,"")</f>
        <v/>
      </c>
      <c r="N208" t="str">
        <f t="shared" ca="1" si="217"/>
        <v/>
      </c>
      <c r="O208" t="str">
        <f t="shared" ca="1" si="217"/>
        <v/>
      </c>
      <c r="P208" t="str">
        <f t="shared" ca="1" si="217"/>
        <v/>
      </c>
      <c r="Q208" t="str">
        <f t="shared" ca="1" si="217"/>
        <v/>
      </c>
      <c r="R208" t="str">
        <f t="shared" ca="1" si="217"/>
        <v/>
      </c>
      <c r="S208" t="str">
        <f t="shared" ca="1" si="217"/>
        <v/>
      </c>
      <c r="T208" t="str">
        <f t="shared" ca="1" si="217"/>
        <v/>
      </c>
      <c r="U208" t="str">
        <f t="shared" ca="1" si="217"/>
        <v/>
      </c>
      <c r="V208" t="str">
        <f t="shared" ca="1" si="217"/>
        <v/>
      </c>
      <c r="W208" t="str">
        <f t="shared" ca="1" si="217"/>
        <v/>
      </c>
      <c r="X208" t="str">
        <f t="shared" ca="1" si="217"/>
        <v/>
      </c>
      <c r="Y208" t="str">
        <f t="shared" ca="1" si="217"/>
        <v/>
      </c>
      <c r="Z208" t="str">
        <f t="shared" ca="1" si="217"/>
        <v/>
      </c>
      <c r="AA208" t="str">
        <f t="shared" ca="1" si="217"/>
        <v/>
      </c>
      <c r="AB208">
        <f t="shared" ca="1" si="217"/>
        <v>15</v>
      </c>
      <c r="AC208" t="str">
        <f t="shared" ca="1" si="217"/>
        <v/>
      </c>
      <c r="AD208" t="str">
        <f t="shared" ca="1" si="217"/>
        <v/>
      </c>
      <c r="AE208" t="str">
        <f t="shared" ca="1" si="217"/>
        <v/>
      </c>
      <c r="AF208" t="str">
        <f t="shared" ca="1" si="217"/>
        <v/>
      </c>
      <c r="AG208" t="str">
        <f t="shared" ca="1" si="217"/>
        <v/>
      </c>
      <c r="AH208"/>
    </row>
    <row r="209" spans="1:34" s="6" customFormat="1" x14ac:dyDescent="0.2">
      <c r="A209">
        <f t="shared" ca="1" si="188"/>
        <v>0</v>
      </c>
      <c r="B209" t="s">
        <v>355</v>
      </c>
      <c r="C209" s="6">
        <f t="shared" ca="1" si="189"/>
        <v>1</v>
      </c>
      <c r="D209" s="6">
        <f t="shared" ca="1" si="190"/>
        <v>24</v>
      </c>
      <c r="E209" t="str">
        <f t="shared" ca="1" si="164"/>
        <v>INSERT INTO Subscriptions (trialcode, login, role, investigatorlogin) values ("tri000","Pat175","patient","Inv016");</v>
      </c>
      <c r="F209" s="6" t="str">
        <f ca="1">IF(ISNUMBER(D209),CHAR(34)&amp;VLOOKUP(A209,Trials!A:B,2,FALSE)&amp;CHAR(34)&amp;","&amp;CHAR(34)&amp;B209&amp;CHAR(34)&amp;","&amp;CHAR(34)&amp;"patient"&amp;CHAR(34)&amp;","&amp;CHAR(34)&amp;VLOOKUP(D209,Accounts!A:B,2,FALSE)&amp;CHAR(34),"")</f>
        <v>"tri000","Pat175","patient","Inv016"</v>
      </c>
      <c r="G209" s="6" t="str">
        <f t="shared" ca="1" si="191"/>
        <v>tri000</v>
      </c>
      <c r="H209" s="6" t="str">
        <f ca="1">IF(ISNUMBER(D209),VLOOKUP(D209,Accounts!A:B,2,FALSE),"")</f>
        <v>Inv016</v>
      </c>
      <c r="I209" s="6">
        <f t="shared" ca="1" si="192"/>
        <v>13</v>
      </c>
      <c r="L209">
        <f t="shared" ca="1" si="193"/>
        <v>67.760000000000005</v>
      </c>
      <c r="M209">
        <f t="shared" ref="M209:AG209" ca="1" si="218">IF(AND($L209&lt;M$33,$L209&gt;N$33),M$31,"")</f>
        <v>0</v>
      </c>
      <c r="N209" t="str">
        <f t="shared" ca="1" si="218"/>
        <v/>
      </c>
      <c r="O209" t="str">
        <f t="shared" ca="1" si="218"/>
        <v/>
      </c>
      <c r="P209" t="str">
        <f t="shared" ca="1" si="218"/>
        <v/>
      </c>
      <c r="Q209" t="str">
        <f t="shared" ca="1" si="218"/>
        <v/>
      </c>
      <c r="R209" t="str">
        <f t="shared" ca="1" si="218"/>
        <v/>
      </c>
      <c r="S209" t="str">
        <f t="shared" ca="1" si="218"/>
        <v/>
      </c>
      <c r="T209" t="str">
        <f t="shared" ca="1" si="218"/>
        <v/>
      </c>
      <c r="U209" t="str">
        <f t="shared" ca="1" si="218"/>
        <v/>
      </c>
      <c r="V209" t="str">
        <f t="shared" ca="1" si="218"/>
        <v/>
      </c>
      <c r="W209" t="str">
        <f t="shared" ca="1" si="218"/>
        <v/>
      </c>
      <c r="X209" t="str">
        <f t="shared" ca="1" si="218"/>
        <v/>
      </c>
      <c r="Y209" t="str">
        <f t="shared" ca="1" si="218"/>
        <v/>
      </c>
      <c r="Z209" t="str">
        <f t="shared" ca="1" si="218"/>
        <v/>
      </c>
      <c r="AA209" t="str">
        <f t="shared" ca="1" si="218"/>
        <v/>
      </c>
      <c r="AB209" t="str">
        <f t="shared" ca="1" si="218"/>
        <v/>
      </c>
      <c r="AC209" t="str">
        <f t="shared" ca="1" si="218"/>
        <v/>
      </c>
      <c r="AD209" t="str">
        <f t="shared" ca="1" si="218"/>
        <v/>
      </c>
      <c r="AE209" t="str">
        <f t="shared" ca="1" si="218"/>
        <v/>
      </c>
      <c r="AF209" t="str">
        <f t="shared" ca="1" si="218"/>
        <v/>
      </c>
      <c r="AG209" t="str">
        <f t="shared" ca="1" si="218"/>
        <v/>
      </c>
      <c r="AH209"/>
    </row>
    <row r="210" spans="1:34" s="6" customFormat="1" x14ac:dyDescent="0.2">
      <c r="A210">
        <f t="shared" ca="1" si="188"/>
        <v>13</v>
      </c>
      <c r="B210" t="s">
        <v>356</v>
      </c>
      <c r="C210" s="6">
        <f t="shared" ca="1" si="189"/>
        <v>6</v>
      </c>
      <c r="D210" s="6">
        <f t="shared" ca="1" si="190"/>
        <v>12</v>
      </c>
      <c r="E210" t="str">
        <f t="shared" ca="1" si="164"/>
        <v>INSERT INTO Subscriptions (trialcode, login, role, investigatorlogin) values ("tri013","Pat176","patient","Inv004");</v>
      </c>
      <c r="F210" s="6" t="str">
        <f ca="1">IF(ISNUMBER(D210),CHAR(34)&amp;VLOOKUP(A210,Trials!A:B,2,FALSE)&amp;CHAR(34)&amp;","&amp;CHAR(34)&amp;B210&amp;CHAR(34)&amp;","&amp;CHAR(34)&amp;"patient"&amp;CHAR(34)&amp;","&amp;CHAR(34)&amp;VLOOKUP(D210,Accounts!A:B,2,FALSE)&amp;CHAR(34),"")</f>
        <v>"tri013","Pat176","patient","Inv004"</v>
      </c>
      <c r="G210" s="6" t="str">
        <f t="shared" ca="1" si="191"/>
        <v>tri013</v>
      </c>
      <c r="H210" s="6" t="str">
        <f ca="1">IF(ISNUMBER(D210),VLOOKUP(D210,Accounts!A:B,2,FALSE),"")</f>
        <v>Inv004</v>
      </c>
      <c r="I210" s="6">
        <f t="shared" ca="1" si="192"/>
        <v>7</v>
      </c>
      <c r="L210">
        <f t="shared" ca="1" si="193"/>
        <v>23.39</v>
      </c>
      <c r="M210" t="str">
        <f t="shared" ref="M210:AG210" ca="1" si="219">IF(AND($L210&lt;M$33,$L210&gt;N$33),M$31,"")</f>
        <v/>
      </c>
      <c r="N210" t="str">
        <f t="shared" ca="1" si="219"/>
        <v/>
      </c>
      <c r="O210" t="str">
        <f t="shared" ca="1" si="219"/>
        <v/>
      </c>
      <c r="P210" t="str">
        <f t="shared" ca="1" si="219"/>
        <v/>
      </c>
      <c r="Q210" t="str">
        <f t="shared" ca="1" si="219"/>
        <v/>
      </c>
      <c r="R210" t="str">
        <f t="shared" ca="1" si="219"/>
        <v/>
      </c>
      <c r="S210" t="str">
        <f t="shared" ca="1" si="219"/>
        <v/>
      </c>
      <c r="T210" t="str">
        <f t="shared" ca="1" si="219"/>
        <v/>
      </c>
      <c r="U210" t="str">
        <f t="shared" ca="1" si="219"/>
        <v/>
      </c>
      <c r="V210" t="str">
        <f t="shared" ca="1" si="219"/>
        <v/>
      </c>
      <c r="W210" t="str">
        <f t="shared" ca="1" si="219"/>
        <v/>
      </c>
      <c r="X210" t="str">
        <f t="shared" ca="1" si="219"/>
        <v/>
      </c>
      <c r="Y210" t="str">
        <f t="shared" ca="1" si="219"/>
        <v/>
      </c>
      <c r="Z210">
        <f t="shared" ca="1" si="219"/>
        <v>13</v>
      </c>
      <c r="AA210" t="str">
        <f t="shared" ca="1" si="219"/>
        <v/>
      </c>
      <c r="AB210" t="str">
        <f t="shared" ca="1" si="219"/>
        <v/>
      </c>
      <c r="AC210" t="str">
        <f t="shared" ca="1" si="219"/>
        <v/>
      </c>
      <c r="AD210" t="str">
        <f t="shared" ca="1" si="219"/>
        <v/>
      </c>
      <c r="AE210" t="str">
        <f t="shared" ca="1" si="219"/>
        <v/>
      </c>
      <c r="AF210" t="str">
        <f t="shared" ca="1" si="219"/>
        <v/>
      </c>
      <c r="AG210" t="str">
        <f t="shared" ca="1" si="219"/>
        <v/>
      </c>
      <c r="AH210"/>
    </row>
    <row r="211" spans="1:34" s="6" customFormat="1" x14ac:dyDescent="0.2">
      <c r="A211">
        <f t="shared" ca="1" si="188"/>
        <v>19</v>
      </c>
      <c r="B211" t="s">
        <v>357</v>
      </c>
      <c r="C211" s="6">
        <f t="shared" ca="1" si="189"/>
        <v>2</v>
      </c>
      <c r="D211" s="6">
        <f t="shared" ca="1" si="190"/>
        <v>10</v>
      </c>
      <c r="E211" t="str">
        <f t="shared" ca="1" si="164"/>
        <v>INSERT INTO Subscriptions (trialcode, login, role, investigatorlogin) values ("tri019","Pat177","patient","Inv002");</v>
      </c>
      <c r="F211" s="6" t="str">
        <f ca="1">IF(ISNUMBER(D211),CHAR(34)&amp;VLOOKUP(A211,Trials!A:B,2,FALSE)&amp;CHAR(34)&amp;","&amp;CHAR(34)&amp;B211&amp;CHAR(34)&amp;","&amp;CHAR(34)&amp;"patient"&amp;CHAR(34)&amp;","&amp;CHAR(34)&amp;VLOOKUP(D211,Accounts!A:B,2,FALSE)&amp;CHAR(34),"")</f>
        <v>"tri019","Pat177","patient","Inv002"</v>
      </c>
      <c r="G211" s="6" t="str">
        <f t="shared" ca="1" si="191"/>
        <v>tri019</v>
      </c>
      <c r="H211" s="6" t="str">
        <f ca="1">IF(ISNUMBER(D211),VLOOKUP(D211,Accounts!A:B,2,FALSE),"")</f>
        <v>Inv002</v>
      </c>
      <c r="I211" s="6">
        <f t="shared" ca="1" si="192"/>
        <v>11</v>
      </c>
      <c r="L211">
        <f t="shared" ca="1" si="193"/>
        <v>5.8</v>
      </c>
      <c r="M211" t="str">
        <f t="shared" ref="M211:AG211" ca="1" si="220">IF(AND($L211&lt;M$33,$L211&gt;N$33),M$31,"")</f>
        <v/>
      </c>
      <c r="N211" t="str">
        <f t="shared" ca="1" si="220"/>
        <v/>
      </c>
      <c r="O211" t="str">
        <f t="shared" ca="1" si="220"/>
        <v/>
      </c>
      <c r="P211" t="str">
        <f t="shared" ca="1" si="220"/>
        <v/>
      </c>
      <c r="Q211" t="str">
        <f t="shared" ca="1" si="220"/>
        <v/>
      </c>
      <c r="R211" t="str">
        <f t="shared" ca="1" si="220"/>
        <v/>
      </c>
      <c r="S211" t="str">
        <f t="shared" ca="1" si="220"/>
        <v/>
      </c>
      <c r="T211" t="str">
        <f t="shared" ca="1" si="220"/>
        <v/>
      </c>
      <c r="U211" t="str">
        <f t="shared" ca="1" si="220"/>
        <v/>
      </c>
      <c r="V211" t="str">
        <f t="shared" ca="1" si="220"/>
        <v/>
      </c>
      <c r="W211" t="str">
        <f t="shared" ca="1" si="220"/>
        <v/>
      </c>
      <c r="X211" t="str">
        <f t="shared" ca="1" si="220"/>
        <v/>
      </c>
      <c r="Y211" t="str">
        <f t="shared" ca="1" si="220"/>
        <v/>
      </c>
      <c r="Z211" t="str">
        <f t="shared" ca="1" si="220"/>
        <v/>
      </c>
      <c r="AA211" t="str">
        <f t="shared" ca="1" si="220"/>
        <v/>
      </c>
      <c r="AB211" t="str">
        <f t="shared" ca="1" si="220"/>
        <v/>
      </c>
      <c r="AC211" t="str">
        <f t="shared" ca="1" si="220"/>
        <v/>
      </c>
      <c r="AD211" t="str">
        <f t="shared" ca="1" si="220"/>
        <v/>
      </c>
      <c r="AE211" t="str">
        <f t="shared" ca="1" si="220"/>
        <v/>
      </c>
      <c r="AF211">
        <f t="shared" ca="1" si="220"/>
        <v>19</v>
      </c>
      <c r="AG211" t="str">
        <f t="shared" ca="1" si="220"/>
        <v/>
      </c>
      <c r="AH211"/>
    </row>
    <row r="212" spans="1:34" s="6" customFormat="1" x14ac:dyDescent="0.2">
      <c r="A212">
        <f t="shared" ca="1" si="188"/>
        <v>0</v>
      </c>
      <c r="B212" t="s">
        <v>358</v>
      </c>
      <c r="C212" s="6">
        <f t="shared" ca="1" si="189"/>
        <v>2</v>
      </c>
      <c r="D212" s="6" t="str">
        <f t="shared" ca="1" si="190"/>
        <v/>
      </c>
      <c r="E212" t="str">
        <f t="shared" ca="1" si="164"/>
        <v/>
      </c>
      <c r="F212" s="6" t="str">
        <f ca="1">IF(ISNUMBER(D212),CHAR(34)&amp;VLOOKUP(A212,Trials!A:B,2,FALSE)&amp;CHAR(34)&amp;","&amp;CHAR(34)&amp;B212&amp;CHAR(34)&amp;","&amp;CHAR(34)&amp;"patient"&amp;CHAR(34)&amp;","&amp;CHAR(34)&amp;VLOOKUP(D212,Accounts!A:B,2,FALSE)&amp;CHAR(34),"")</f>
        <v/>
      </c>
      <c r="G212" s="6" t="str">
        <f t="shared" ca="1" si="191"/>
        <v>tri000</v>
      </c>
      <c r="H212" s="6" t="str">
        <f ca="1">IF(ISNUMBER(D212),VLOOKUP(D212,Accounts!A:B,2,FALSE),"")</f>
        <v/>
      </c>
      <c r="I212" s="6">
        <f t="shared" ca="1" si="192"/>
        <v>13</v>
      </c>
      <c r="L212">
        <f t="shared" ca="1" si="193"/>
        <v>68.989999999999995</v>
      </c>
      <c r="M212">
        <f t="shared" ref="M212:AG212" ca="1" si="221">IF(AND($L212&lt;M$33,$L212&gt;N$33),M$31,"")</f>
        <v>0</v>
      </c>
      <c r="N212" t="str">
        <f t="shared" ca="1" si="221"/>
        <v/>
      </c>
      <c r="O212" t="str">
        <f t="shared" ca="1" si="221"/>
        <v/>
      </c>
      <c r="P212" t="str">
        <f t="shared" ca="1" si="221"/>
        <v/>
      </c>
      <c r="Q212" t="str">
        <f t="shared" ca="1" si="221"/>
        <v/>
      </c>
      <c r="R212" t="str">
        <f t="shared" ca="1" si="221"/>
        <v/>
      </c>
      <c r="S212" t="str">
        <f t="shared" ca="1" si="221"/>
        <v/>
      </c>
      <c r="T212" t="str">
        <f t="shared" ca="1" si="221"/>
        <v/>
      </c>
      <c r="U212" t="str">
        <f t="shared" ca="1" si="221"/>
        <v/>
      </c>
      <c r="V212" t="str">
        <f t="shared" ca="1" si="221"/>
        <v/>
      </c>
      <c r="W212" t="str">
        <f t="shared" ca="1" si="221"/>
        <v/>
      </c>
      <c r="X212" t="str">
        <f t="shared" ca="1" si="221"/>
        <v/>
      </c>
      <c r="Y212" t="str">
        <f t="shared" ca="1" si="221"/>
        <v/>
      </c>
      <c r="Z212" t="str">
        <f t="shared" ca="1" si="221"/>
        <v/>
      </c>
      <c r="AA212" t="str">
        <f t="shared" ca="1" si="221"/>
        <v/>
      </c>
      <c r="AB212" t="str">
        <f t="shared" ca="1" si="221"/>
        <v/>
      </c>
      <c r="AC212" t="str">
        <f t="shared" ca="1" si="221"/>
        <v/>
      </c>
      <c r="AD212" t="str">
        <f t="shared" ca="1" si="221"/>
        <v/>
      </c>
      <c r="AE212" t="str">
        <f t="shared" ca="1" si="221"/>
        <v/>
      </c>
      <c r="AF212" t="str">
        <f t="shared" ca="1" si="221"/>
        <v/>
      </c>
      <c r="AG212" t="str">
        <f t="shared" ca="1" si="221"/>
        <v/>
      </c>
      <c r="AH212"/>
    </row>
    <row r="213" spans="1:34" s="6" customFormat="1" x14ac:dyDescent="0.2">
      <c r="A213">
        <f t="shared" ca="1" si="188"/>
        <v>4</v>
      </c>
      <c r="B213" t="s">
        <v>359</v>
      </c>
      <c r="C213" s="6">
        <f t="shared" ca="1" si="189"/>
        <v>0</v>
      </c>
      <c r="D213" s="6">
        <f t="shared" ca="1" si="190"/>
        <v>26</v>
      </c>
      <c r="E213" t="str">
        <f t="shared" ca="1" si="164"/>
        <v>INSERT INTO Subscriptions (trialcode, login, role, investigatorlogin) values ("tri004","Pat179","patient","Inv018");</v>
      </c>
      <c r="F213" s="6" t="str">
        <f ca="1">IF(ISNUMBER(D213),CHAR(34)&amp;VLOOKUP(A213,Trials!A:B,2,FALSE)&amp;CHAR(34)&amp;","&amp;CHAR(34)&amp;B213&amp;CHAR(34)&amp;","&amp;CHAR(34)&amp;"patient"&amp;CHAR(34)&amp;","&amp;CHAR(34)&amp;VLOOKUP(D213,Accounts!A:B,2,FALSE)&amp;CHAR(34),"")</f>
        <v>"tri004","Pat179","patient","Inv018"</v>
      </c>
      <c r="G213" s="6" t="str">
        <f t="shared" ca="1" si="191"/>
        <v>tri004</v>
      </c>
      <c r="H213" s="6" t="str">
        <f ca="1">IF(ISNUMBER(D213),VLOOKUP(D213,Accounts!A:B,2,FALSE),"")</f>
        <v>Inv018</v>
      </c>
      <c r="I213" s="6">
        <f t="shared" ca="1" si="192"/>
        <v>13</v>
      </c>
      <c r="L213">
        <f t="shared" ca="1" si="193"/>
        <v>55.4</v>
      </c>
      <c r="M213" t="str">
        <f t="shared" ref="M213:AG213" ca="1" si="222">IF(AND($L213&lt;M$33,$L213&gt;N$33),M$31,"")</f>
        <v/>
      </c>
      <c r="N213" t="str">
        <f t="shared" ca="1" si="222"/>
        <v/>
      </c>
      <c r="O213" t="str">
        <f t="shared" ca="1" si="222"/>
        <v/>
      </c>
      <c r="P213" t="str">
        <f t="shared" ca="1" si="222"/>
        <v/>
      </c>
      <c r="Q213">
        <f t="shared" ca="1" si="222"/>
        <v>4</v>
      </c>
      <c r="R213" t="str">
        <f t="shared" ca="1" si="222"/>
        <v/>
      </c>
      <c r="S213" t="str">
        <f t="shared" ca="1" si="222"/>
        <v/>
      </c>
      <c r="T213" t="str">
        <f t="shared" ca="1" si="222"/>
        <v/>
      </c>
      <c r="U213" t="str">
        <f t="shared" ca="1" si="222"/>
        <v/>
      </c>
      <c r="V213" t="str">
        <f t="shared" ca="1" si="222"/>
        <v/>
      </c>
      <c r="W213" t="str">
        <f t="shared" ca="1" si="222"/>
        <v/>
      </c>
      <c r="X213" t="str">
        <f t="shared" ca="1" si="222"/>
        <v/>
      </c>
      <c r="Y213" t="str">
        <f t="shared" ca="1" si="222"/>
        <v/>
      </c>
      <c r="Z213" t="str">
        <f t="shared" ca="1" si="222"/>
        <v/>
      </c>
      <c r="AA213" t="str">
        <f t="shared" ca="1" si="222"/>
        <v/>
      </c>
      <c r="AB213" t="str">
        <f t="shared" ca="1" si="222"/>
        <v/>
      </c>
      <c r="AC213" t="str">
        <f t="shared" ca="1" si="222"/>
        <v/>
      </c>
      <c r="AD213" t="str">
        <f t="shared" ca="1" si="222"/>
        <v/>
      </c>
      <c r="AE213" t="str">
        <f t="shared" ca="1" si="222"/>
        <v/>
      </c>
      <c r="AF213" t="str">
        <f t="shared" ca="1" si="222"/>
        <v/>
      </c>
      <c r="AG213" t="str">
        <f t="shared" ca="1" si="222"/>
        <v/>
      </c>
      <c r="AH213"/>
    </row>
    <row r="214" spans="1:34" s="6" customFormat="1" x14ac:dyDescent="0.2">
      <c r="A214">
        <f t="shared" ca="1" si="188"/>
        <v>6</v>
      </c>
      <c r="B214" t="s">
        <v>360</v>
      </c>
      <c r="C214" s="6">
        <f t="shared" ca="1" si="189"/>
        <v>1</v>
      </c>
      <c r="D214" s="6">
        <f t="shared" ca="1" si="190"/>
        <v>14</v>
      </c>
      <c r="E214" t="str">
        <f t="shared" ca="1" si="164"/>
        <v>INSERT INTO Subscriptions (trialcode, login, role, investigatorlogin) values ("tri006","Pat180","patient","Inv006");</v>
      </c>
      <c r="F214" s="6" t="str">
        <f ca="1">IF(ISNUMBER(D214),CHAR(34)&amp;VLOOKUP(A214,Trials!A:B,2,FALSE)&amp;CHAR(34)&amp;","&amp;CHAR(34)&amp;B214&amp;CHAR(34)&amp;","&amp;CHAR(34)&amp;"patient"&amp;CHAR(34)&amp;","&amp;CHAR(34)&amp;VLOOKUP(D214,Accounts!A:B,2,FALSE)&amp;CHAR(34),"")</f>
        <v>"tri006","Pat180","patient","Inv006"</v>
      </c>
      <c r="G214" s="6" t="str">
        <f t="shared" ca="1" si="191"/>
        <v>tri006</v>
      </c>
      <c r="H214" s="6" t="str">
        <f ca="1">IF(ISNUMBER(D214),VLOOKUP(D214,Accounts!A:B,2,FALSE),"")</f>
        <v>Inv006</v>
      </c>
      <c r="I214" s="6">
        <f t="shared" ca="1" si="192"/>
        <v>13</v>
      </c>
      <c r="L214">
        <f t="shared" ca="1" si="193"/>
        <v>48.55</v>
      </c>
      <c r="M214" t="str">
        <f t="shared" ref="M214:AG214" ca="1" si="223">IF(AND($L214&lt;M$33,$L214&gt;N$33),M$31,"")</f>
        <v/>
      </c>
      <c r="N214" t="str">
        <f t="shared" ca="1" si="223"/>
        <v/>
      </c>
      <c r="O214" t="str">
        <f t="shared" ca="1" si="223"/>
        <v/>
      </c>
      <c r="P214" t="str">
        <f t="shared" ca="1" si="223"/>
        <v/>
      </c>
      <c r="Q214" t="str">
        <f t="shared" ca="1" si="223"/>
        <v/>
      </c>
      <c r="R214" t="str">
        <f t="shared" ca="1" si="223"/>
        <v/>
      </c>
      <c r="S214">
        <f t="shared" ca="1" si="223"/>
        <v>6</v>
      </c>
      <c r="T214" t="str">
        <f t="shared" ca="1" si="223"/>
        <v/>
      </c>
      <c r="U214" t="str">
        <f t="shared" ca="1" si="223"/>
        <v/>
      </c>
      <c r="V214" t="str">
        <f t="shared" ca="1" si="223"/>
        <v/>
      </c>
      <c r="W214" t="str">
        <f t="shared" ca="1" si="223"/>
        <v/>
      </c>
      <c r="X214" t="str">
        <f t="shared" ca="1" si="223"/>
        <v/>
      </c>
      <c r="Y214" t="str">
        <f t="shared" ca="1" si="223"/>
        <v/>
      </c>
      <c r="Z214" t="str">
        <f t="shared" ca="1" si="223"/>
        <v/>
      </c>
      <c r="AA214" t="str">
        <f t="shared" ca="1" si="223"/>
        <v/>
      </c>
      <c r="AB214" t="str">
        <f t="shared" ca="1" si="223"/>
        <v/>
      </c>
      <c r="AC214" t="str">
        <f t="shared" ca="1" si="223"/>
        <v/>
      </c>
      <c r="AD214" t="str">
        <f t="shared" ca="1" si="223"/>
        <v/>
      </c>
      <c r="AE214" t="str">
        <f t="shared" ca="1" si="223"/>
        <v/>
      </c>
      <c r="AF214" t="str">
        <f t="shared" ca="1" si="223"/>
        <v/>
      </c>
      <c r="AG214" t="str">
        <f t="shared" ca="1" si="223"/>
        <v/>
      </c>
      <c r="AH214"/>
    </row>
    <row r="215" spans="1:34" s="6" customFormat="1" x14ac:dyDescent="0.2">
      <c r="A215">
        <f t="shared" ca="1" si="188"/>
        <v>9</v>
      </c>
      <c r="B215" t="s">
        <v>361</v>
      </c>
      <c r="C215" s="6">
        <f t="shared" ca="1" si="189"/>
        <v>1</v>
      </c>
      <c r="D215" s="6" t="str">
        <f t="shared" ca="1" si="190"/>
        <v/>
      </c>
      <c r="E215" t="str">
        <f t="shared" ca="1" si="164"/>
        <v/>
      </c>
      <c r="F215" s="6" t="str">
        <f ca="1">IF(ISNUMBER(D215),CHAR(34)&amp;VLOOKUP(A215,Trials!A:B,2,FALSE)&amp;CHAR(34)&amp;","&amp;CHAR(34)&amp;B215&amp;CHAR(34)&amp;","&amp;CHAR(34)&amp;"patient"&amp;CHAR(34)&amp;","&amp;CHAR(34)&amp;VLOOKUP(D215,Accounts!A:B,2,FALSE)&amp;CHAR(34),"")</f>
        <v/>
      </c>
      <c r="G215" s="6" t="str">
        <f t="shared" ca="1" si="191"/>
        <v>tri009</v>
      </c>
      <c r="H215" s="6" t="str">
        <f ca="1">IF(ISNUMBER(D215),VLOOKUP(D215,Accounts!A:B,2,FALSE),"")</f>
        <v/>
      </c>
      <c r="I215" s="6">
        <f t="shared" ca="1" si="192"/>
        <v>14</v>
      </c>
      <c r="L215">
        <f t="shared" ca="1" si="193"/>
        <v>36.94</v>
      </c>
      <c r="M215" t="str">
        <f t="shared" ref="M215:AG215" ca="1" si="224">IF(AND($L215&lt;M$33,$L215&gt;N$33),M$31,"")</f>
        <v/>
      </c>
      <c r="N215" t="str">
        <f t="shared" ca="1" si="224"/>
        <v/>
      </c>
      <c r="O215" t="str">
        <f t="shared" ca="1" si="224"/>
        <v/>
      </c>
      <c r="P215" t="str">
        <f t="shared" ca="1" si="224"/>
        <v/>
      </c>
      <c r="Q215" t="str">
        <f t="shared" ca="1" si="224"/>
        <v/>
      </c>
      <c r="R215" t="str">
        <f t="shared" ca="1" si="224"/>
        <v/>
      </c>
      <c r="S215" t="str">
        <f t="shared" ca="1" si="224"/>
        <v/>
      </c>
      <c r="T215" t="str">
        <f t="shared" ca="1" si="224"/>
        <v/>
      </c>
      <c r="U215" t="str">
        <f t="shared" ca="1" si="224"/>
        <v/>
      </c>
      <c r="V215">
        <f t="shared" ca="1" si="224"/>
        <v>9</v>
      </c>
      <c r="W215" t="str">
        <f t="shared" ca="1" si="224"/>
        <v/>
      </c>
      <c r="X215" t="str">
        <f t="shared" ca="1" si="224"/>
        <v/>
      </c>
      <c r="Y215" t="str">
        <f t="shared" ca="1" si="224"/>
        <v/>
      </c>
      <c r="Z215" t="str">
        <f t="shared" ca="1" si="224"/>
        <v/>
      </c>
      <c r="AA215" t="str">
        <f t="shared" ca="1" si="224"/>
        <v/>
      </c>
      <c r="AB215" t="str">
        <f t="shared" ca="1" si="224"/>
        <v/>
      </c>
      <c r="AC215" t="str">
        <f t="shared" ca="1" si="224"/>
        <v/>
      </c>
      <c r="AD215" t="str">
        <f t="shared" ca="1" si="224"/>
        <v/>
      </c>
      <c r="AE215" t="str">
        <f t="shared" ca="1" si="224"/>
        <v/>
      </c>
      <c r="AF215" t="str">
        <f t="shared" ca="1" si="224"/>
        <v/>
      </c>
      <c r="AG215" t="str">
        <f t="shared" ca="1" si="224"/>
        <v/>
      </c>
      <c r="AH215"/>
    </row>
    <row r="216" spans="1:34" s="6" customFormat="1" x14ac:dyDescent="0.2">
      <c r="A216">
        <f t="shared" ca="1" si="188"/>
        <v>20</v>
      </c>
      <c r="B216" t="s">
        <v>362</v>
      </c>
      <c r="C216" s="6">
        <f t="shared" ca="1" si="189"/>
        <v>6</v>
      </c>
      <c r="D216" s="6">
        <f t="shared" ca="1" si="190"/>
        <v>16</v>
      </c>
      <c r="E216" t="str">
        <f t="shared" ca="1" si="164"/>
        <v>INSERT INTO Subscriptions (trialcode, login, role, investigatorlogin) values ("tri020","Pat182","patient","Inv008");</v>
      </c>
      <c r="F216" s="6" t="str">
        <f ca="1">IF(ISNUMBER(D216),CHAR(34)&amp;VLOOKUP(A216,Trials!A:B,2,FALSE)&amp;CHAR(34)&amp;","&amp;CHAR(34)&amp;B216&amp;CHAR(34)&amp;","&amp;CHAR(34)&amp;"patient"&amp;CHAR(34)&amp;","&amp;CHAR(34)&amp;VLOOKUP(D216,Accounts!A:B,2,FALSE)&amp;CHAR(34),"")</f>
        <v>"tri020","Pat182","patient","Inv008"</v>
      </c>
      <c r="G216" s="6" t="str">
        <f t="shared" ca="1" si="191"/>
        <v>tri020</v>
      </c>
      <c r="H216" s="6" t="str">
        <f ca="1">IF(ISNUMBER(D216),VLOOKUP(D216,Accounts!A:B,2,FALSE),"")</f>
        <v>Inv008</v>
      </c>
      <c r="I216" s="6">
        <f t="shared" ca="1" si="192"/>
        <v>7</v>
      </c>
      <c r="L216">
        <f t="shared" ca="1" si="193"/>
        <v>0.5</v>
      </c>
      <c r="M216" t="str">
        <f t="shared" ref="M216:AG216" ca="1" si="225">IF(AND($L216&lt;M$33,$L216&gt;N$33),M$31,"")</f>
        <v/>
      </c>
      <c r="N216" t="str">
        <f t="shared" ca="1" si="225"/>
        <v/>
      </c>
      <c r="O216" t="str">
        <f t="shared" ca="1" si="225"/>
        <v/>
      </c>
      <c r="P216" t="str">
        <f t="shared" ca="1" si="225"/>
        <v/>
      </c>
      <c r="Q216" t="str">
        <f t="shared" ca="1" si="225"/>
        <v/>
      </c>
      <c r="R216" t="str">
        <f t="shared" ca="1" si="225"/>
        <v/>
      </c>
      <c r="S216" t="str">
        <f t="shared" ca="1" si="225"/>
        <v/>
      </c>
      <c r="T216" t="str">
        <f t="shared" ca="1" si="225"/>
        <v/>
      </c>
      <c r="U216" t="str">
        <f t="shared" ca="1" si="225"/>
        <v/>
      </c>
      <c r="V216" t="str">
        <f t="shared" ca="1" si="225"/>
        <v/>
      </c>
      <c r="W216" t="str">
        <f t="shared" ca="1" si="225"/>
        <v/>
      </c>
      <c r="X216" t="str">
        <f t="shared" ca="1" si="225"/>
        <v/>
      </c>
      <c r="Y216" t="str">
        <f t="shared" ca="1" si="225"/>
        <v/>
      </c>
      <c r="Z216" t="str">
        <f t="shared" ca="1" si="225"/>
        <v/>
      </c>
      <c r="AA216" t="str">
        <f t="shared" ca="1" si="225"/>
        <v/>
      </c>
      <c r="AB216" t="str">
        <f t="shared" ca="1" si="225"/>
        <v/>
      </c>
      <c r="AC216" t="str">
        <f t="shared" ca="1" si="225"/>
        <v/>
      </c>
      <c r="AD216" t="str">
        <f t="shared" ca="1" si="225"/>
        <v/>
      </c>
      <c r="AE216" t="str">
        <f t="shared" ca="1" si="225"/>
        <v/>
      </c>
      <c r="AF216" t="str">
        <f t="shared" ca="1" si="225"/>
        <v/>
      </c>
      <c r="AG216">
        <f t="shared" ca="1" si="225"/>
        <v>20</v>
      </c>
      <c r="AH216"/>
    </row>
    <row r="217" spans="1:34" s="6" customFormat="1" x14ac:dyDescent="0.2">
      <c r="A217">
        <f t="shared" ca="1" si="188"/>
        <v>9</v>
      </c>
      <c r="B217" t="s">
        <v>363</v>
      </c>
      <c r="C217" s="6">
        <f t="shared" ca="1" si="189"/>
        <v>0</v>
      </c>
      <c r="D217" s="6">
        <f t="shared" ca="1" si="190"/>
        <v>13</v>
      </c>
      <c r="E217" t="str">
        <f t="shared" ca="1" si="164"/>
        <v>INSERT INTO Subscriptions (trialcode, login, role, investigatorlogin) values ("tri009","Pat183","patient","Inv005");</v>
      </c>
      <c r="F217" s="6" t="str">
        <f ca="1">IF(ISNUMBER(D217),CHAR(34)&amp;VLOOKUP(A217,Trials!A:B,2,FALSE)&amp;CHAR(34)&amp;","&amp;CHAR(34)&amp;B217&amp;CHAR(34)&amp;","&amp;CHAR(34)&amp;"patient"&amp;CHAR(34)&amp;","&amp;CHAR(34)&amp;VLOOKUP(D217,Accounts!A:B,2,FALSE)&amp;CHAR(34),"")</f>
        <v>"tri009","Pat183","patient","Inv005"</v>
      </c>
      <c r="G217" s="6" t="str">
        <f t="shared" ca="1" si="191"/>
        <v>tri009</v>
      </c>
      <c r="H217" s="6" t="str">
        <f ca="1">IF(ISNUMBER(D217),VLOOKUP(D217,Accounts!A:B,2,FALSE),"")</f>
        <v>Inv005</v>
      </c>
      <c r="I217" s="6">
        <f t="shared" ca="1" si="192"/>
        <v>14</v>
      </c>
      <c r="L217">
        <f t="shared" ca="1" si="193"/>
        <v>38.47</v>
      </c>
      <c r="M217" t="str">
        <f t="shared" ref="M217:AG217" ca="1" si="226">IF(AND($L217&lt;M$33,$L217&gt;N$33),M$31,"")</f>
        <v/>
      </c>
      <c r="N217" t="str">
        <f t="shared" ca="1" si="226"/>
        <v/>
      </c>
      <c r="O217" t="str">
        <f t="shared" ca="1" si="226"/>
        <v/>
      </c>
      <c r="P217" t="str">
        <f t="shared" ca="1" si="226"/>
        <v/>
      </c>
      <c r="Q217" t="str">
        <f t="shared" ca="1" si="226"/>
        <v/>
      </c>
      <c r="R217" t="str">
        <f t="shared" ca="1" si="226"/>
        <v/>
      </c>
      <c r="S217" t="str">
        <f t="shared" ca="1" si="226"/>
        <v/>
      </c>
      <c r="T217" t="str">
        <f t="shared" ca="1" si="226"/>
        <v/>
      </c>
      <c r="U217" t="str">
        <f t="shared" ca="1" si="226"/>
        <v/>
      </c>
      <c r="V217">
        <f t="shared" ca="1" si="226"/>
        <v>9</v>
      </c>
      <c r="W217" t="str">
        <f t="shared" ca="1" si="226"/>
        <v/>
      </c>
      <c r="X217" t="str">
        <f t="shared" ca="1" si="226"/>
        <v/>
      </c>
      <c r="Y217" t="str">
        <f t="shared" ca="1" si="226"/>
        <v/>
      </c>
      <c r="Z217" t="str">
        <f t="shared" ca="1" si="226"/>
        <v/>
      </c>
      <c r="AA217" t="str">
        <f t="shared" ca="1" si="226"/>
        <v/>
      </c>
      <c r="AB217" t="str">
        <f t="shared" ca="1" si="226"/>
        <v/>
      </c>
      <c r="AC217" t="str">
        <f t="shared" ca="1" si="226"/>
        <v/>
      </c>
      <c r="AD217" t="str">
        <f t="shared" ca="1" si="226"/>
        <v/>
      </c>
      <c r="AE217" t="str">
        <f t="shared" ca="1" si="226"/>
        <v/>
      </c>
      <c r="AF217" t="str">
        <f t="shared" ca="1" si="226"/>
        <v/>
      </c>
      <c r="AG217" t="str">
        <f t="shared" ca="1" si="226"/>
        <v/>
      </c>
      <c r="AH217"/>
    </row>
    <row r="218" spans="1:34" s="6" customFormat="1" x14ac:dyDescent="0.2">
      <c r="A218">
        <f t="shared" ca="1" si="188"/>
        <v>19</v>
      </c>
      <c r="B218" t="s">
        <v>364</v>
      </c>
      <c r="C218" s="6">
        <f t="shared" ca="1" si="189"/>
        <v>1</v>
      </c>
      <c r="D218" s="6">
        <f t="shared" ca="1" si="190"/>
        <v>10</v>
      </c>
      <c r="E218" t="str">
        <f t="shared" ca="1" si="164"/>
        <v>INSERT INTO Subscriptions (trialcode, login, role, investigatorlogin) values ("tri019","Pat184","patient","Inv002");</v>
      </c>
      <c r="F218" s="6" t="str">
        <f ca="1">IF(ISNUMBER(D218),CHAR(34)&amp;VLOOKUP(A218,Trials!A:B,2,FALSE)&amp;CHAR(34)&amp;","&amp;CHAR(34)&amp;B218&amp;CHAR(34)&amp;","&amp;CHAR(34)&amp;"patient"&amp;CHAR(34)&amp;","&amp;CHAR(34)&amp;VLOOKUP(D218,Accounts!A:B,2,FALSE)&amp;CHAR(34),"")</f>
        <v>"tri019","Pat184","patient","Inv002"</v>
      </c>
      <c r="G218" s="6" t="str">
        <f t="shared" ca="1" si="191"/>
        <v>tri019</v>
      </c>
      <c r="H218" s="6" t="str">
        <f ca="1">IF(ISNUMBER(D218),VLOOKUP(D218,Accounts!A:B,2,FALSE),"")</f>
        <v>Inv002</v>
      </c>
      <c r="I218" s="6">
        <f t="shared" ca="1" si="192"/>
        <v>11</v>
      </c>
      <c r="L218">
        <f t="shared" ca="1" si="193"/>
        <v>5.91</v>
      </c>
      <c r="M218" t="str">
        <f t="shared" ref="M218:AG218" ca="1" si="227">IF(AND($L218&lt;M$33,$L218&gt;N$33),M$31,"")</f>
        <v/>
      </c>
      <c r="N218" t="str">
        <f t="shared" ca="1" si="227"/>
        <v/>
      </c>
      <c r="O218" t="str">
        <f t="shared" ca="1" si="227"/>
        <v/>
      </c>
      <c r="P218" t="str">
        <f t="shared" ca="1" si="227"/>
        <v/>
      </c>
      <c r="Q218" t="str">
        <f t="shared" ca="1" si="227"/>
        <v/>
      </c>
      <c r="R218" t="str">
        <f t="shared" ca="1" si="227"/>
        <v/>
      </c>
      <c r="S218" t="str">
        <f t="shared" ca="1" si="227"/>
        <v/>
      </c>
      <c r="T218" t="str">
        <f t="shared" ca="1" si="227"/>
        <v/>
      </c>
      <c r="U218" t="str">
        <f t="shared" ca="1" si="227"/>
        <v/>
      </c>
      <c r="V218" t="str">
        <f t="shared" ca="1" si="227"/>
        <v/>
      </c>
      <c r="W218" t="str">
        <f t="shared" ca="1" si="227"/>
        <v/>
      </c>
      <c r="X218" t="str">
        <f t="shared" ca="1" si="227"/>
        <v/>
      </c>
      <c r="Y218" t="str">
        <f t="shared" ca="1" si="227"/>
        <v/>
      </c>
      <c r="Z218" t="str">
        <f t="shared" ca="1" si="227"/>
        <v/>
      </c>
      <c r="AA218" t="str">
        <f t="shared" ca="1" si="227"/>
        <v/>
      </c>
      <c r="AB218" t="str">
        <f t="shared" ca="1" si="227"/>
        <v/>
      </c>
      <c r="AC218" t="str">
        <f t="shared" ca="1" si="227"/>
        <v/>
      </c>
      <c r="AD218" t="str">
        <f t="shared" ca="1" si="227"/>
        <v/>
      </c>
      <c r="AE218" t="str">
        <f t="shared" ca="1" si="227"/>
        <v/>
      </c>
      <c r="AF218">
        <f t="shared" ca="1" si="227"/>
        <v>19</v>
      </c>
      <c r="AG218" t="str">
        <f t="shared" ca="1" si="227"/>
        <v/>
      </c>
      <c r="AH218"/>
    </row>
    <row r="219" spans="1:34" s="6" customFormat="1" x14ac:dyDescent="0.2">
      <c r="A219">
        <f t="shared" ca="1" si="188"/>
        <v>10</v>
      </c>
      <c r="B219" t="s">
        <v>365</v>
      </c>
      <c r="C219" s="6">
        <f t="shared" ca="1" si="189"/>
        <v>1</v>
      </c>
      <c r="D219" s="6">
        <f t="shared" ca="1" si="190"/>
        <v>19</v>
      </c>
      <c r="E219" t="str">
        <f t="shared" ca="1" si="164"/>
        <v>INSERT INTO Subscriptions (trialcode, login, role, investigatorlogin) values ("tri010","Pat185","patient","Inv011");</v>
      </c>
      <c r="F219" s="6" t="str">
        <f ca="1">IF(ISNUMBER(D219),CHAR(34)&amp;VLOOKUP(A219,Trials!A:B,2,FALSE)&amp;CHAR(34)&amp;","&amp;CHAR(34)&amp;B219&amp;CHAR(34)&amp;","&amp;CHAR(34)&amp;"patient"&amp;CHAR(34)&amp;","&amp;CHAR(34)&amp;VLOOKUP(D219,Accounts!A:B,2,FALSE)&amp;CHAR(34),"")</f>
        <v>"tri010","Pat185","patient","Inv011"</v>
      </c>
      <c r="G219" s="6" t="str">
        <f t="shared" ca="1" si="191"/>
        <v>tri010</v>
      </c>
      <c r="H219" s="6" t="str">
        <f ca="1">IF(ISNUMBER(D219),VLOOKUP(D219,Accounts!A:B,2,FALSE),"")</f>
        <v>Inv011</v>
      </c>
      <c r="I219" s="6">
        <f t="shared" ca="1" si="192"/>
        <v>13</v>
      </c>
      <c r="L219">
        <f t="shared" ca="1" si="193"/>
        <v>32.21</v>
      </c>
      <c r="M219" t="str">
        <f t="shared" ref="M219:AG219" ca="1" si="228">IF(AND($L219&lt;M$33,$L219&gt;N$33),M$31,"")</f>
        <v/>
      </c>
      <c r="N219" t="str">
        <f t="shared" ca="1" si="228"/>
        <v/>
      </c>
      <c r="O219" t="str">
        <f t="shared" ca="1" si="228"/>
        <v/>
      </c>
      <c r="P219" t="str">
        <f t="shared" ca="1" si="228"/>
        <v/>
      </c>
      <c r="Q219" t="str">
        <f t="shared" ca="1" si="228"/>
        <v/>
      </c>
      <c r="R219" t="str">
        <f t="shared" ca="1" si="228"/>
        <v/>
      </c>
      <c r="S219" t="str">
        <f t="shared" ca="1" si="228"/>
        <v/>
      </c>
      <c r="T219" t="str">
        <f t="shared" ca="1" si="228"/>
        <v/>
      </c>
      <c r="U219" t="str">
        <f t="shared" ca="1" si="228"/>
        <v/>
      </c>
      <c r="V219" t="str">
        <f t="shared" ca="1" si="228"/>
        <v/>
      </c>
      <c r="W219">
        <f t="shared" ca="1" si="228"/>
        <v>10</v>
      </c>
      <c r="X219" t="str">
        <f t="shared" ca="1" si="228"/>
        <v/>
      </c>
      <c r="Y219" t="str">
        <f t="shared" ca="1" si="228"/>
        <v/>
      </c>
      <c r="Z219" t="str">
        <f t="shared" ca="1" si="228"/>
        <v/>
      </c>
      <c r="AA219" t="str">
        <f t="shared" ca="1" si="228"/>
        <v/>
      </c>
      <c r="AB219" t="str">
        <f t="shared" ca="1" si="228"/>
        <v/>
      </c>
      <c r="AC219" t="str">
        <f t="shared" ca="1" si="228"/>
        <v/>
      </c>
      <c r="AD219" t="str">
        <f t="shared" ca="1" si="228"/>
        <v/>
      </c>
      <c r="AE219" t="str">
        <f t="shared" ca="1" si="228"/>
        <v/>
      </c>
      <c r="AF219" t="str">
        <f t="shared" ca="1" si="228"/>
        <v/>
      </c>
      <c r="AG219" t="str">
        <f t="shared" ca="1" si="228"/>
        <v/>
      </c>
      <c r="AH219"/>
    </row>
    <row r="220" spans="1:34" s="6" customFormat="1" x14ac:dyDescent="0.2">
      <c r="A220">
        <f t="shared" ca="1" si="188"/>
        <v>20</v>
      </c>
      <c r="B220" t="s">
        <v>366</v>
      </c>
      <c r="C220" s="6">
        <f t="shared" ca="1" si="189"/>
        <v>2</v>
      </c>
      <c r="D220" s="6">
        <f t="shared" ca="1" si="190"/>
        <v>25</v>
      </c>
      <c r="E220" t="str">
        <f t="shared" ca="1" si="164"/>
        <v>INSERT INTO Subscriptions (trialcode, login, role, investigatorlogin) values ("tri020","Pat186","patient","Inv017");</v>
      </c>
      <c r="F220" s="6" t="str">
        <f ca="1">IF(ISNUMBER(D220),CHAR(34)&amp;VLOOKUP(A220,Trials!A:B,2,FALSE)&amp;CHAR(34)&amp;","&amp;CHAR(34)&amp;B220&amp;CHAR(34)&amp;","&amp;CHAR(34)&amp;"patient"&amp;CHAR(34)&amp;","&amp;CHAR(34)&amp;VLOOKUP(D220,Accounts!A:B,2,FALSE)&amp;CHAR(34),"")</f>
        <v>"tri020","Pat186","patient","Inv017"</v>
      </c>
      <c r="G220" s="6" t="str">
        <f t="shared" ca="1" si="191"/>
        <v>tri020</v>
      </c>
      <c r="H220" s="6" t="str">
        <f ca="1">IF(ISNUMBER(D220),VLOOKUP(D220,Accounts!A:B,2,FALSE),"")</f>
        <v>Inv017</v>
      </c>
      <c r="I220" s="6">
        <f t="shared" ca="1" si="192"/>
        <v>7</v>
      </c>
      <c r="L220">
        <f t="shared" ca="1" si="193"/>
        <v>1.68</v>
      </c>
      <c r="M220" t="str">
        <f t="shared" ref="M220:AG220" ca="1" si="229">IF(AND($L220&lt;M$33,$L220&gt;N$33),M$31,"")</f>
        <v/>
      </c>
      <c r="N220" t="str">
        <f t="shared" ca="1" si="229"/>
        <v/>
      </c>
      <c r="O220" t="str">
        <f t="shared" ca="1" si="229"/>
        <v/>
      </c>
      <c r="P220" t="str">
        <f t="shared" ca="1" si="229"/>
        <v/>
      </c>
      <c r="Q220" t="str">
        <f t="shared" ca="1" si="229"/>
        <v/>
      </c>
      <c r="R220" t="str">
        <f t="shared" ca="1" si="229"/>
        <v/>
      </c>
      <c r="S220" t="str">
        <f t="shared" ca="1" si="229"/>
        <v/>
      </c>
      <c r="T220" t="str">
        <f t="shared" ca="1" si="229"/>
        <v/>
      </c>
      <c r="U220" t="str">
        <f t="shared" ca="1" si="229"/>
        <v/>
      </c>
      <c r="V220" t="str">
        <f t="shared" ca="1" si="229"/>
        <v/>
      </c>
      <c r="W220" t="str">
        <f t="shared" ca="1" si="229"/>
        <v/>
      </c>
      <c r="X220" t="str">
        <f t="shared" ca="1" si="229"/>
        <v/>
      </c>
      <c r="Y220" t="str">
        <f t="shared" ca="1" si="229"/>
        <v/>
      </c>
      <c r="Z220" t="str">
        <f t="shared" ca="1" si="229"/>
        <v/>
      </c>
      <c r="AA220" t="str">
        <f t="shared" ca="1" si="229"/>
        <v/>
      </c>
      <c r="AB220" t="str">
        <f t="shared" ca="1" si="229"/>
        <v/>
      </c>
      <c r="AC220" t="str">
        <f t="shared" ca="1" si="229"/>
        <v/>
      </c>
      <c r="AD220" t="str">
        <f t="shared" ca="1" si="229"/>
        <v/>
      </c>
      <c r="AE220" t="str">
        <f t="shared" ca="1" si="229"/>
        <v/>
      </c>
      <c r="AF220" t="str">
        <f t="shared" ca="1" si="229"/>
        <v/>
      </c>
      <c r="AG220">
        <f t="shared" ca="1" si="229"/>
        <v>20</v>
      </c>
      <c r="AH220"/>
    </row>
    <row r="221" spans="1:34" s="6" customFormat="1" x14ac:dyDescent="0.2">
      <c r="A221">
        <f t="shared" ca="1" si="188"/>
        <v>2</v>
      </c>
      <c r="B221" t="s">
        <v>367</v>
      </c>
      <c r="C221" s="6">
        <f t="shared" ca="1" si="189"/>
        <v>2</v>
      </c>
      <c r="D221" s="6">
        <f t="shared" ca="1" si="190"/>
        <v>18</v>
      </c>
      <c r="E221" t="str">
        <f t="shared" ca="1" si="164"/>
        <v>INSERT INTO Subscriptions (trialcode, login, role, investigatorlogin) values ("tri002","Pat187","patient","Inv010");</v>
      </c>
      <c r="F221" s="6" t="str">
        <f ca="1">IF(ISNUMBER(D221),CHAR(34)&amp;VLOOKUP(A221,Trials!A:B,2,FALSE)&amp;CHAR(34)&amp;","&amp;CHAR(34)&amp;B221&amp;CHAR(34)&amp;","&amp;CHAR(34)&amp;"patient"&amp;CHAR(34)&amp;","&amp;CHAR(34)&amp;VLOOKUP(D221,Accounts!A:B,2,FALSE)&amp;CHAR(34),"")</f>
        <v>"tri002","Pat187","patient","Inv010"</v>
      </c>
      <c r="G221" s="6" t="str">
        <f t="shared" ca="1" si="191"/>
        <v>tri002</v>
      </c>
      <c r="H221" s="6" t="str">
        <f ca="1">IF(ISNUMBER(D221),VLOOKUP(D221,Accounts!A:B,2,FALSE),"")</f>
        <v>Inv010</v>
      </c>
      <c r="I221" s="6">
        <f t="shared" ca="1" si="192"/>
        <v>10</v>
      </c>
      <c r="L221">
        <f t="shared" ca="1" si="193"/>
        <v>61.51</v>
      </c>
      <c r="M221" t="str">
        <f t="shared" ref="M221:AG221" ca="1" si="230">IF(AND($L221&lt;M$33,$L221&gt;N$33),M$31,"")</f>
        <v/>
      </c>
      <c r="N221" t="str">
        <f t="shared" ca="1" si="230"/>
        <v/>
      </c>
      <c r="O221">
        <f t="shared" ca="1" si="230"/>
        <v>2</v>
      </c>
      <c r="P221" t="str">
        <f t="shared" ca="1" si="230"/>
        <v/>
      </c>
      <c r="Q221" t="str">
        <f t="shared" ca="1" si="230"/>
        <v/>
      </c>
      <c r="R221" t="str">
        <f t="shared" ca="1" si="230"/>
        <v/>
      </c>
      <c r="S221" t="str">
        <f t="shared" ca="1" si="230"/>
        <v/>
      </c>
      <c r="T221" t="str">
        <f t="shared" ca="1" si="230"/>
        <v/>
      </c>
      <c r="U221" t="str">
        <f t="shared" ca="1" si="230"/>
        <v/>
      </c>
      <c r="V221" t="str">
        <f t="shared" ca="1" si="230"/>
        <v/>
      </c>
      <c r="W221" t="str">
        <f t="shared" ca="1" si="230"/>
        <v/>
      </c>
      <c r="X221" t="str">
        <f t="shared" ca="1" si="230"/>
        <v/>
      </c>
      <c r="Y221" t="str">
        <f t="shared" ca="1" si="230"/>
        <v/>
      </c>
      <c r="Z221" t="str">
        <f t="shared" ca="1" si="230"/>
        <v/>
      </c>
      <c r="AA221" t="str">
        <f t="shared" ca="1" si="230"/>
        <v/>
      </c>
      <c r="AB221" t="str">
        <f t="shared" ca="1" si="230"/>
        <v/>
      </c>
      <c r="AC221" t="str">
        <f t="shared" ca="1" si="230"/>
        <v/>
      </c>
      <c r="AD221" t="str">
        <f t="shared" ca="1" si="230"/>
        <v/>
      </c>
      <c r="AE221" t="str">
        <f t="shared" ca="1" si="230"/>
        <v/>
      </c>
      <c r="AF221" t="str">
        <f t="shared" ca="1" si="230"/>
        <v/>
      </c>
      <c r="AG221" t="str">
        <f t="shared" ca="1" si="230"/>
        <v/>
      </c>
      <c r="AH221"/>
    </row>
    <row r="222" spans="1:34" s="6" customFormat="1" x14ac:dyDescent="0.2">
      <c r="A222">
        <f t="shared" ca="1" si="188"/>
        <v>16</v>
      </c>
      <c r="B222" t="s">
        <v>368</v>
      </c>
      <c r="C222" s="6">
        <f t="shared" ca="1" si="189"/>
        <v>4</v>
      </c>
      <c r="D222" s="6">
        <f t="shared" ca="1" si="190"/>
        <v>11</v>
      </c>
      <c r="E222" t="str">
        <f t="shared" ca="1" si="164"/>
        <v>INSERT INTO Subscriptions (trialcode, login, role, investigatorlogin) values ("tri016","Pat188","patient","Inv003");</v>
      </c>
      <c r="F222" s="6" t="str">
        <f ca="1">IF(ISNUMBER(D222),CHAR(34)&amp;VLOOKUP(A222,Trials!A:B,2,FALSE)&amp;CHAR(34)&amp;","&amp;CHAR(34)&amp;B222&amp;CHAR(34)&amp;","&amp;CHAR(34)&amp;"patient"&amp;CHAR(34)&amp;","&amp;CHAR(34)&amp;VLOOKUP(D222,Accounts!A:B,2,FALSE)&amp;CHAR(34),"")</f>
        <v>"tri016","Pat188","patient","Inv003"</v>
      </c>
      <c r="G222" s="6" t="str">
        <f t="shared" ca="1" si="191"/>
        <v>tri016</v>
      </c>
      <c r="H222" s="6" t="str">
        <f ca="1">IF(ISNUMBER(D222),VLOOKUP(D222,Accounts!A:B,2,FALSE),"")</f>
        <v>Inv003</v>
      </c>
      <c r="I222" s="6">
        <f t="shared" ca="1" si="192"/>
        <v>8</v>
      </c>
      <c r="L222">
        <f t="shared" ca="1" si="193"/>
        <v>14.13</v>
      </c>
      <c r="M222" t="str">
        <f t="shared" ref="M222:AG222" ca="1" si="231">IF(AND($L222&lt;M$33,$L222&gt;N$33),M$31,"")</f>
        <v/>
      </c>
      <c r="N222" t="str">
        <f t="shared" ca="1" si="231"/>
        <v/>
      </c>
      <c r="O222" t="str">
        <f t="shared" ca="1" si="231"/>
        <v/>
      </c>
      <c r="P222" t="str">
        <f t="shared" ca="1" si="231"/>
        <v/>
      </c>
      <c r="Q222" t="str">
        <f t="shared" ca="1" si="231"/>
        <v/>
      </c>
      <c r="R222" t="str">
        <f t="shared" ca="1" si="231"/>
        <v/>
      </c>
      <c r="S222" t="str">
        <f t="shared" ca="1" si="231"/>
        <v/>
      </c>
      <c r="T222" t="str">
        <f t="shared" ca="1" si="231"/>
        <v/>
      </c>
      <c r="U222" t="str">
        <f t="shared" ca="1" si="231"/>
        <v/>
      </c>
      <c r="V222" t="str">
        <f t="shared" ca="1" si="231"/>
        <v/>
      </c>
      <c r="W222" t="str">
        <f t="shared" ca="1" si="231"/>
        <v/>
      </c>
      <c r="X222" t="str">
        <f t="shared" ca="1" si="231"/>
        <v/>
      </c>
      <c r="Y222" t="str">
        <f t="shared" ca="1" si="231"/>
        <v/>
      </c>
      <c r="Z222" t="str">
        <f t="shared" ca="1" si="231"/>
        <v/>
      </c>
      <c r="AA222" t="str">
        <f t="shared" ca="1" si="231"/>
        <v/>
      </c>
      <c r="AB222" t="str">
        <f t="shared" ca="1" si="231"/>
        <v/>
      </c>
      <c r="AC222">
        <f t="shared" ca="1" si="231"/>
        <v>16</v>
      </c>
      <c r="AD222" t="str">
        <f t="shared" ca="1" si="231"/>
        <v/>
      </c>
      <c r="AE222" t="str">
        <f t="shared" ca="1" si="231"/>
        <v/>
      </c>
      <c r="AF222" t="str">
        <f t="shared" ca="1" si="231"/>
        <v/>
      </c>
      <c r="AG222" t="str">
        <f t="shared" ca="1" si="231"/>
        <v/>
      </c>
      <c r="AH222"/>
    </row>
    <row r="223" spans="1:34" s="6" customFormat="1" x14ac:dyDescent="0.2">
      <c r="A223">
        <f t="shared" ca="1" si="188"/>
        <v>11</v>
      </c>
      <c r="B223" t="s">
        <v>369</v>
      </c>
      <c r="C223" s="6">
        <f t="shared" ca="1" si="189"/>
        <v>3</v>
      </c>
      <c r="D223" s="6">
        <f t="shared" ca="1" si="190"/>
        <v>25</v>
      </c>
      <c r="E223" t="str">
        <f t="shared" ca="1" si="164"/>
        <v>INSERT INTO Subscriptions (trialcode, login, role, investigatorlogin) values ("tri011","Pat189","patient","Inv017");</v>
      </c>
      <c r="F223" s="6" t="str">
        <f ca="1">IF(ISNUMBER(D223),CHAR(34)&amp;VLOOKUP(A223,Trials!A:B,2,FALSE)&amp;CHAR(34)&amp;","&amp;CHAR(34)&amp;B223&amp;CHAR(34)&amp;","&amp;CHAR(34)&amp;"patient"&amp;CHAR(34)&amp;","&amp;CHAR(34)&amp;VLOOKUP(D223,Accounts!A:B,2,FALSE)&amp;CHAR(34),"")</f>
        <v>"tri011","Pat189","patient","Inv017"</v>
      </c>
      <c r="G223" s="6" t="str">
        <f t="shared" ca="1" si="191"/>
        <v>tri011</v>
      </c>
      <c r="H223" s="6" t="str">
        <f ca="1">IF(ISNUMBER(D223),VLOOKUP(D223,Accounts!A:B,2,FALSE),"")</f>
        <v>Inv017</v>
      </c>
      <c r="I223" s="6">
        <f t="shared" ca="1" si="192"/>
        <v>7</v>
      </c>
      <c r="L223">
        <f t="shared" ca="1" si="193"/>
        <v>30.39</v>
      </c>
      <c r="M223" t="str">
        <f t="shared" ref="M223:AG223" ca="1" si="232">IF(AND($L223&lt;M$33,$L223&gt;N$33),M$31,"")</f>
        <v/>
      </c>
      <c r="N223" t="str">
        <f t="shared" ca="1" si="232"/>
        <v/>
      </c>
      <c r="O223" t="str">
        <f t="shared" ca="1" si="232"/>
        <v/>
      </c>
      <c r="P223" t="str">
        <f t="shared" ca="1" si="232"/>
        <v/>
      </c>
      <c r="Q223" t="str">
        <f t="shared" ca="1" si="232"/>
        <v/>
      </c>
      <c r="R223" t="str">
        <f t="shared" ca="1" si="232"/>
        <v/>
      </c>
      <c r="S223" t="str">
        <f t="shared" ca="1" si="232"/>
        <v/>
      </c>
      <c r="T223" t="str">
        <f t="shared" ca="1" si="232"/>
        <v/>
      </c>
      <c r="U223" t="str">
        <f t="shared" ca="1" si="232"/>
        <v/>
      </c>
      <c r="V223" t="str">
        <f t="shared" ca="1" si="232"/>
        <v/>
      </c>
      <c r="W223" t="str">
        <f t="shared" ca="1" si="232"/>
        <v/>
      </c>
      <c r="X223">
        <f t="shared" ca="1" si="232"/>
        <v>11</v>
      </c>
      <c r="Y223" t="str">
        <f t="shared" ca="1" si="232"/>
        <v/>
      </c>
      <c r="Z223" t="str">
        <f t="shared" ca="1" si="232"/>
        <v/>
      </c>
      <c r="AA223" t="str">
        <f t="shared" ca="1" si="232"/>
        <v/>
      </c>
      <c r="AB223" t="str">
        <f t="shared" ca="1" si="232"/>
        <v/>
      </c>
      <c r="AC223" t="str">
        <f t="shared" ca="1" si="232"/>
        <v/>
      </c>
      <c r="AD223" t="str">
        <f t="shared" ca="1" si="232"/>
        <v/>
      </c>
      <c r="AE223" t="str">
        <f t="shared" ca="1" si="232"/>
        <v/>
      </c>
      <c r="AF223" t="str">
        <f t="shared" ca="1" si="232"/>
        <v/>
      </c>
      <c r="AG223" t="str">
        <f t="shared" ca="1" si="232"/>
        <v/>
      </c>
      <c r="AH223"/>
    </row>
    <row r="224" spans="1:34" s="6" customFormat="1" x14ac:dyDescent="0.2">
      <c r="A224">
        <f t="shared" ca="1" si="188"/>
        <v>16</v>
      </c>
      <c r="B224" t="s">
        <v>370</v>
      </c>
      <c r="C224" s="6">
        <f t="shared" ca="1" si="189"/>
        <v>5</v>
      </c>
      <c r="D224" s="6">
        <f t="shared" ca="1" si="190"/>
        <v>25</v>
      </c>
      <c r="E224" t="str">
        <f t="shared" ca="1" si="164"/>
        <v>INSERT INTO Subscriptions (trialcode, login, role, investigatorlogin) values ("tri016","Pat190","patient","Inv017");</v>
      </c>
      <c r="F224" s="6" t="str">
        <f ca="1">IF(ISNUMBER(D224),CHAR(34)&amp;VLOOKUP(A224,Trials!A:B,2,FALSE)&amp;CHAR(34)&amp;","&amp;CHAR(34)&amp;B224&amp;CHAR(34)&amp;","&amp;CHAR(34)&amp;"patient"&amp;CHAR(34)&amp;","&amp;CHAR(34)&amp;VLOOKUP(D224,Accounts!A:B,2,FALSE)&amp;CHAR(34),"")</f>
        <v>"tri016","Pat190","patient","Inv017"</v>
      </c>
      <c r="G224" s="6" t="str">
        <f t="shared" ca="1" si="191"/>
        <v>tri016</v>
      </c>
      <c r="H224" s="6" t="str">
        <f ca="1">IF(ISNUMBER(D224),VLOOKUP(D224,Accounts!A:B,2,FALSE),"")</f>
        <v>Inv017</v>
      </c>
      <c r="I224" s="6">
        <f t="shared" ca="1" si="192"/>
        <v>8</v>
      </c>
      <c r="L224">
        <f t="shared" ca="1" si="193"/>
        <v>14.56</v>
      </c>
      <c r="M224" t="str">
        <f t="shared" ref="M224:AG224" ca="1" si="233">IF(AND($L224&lt;M$33,$L224&gt;N$33),M$31,"")</f>
        <v/>
      </c>
      <c r="N224" t="str">
        <f t="shared" ca="1" si="233"/>
        <v/>
      </c>
      <c r="O224" t="str">
        <f t="shared" ca="1" si="233"/>
        <v/>
      </c>
      <c r="P224" t="str">
        <f t="shared" ca="1" si="233"/>
        <v/>
      </c>
      <c r="Q224" t="str">
        <f t="shared" ca="1" si="233"/>
        <v/>
      </c>
      <c r="R224" t="str">
        <f t="shared" ca="1" si="233"/>
        <v/>
      </c>
      <c r="S224" t="str">
        <f t="shared" ca="1" si="233"/>
        <v/>
      </c>
      <c r="T224" t="str">
        <f t="shared" ca="1" si="233"/>
        <v/>
      </c>
      <c r="U224" t="str">
        <f t="shared" ca="1" si="233"/>
        <v/>
      </c>
      <c r="V224" t="str">
        <f t="shared" ca="1" si="233"/>
        <v/>
      </c>
      <c r="W224" t="str">
        <f t="shared" ca="1" si="233"/>
        <v/>
      </c>
      <c r="X224" t="str">
        <f t="shared" ca="1" si="233"/>
        <v/>
      </c>
      <c r="Y224" t="str">
        <f t="shared" ca="1" si="233"/>
        <v/>
      </c>
      <c r="Z224" t="str">
        <f t="shared" ca="1" si="233"/>
        <v/>
      </c>
      <c r="AA224" t="str">
        <f t="shared" ca="1" si="233"/>
        <v/>
      </c>
      <c r="AB224" t="str">
        <f t="shared" ca="1" si="233"/>
        <v/>
      </c>
      <c r="AC224">
        <f t="shared" ca="1" si="233"/>
        <v>16</v>
      </c>
      <c r="AD224" t="str">
        <f t="shared" ca="1" si="233"/>
        <v/>
      </c>
      <c r="AE224" t="str">
        <f t="shared" ca="1" si="233"/>
        <v/>
      </c>
      <c r="AF224" t="str">
        <f t="shared" ca="1" si="233"/>
        <v/>
      </c>
      <c r="AG224" t="str">
        <f t="shared" ca="1" si="233"/>
        <v/>
      </c>
      <c r="AH224"/>
    </row>
    <row r="225" spans="1:34" s="6" customFormat="1" x14ac:dyDescent="0.2">
      <c r="A225">
        <f t="shared" ca="1" si="188"/>
        <v>2</v>
      </c>
      <c r="B225" t="s">
        <v>371</v>
      </c>
      <c r="C225" s="6">
        <f t="shared" ca="1" si="189"/>
        <v>1</v>
      </c>
      <c r="D225" s="6">
        <f t="shared" ca="1" si="190"/>
        <v>9</v>
      </c>
      <c r="E225" t="str">
        <f t="shared" ca="1" si="164"/>
        <v>INSERT INTO Subscriptions (trialcode, login, role, investigatorlogin) values ("tri002","Pat191","patient","Inv001");</v>
      </c>
      <c r="F225" s="6" t="str">
        <f ca="1">IF(ISNUMBER(D225),CHAR(34)&amp;VLOOKUP(A225,Trials!A:B,2,FALSE)&amp;CHAR(34)&amp;","&amp;CHAR(34)&amp;B225&amp;CHAR(34)&amp;","&amp;CHAR(34)&amp;"patient"&amp;CHAR(34)&amp;","&amp;CHAR(34)&amp;VLOOKUP(D225,Accounts!A:B,2,FALSE)&amp;CHAR(34),"")</f>
        <v>"tri002","Pat191","patient","Inv001"</v>
      </c>
      <c r="G225" s="6" t="str">
        <f t="shared" ca="1" si="191"/>
        <v>tri002</v>
      </c>
      <c r="H225" s="6" t="str">
        <f ca="1">IF(ISNUMBER(D225),VLOOKUP(D225,Accounts!A:B,2,FALSE),"")</f>
        <v>Inv001</v>
      </c>
      <c r="I225" s="6">
        <f t="shared" ca="1" si="192"/>
        <v>10</v>
      </c>
      <c r="L225">
        <f t="shared" ca="1" si="193"/>
        <v>62.22</v>
      </c>
      <c r="M225" t="str">
        <f t="shared" ref="M225:AG225" ca="1" si="234">IF(AND($L225&lt;M$33,$L225&gt;N$33),M$31,"")</f>
        <v/>
      </c>
      <c r="N225" t="str">
        <f t="shared" ca="1" si="234"/>
        <v/>
      </c>
      <c r="O225">
        <f t="shared" ca="1" si="234"/>
        <v>2</v>
      </c>
      <c r="P225" t="str">
        <f t="shared" ca="1" si="234"/>
        <v/>
      </c>
      <c r="Q225" t="str">
        <f t="shared" ca="1" si="234"/>
        <v/>
      </c>
      <c r="R225" t="str">
        <f t="shared" ca="1" si="234"/>
        <v/>
      </c>
      <c r="S225" t="str">
        <f t="shared" ca="1" si="234"/>
        <v/>
      </c>
      <c r="T225" t="str">
        <f t="shared" ca="1" si="234"/>
        <v/>
      </c>
      <c r="U225" t="str">
        <f t="shared" ca="1" si="234"/>
        <v/>
      </c>
      <c r="V225" t="str">
        <f t="shared" ca="1" si="234"/>
        <v/>
      </c>
      <c r="W225" t="str">
        <f t="shared" ca="1" si="234"/>
        <v/>
      </c>
      <c r="X225" t="str">
        <f t="shared" ca="1" si="234"/>
        <v/>
      </c>
      <c r="Y225" t="str">
        <f t="shared" ca="1" si="234"/>
        <v/>
      </c>
      <c r="Z225" t="str">
        <f t="shared" ca="1" si="234"/>
        <v/>
      </c>
      <c r="AA225" t="str">
        <f t="shared" ca="1" si="234"/>
        <v/>
      </c>
      <c r="AB225" t="str">
        <f t="shared" ca="1" si="234"/>
        <v/>
      </c>
      <c r="AC225" t="str">
        <f t="shared" ca="1" si="234"/>
        <v/>
      </c>
      <c r="AD225" t="str">
        <f t="shared" ca="1" si="234"/>
        <v/>
      </c>
      <c r="AE225" t="str">
        <f t="shared" ca="1" si="234"/>
        <v/>
      </c>
      <c r="AF225" t="str">
        <f t="shared" ca="1" si="234"/>
        <v/>
      </c>
      <c r="AG225" t="str">
        <f t="shared" ca="1" si="234"/>
        <v/>
      </c>
      <c r="AH225"/>
    </row>
    <row r="226" spans="1:34" s="6" customFormat="1" x14ac:dyDescent="0.2">
      <c r="A226">
        <f t="shared" ca="1" si="188"/>
        <v>20</v>
      </c>
      <c r="B226" t="s">
        <v>372</v>
      </c>
      <c r="C226" s="6">
        <f t="shared" ca="1" si="189"/>
        <v>4</v>
      </c>
      <c r="D226" s="6">
        <f t="shared" ca="1" si="190"/>
        <v>26</v>
      </c>
      <c r="E226" t="str">
        <f t="shared" ca="1" si="164"/>
        <v>INSERT INTO Subscriptions (trialcode, login, role, investigatorlogin) values ("tri020","Pat192","patient","Inv018");</v>
      </c>
      <c r="F226" s="6" t="str">
        <f ca="1">IF(ISNUMBER(D226),CHAR(34)&amp;VLOOKUP(A226,Trials!A:B,2,FALSE)&amp;CHAR(34)&amp;","&amp;CHAR(34)&amp;B226&amp;CHAR(34)&amp;","&amp;CHAR(34)&amp;"patient"&amp;CHAR(34)&amp;","&amp;CHAR(34)&amp;VLOOKUP(D226,Accounts!A:B,2,FALSE)&amp;CHAR(34),"")</f>
        <v>"tri020","Pat192","patient","Inv018"</v>
      </c>
      <c r="G226" s="6" t="str">
        <f t="shared" ca="1" si="191"/>
        <v>tri020</v>
      </c>
      <c r="H226" s="6" t="str">
        <f ca="1">IF(ISNUMBER(D226),VLOOKUP(D226,Accounts!A:B,2,FALSE),"")</f>
        <v>Inv018</v>
      </c>
      <c r="I226" s="6">
        <f t="shared" ca="1" si="192"/>
        <v>7</v>
      </c>
      <c r="L226">
        <f t="shared" ca="1" si="193"/>
        <v>1.89</v>
      </c>
      <c r="M226" t="str">
        <f t="shared" ref="M226:AG226" ca="1" si="235">IF(AND($L226&lt;M$33,$L226&gt;N$33),M$31,"")</f>
        <v/>
      </c>
      <c r="N226" t="str">
        <f t="shared" ca="1" si="235"/>
        <v/>
      </c>
      <c r="O226" t="str">
        <f t="shared" ca="1" si="235"/>
        <v/>
      </c>
      <c r="P226" t="str">
        <f t="shared" ca="1" si="235"/>
        <v/>
      </c>
      <c r="Q226" t="str">
        <f t="shared" ca="1" si="235"/>
        <v/>
      </c>
      <c r="R226" t="str">
        <f t="shared" ca="1" si="235"/>
        <v/>
      </c>
      <c r="S226" t="str">
        <f t="shared" ca="1" si="235"/>
        <v/>
      </c>
      <c r="T226" t="str">
        <f t="shared" ca="1" si="235"/>
        <v/>
      </c>
      <c r="U226" t="str">
        <f t="shared" ca="1" si="235"/>
        <v/>
      </c>
      <c r="V226" t="str">
        <f t="shared" ca="1" si="235"/>
        <v/>
      </c>
      <c r="W226" t="str">
        <f t="shared" ca="1" si="235"/>
        <v/>
      </c>
      <c r="X226" t="str">
        <f t="shared" ca="1" si="235"/>
        <v/>
      </c>
      <c r="Y226" t="str">
        <f t="shared" ca="1" si="235"/>
        <v/>
      </c>
      <c r="Z226" t="str">
        <f t="shared" ca="1" si="235"/>
        <v/>
      </c>
      <c r="AA226" t="str">
        <f t="shared" ca="1" si="235"/>
        <v/>
      </c>
      <c r="AB226" t="str">
        <f t="shared" ca="1" si="235"/>
        <v/>
      </c>
      <c r="AC226" t="str">
        <f t="shared" ca="1" si="235"/>
        <v/>
      </c>
      <c r="AD226" t="str">
        <f t="shared" ca="1" si="235"/>
        <v/>
      </c>
      <c r="AE226" t="str">
        <f t="shared" ca="1" si="235"/>
        <v/>
      </c>
      <c r="AF226" t="str">
        <f t="shared" ca="1" si="235"/>
        <v/>
      </c>
      <c r="AG226">
        <f t="shared" ca="1" si="235"/>
        <v>20</v>
      </c>
      <c r="AH226"/>
    </row>
    <row r="227" spans="1:34" s="6" customFormat="1" x14ac:dyDescent="0.2">
      <c r="A227">
        <f t="shared" ca="1" si="188"/>
        <v>2</v>
      </c>
      <c r="B227" t="s">
        <v>373</v>
      </c>
      <c r="C227" s="6">
        <f t="shared" ca="1" si="189"/>
        <v>3</v>
      </c>
      <c r="D227" s="6">
        <f t="shared" ca="1" si="190"/>
        <v>19</v>
      </c>
      <c r="E227" t="str">
        <f t="shared" ref="E227:E264" ca="1" si="236">IF(ISNUMBER(D227),"INSERT INTO Subscriptions (trialcode, login, role, investigatorlogin) values ("&amp;F227&amp;");","")</f>
        <v>INSERT INTO Subscriptions (trialcode, login, role, investigatorlogin) values ("tri002","Pat193","patient","Inv011");</v>
      </c>
      <c r="F227" s="6" t="str">
        <f ca="1">IF(ISNUMBER(D227),CHAR(34)&amp;VLOOKUP(A227,Trials!A:B,2,FALSE)&amp;CHAR(34)&amp;","&amp;CHAR(34)&amp;B227&amp;CHAR(34)&amp;","&amp;CHAR(34)&amp;"patient"&amp;CHAR(34)&amp;","&amp;CHAR(34)&amp;VLOOKUP(D227,Accounts!A:B,2,FALSE)&amp;CHAR(34),"")</f>
        <v>"tri002","Pat193","patient","Inv011"</v>
      </c>
      <c r="G227" s="6" t="str">
        <f t="shared" ca="1" si="191"/>
        <v>tri002</v>
      </c>
      <c r="H227" s="6" t="str">
        <f ca="1">IF(ISNUMBER(D227),VLOOKUP(D227,Accounts!A:B,2,FALSE),"")</f>
        <v>Inv011</v>
      </c>
      <c r="I227" s="6">
        <f t="shared" ca="1" si="192"/>
        <v>10</v>
      </c>
      <c r="L227">
        <f t="shared" ca="1" si="193"/>
        <v>60.61</v>
      </c>
      <c r="M227" t="str">
        <f t="shared" ref="M227:AG227" ca="1" si="237">IF(AND($L227&lt;M$33,$L227&gt;N$33),M$31,"")</f>
        <v/>
      </c>
      <c r="N227" t="str">
        <f t="shared" ca="1" si="237"/>
        <v/>
      </c>
      <c r="O227">
        <f t="shared" ca="1" si="237"/>
        <v>2</v>
      </c>
      <c r="P227" t="str">
        <f t="shared" ca="1" si="237"/>
        <v/>
      </c>
      <c r="Q227" t="str">
        <f t="shared" ca="1" si="237"/>
        <v/>
      </c>
      <c r="R227" t="str">
        <f t="shared" ca="1" si="237"/>
        <v/>
      </c>
      <c r="S227" t="str">
        <f t="shared" ca="1" si="237"/>
        <v/>
      </c>
      <c r="T227" t="str">
        <f t="shared" ca="1" si="237"/>
        <v/>
      </c>
      <c r="U227" t="str">
        <f t="shared" ca="1" si="237"/>
        <v/>
      </c>
      <c r="V227" t="str">
        <f t="shared" ca="1" si="237"/>
        <v/>
      </c>
      <c r="W227" t="str">
        <f t="shared" ca="1" si="237"/>
        <v/>
      </c>
      <c r="X227" t="str">
        <f t="shared" ca="1" si="237"/>
        <v/>
      </c>
      <c r="Y227" t="str">
        <f t="shared" ca="1" si="237"/>
        <v/>
      </c>
      <c r="Z227" t="str">
        <f t="shared" ca="1" si="237"/>
        <v/>
      </c>
      <c r="AA227" t="str">
        <f t="shared" ca="1" si="237"/>
        <v/>
      </c>
      <c r="AB227" t="str">
        <f t="shared" ca="1" si="237"/>
        <v/>
      </c>
      <c r="AC227" t="str">
        <f t="shared" ca="1" si="237"/>
        <v/>
      </c>
      <c r="AD227" t="str">
        <f t="shared" ca="1" si="237"/>
        <v/>
      </c>
      <c r="AE227" t="str">
        <f t="shared" ca="1" si="237"/>
        <v/>
      </c>
      <c r="AF227" t="str">
        <f t="shared" ca="1" si="237"/>
        <v/>
      </c>
      <c r="AG227" t="str">
        <f t="shared" ca="1" si="237"/>
        <v/>
      </c>
      <c r="AH227"/>
    </row>
    <row r="228" spans="1:34" s="6" customFormat="1" x14ac:dyDescent="0.2">
      <c r="A228">
        <f t="shared" ca="1" si="188"/>
        <v>10</v>
      </c>
      <c r="B228" t="s">
        <v>374</v>
      </c>
      <c r="C228" s="6">
        <f t="shared" ca="1" si="189"/>
        <v>2</v>
      </c>
      <c r="D228" s="6" t="str">
        <f t="shared" ca="1" si="190"/>
        <v/>
      </c>
      <c r="E228" t="str">
        <f t="shared" ca="1" si="236"/>
        <v/>
      </c>
      <c r="F228" s="6" t="str">
        <f ca="1">IF(ISNUMBER(D228),CHAR(34)&amp;VLOOKUP(A228,Trials!A:B,2,FALSE)&amp;CHAR(34)&amp;","&amp;CHAR(34)&amp;B228&amp;CHAR(34)&amp;","&amp;CHAR(34)&amp;"patient"&amp;CHAR(34)&amp;","&amp;CHAR(34)&amp;VLOOKUP(D228,Accounts!A:B,2,FALSE)&amp;CHAR(34),"")</f>
        <v/>
      </c>
      <c r="G228" s="6" t="str">
        <f t="shared" ca="1" si="191"/>
        <v>tri010</v>
      </c>
      <c r="H228" s="6" t="str">
        <f ca="1">IF(ISNUMBER(D228),VLOOKUP(D228,Accounts!A:B,2,FALSE),"")</f>
        <v/>
      </c>
      <c r="I228" s="6">
        <f t="shared" ca="1" si="192"/>
        <v>13</v>
      </c>
      <c r="L228">
        <f t="shared" ca="1" si="193"/>
        <v>31.57</v>
      </c>
      <c r="M228" t="str">
        <f t="shared" ref="M228:AG228" ca="1" si="238">IF(AND($L228&lt;M$33,$L228&gt;N$33),M$31,"")</f>
        <v/>
      </c>
      <c r="N228" t="str">
        <f t="shared" ca="1" si="238"/>
        <v/>
      </c>
      <c r="O228" t="str">
        <f t="shared" ca="1" si="238"/>
        <v/>
      </c>
      <c r="P228" t="str">
        <f t="shared" ca="1" si="238"/>
        <v/>
      </c>
      <c r="Q228" t="str">
        <f t="shared" ca="1" si="238"/>
        <v/>
      </c>
      <c r="R228" t="str">
        <f t="shared" ca="1" si="238"/>
        <v/>
      </c>
      <c r="S228" t="str">
        <f t="shared" ca="1" si="238"/>
        <v/>
      </c>
      <c r="T228" t="str">
        <f t="shared" ca="1" si="238"/>
        <v/>
      </c>
      <c r="U228" t="str">
        <f t="shared" ca="1" si="238"/>
        <v/>
      </c>
      <c r="V228" t="str">
        <f t="shared" ca="1" si="238"/>
        <v/>
      </c>
      <c r="W228">
        <f t="shared" ca="1" si="238"/>
        <v>10</v>
      </c>
      <c r="X228" t="str">
        <f t="shared" ca="1" si="238"/>
        <v/>
      </c>
      <c r="Y228" t="str">
        <f t="shared" ca="1" si="238"/>
        <v/>
      </c>
      <c r="Z228" t="str">
        <f t="shared" ca="1" si="238"/>
        <v/>
      </c>
      <c r="AA228" t="str">
        <f t="shared" ca="1" si="238"/>
        <v/>
      </c>
      <c r="AB228" t="str">
        <f t="shared" ca="1" si="238"/>
        <v/>
      </c>
      <c r="AC228" t="str">
        <f t="shared" ca="1" si="238"/>
        <v/>
      </c>
      <c r="AD228" t="str">
        <f t="shared" ca="1" si="238"/>
        <v/>
      </c>
      <c r="AE228" t="str">
        <f t="shared" ca="1" si="238"/>
        <v/>
      </c>
      <c r="AF228" t="str">
        <f t="shared" ca="1" si="238"/>
        <v/>
      </c>
      <c r="AG228" t="str">
        <f t="shared" ca="1" si="238"/>
        <v/>
      </c>
      <c r="AH228"/>
    </row>
    <row r="229" spans="1:34" s="6" customFormat="1" x14ac:dyDescent="0.2">
      <c r="A229">
        <f t="shared" ca="1" si="188"/>
        <v>11</v>
      </c>
      <c r="B229" t="s">
        <v>375</v>
      </c>
      <c r="C229" s="6">
        <f t="shared" ca="1" si="189"/>
        <v>2</v>
      </c>
      <c r="D229" s="6">
        <f t="shared" ca="1" si="190"/>
        <v>16</v>
      </c>
      <c r="E229" t="str">
        <f t="shared" ca="1" si="236"/>
        <v>INSERT INTO Subscriptions (trialcode, login, role, investigatorlogin) values ("tri011","Pat195","patient","Inv008");</v>
      </c>
      <c r="F229" s="6" t="str">
        <f ca="1">IF(ISNUMBER(D229),CHAR(34)&amp;VLOOKUP(A229,Trials!A:B,2,FALSE)&amp;CHAR(34)&amp;","&amp;CHAR(34)&amp;B229&amp;CHAR(34)&amp;","&amp;CHAR(34)&amp;"patient"&amp;CHAR(34)&amp;","&amp;CHAR(34)&amp;VLOOKUP(D229,Accounts!A:B,2,FALSE)&amp;CHAR(34),"")</f>
        <v>"tri011","Pat195","patient","Inv008"</v>
      </c>
      <c r="G229" s="6" t="str">
        <f t="shared" ca="1" si="191"/>
        <v>tri011</v>
      </c>
      <c r="H229" s="6" t="str">
        <f ca="1">IF(ISNUMBER(D229),VLOOKUP(D229,Accounts!A:B,2,FALSE),"")</f>
        <v>Inv008</v>
      </c>
      <c r="I229" s="6">
        <f t="shared" ca="1" si="192"/>
        <v>7</v>
      </c>
      <c r="L229">
        <f t="shared" ca="1" si="193"/>
        <v>30.15</v>
      </c>
      <c r="M229" t="str">
        <f t="shared" ref="M229:AG229" ca="1" si="239">IF(AND($L229&lt;M$33,$L229&gt;N$33),M$31,"")</f>
        <v/>
      </c>
      <c r="N229" t="str">
        <f t="shared" ca="1" si="239"/>
        <v/>
      </c>
      <c r="O229" t="str">
        <f t="shared" ca="1" si="239"/>
        <v/>
      </c>
      <c r="P229" t="str">
        <f t="shared" ca="1" si="239"/>
        <v/>
      </c>
      <c r="Q229" t="str">
        <f t="shared" ca="1" si="239"/>
        <v/>
      </c>
      <c r="R229" t="str">
        <f t="shared" ca="1" si="239"/>
        <v/>
      </c>
      <c r="S229" t="str">
        <f t="shared" ca="1" si="239"/>
        <v/>
      </c>
      <c r="T229" t="str">
        <f t="shared" ca="1" si="239"/>
        <v/>
      </c>
      <c r="U229" t="str">
        <f t="shared" ca="1" si="239"/>
        <v/>
      </c>
      <c r="V229" t="str">
        <f t="shared" ca="1" si="239"/>
        <v/>
      </c>
      <c r="W229" t="str">
        <f t="shared" ca="1" si="239"/>
        <v/>
      </c>
      <c r="X229">
        <f t="shared" ca="1" si="239"/>
        <v>11</v>
      </c>
      <c r="Y229" t="str">
        <f t="shared" ca="1" si="239"/>
        <v/>
      </c>
      <c r="Z229" t="str">
        <f t="shared" ca="1" si="239"/>
        <v/>
      </c>
      <c r="AA229" t="str">
        <f t="shared" ca="1" si="239"/>
        <v/>
      </c>
      <c r="AB229" t="str">
        <f t="shared" ca="1" si="239"/>
        <v/>
      </c>
      <c r="AC229" t="str">
        <f t="shared" ca="1" si="239"/>
        <v/>
      </c>
      <c r="AD229" t="str">
        <f t="shared" ca="1" si="239"/>
        <v/>
      </c>
      <c r="AE229" t="str">
        <f t="shared" ca="1" si="239"/>
        <v/>
      </c>
      <c r="AF229" t="str">
        <f t="shared" ca="1" si="239"/>
        <v/>
      </c>
      <c r="AG229" t="str">
        <f t="shared" ca="1" si="239"/>
        <v/>
      </c>
      <c r="AH229"/>
    </row>
    <row r="230" spans="1:34" s="6" customFormat="1" x14ac:dyDescent="0.2">
      <c r="A230">
        <f t="shared" ca="1" si="188"/>
        <v>19</v>
      </c>
      <c r="B230" t="s">
        <v>376</v>
      </c>
      <c r="C230" s="6">
        <f t="shared" ca="1" si="189"/>
        <v>4</v>
      </c>
      <c r="D230" s="6" t="str">
        <f t="shared" ca="1" si="190"/>
        <v/>
      </c>
      <c r="E230" t="str">
        <f t="shared" ca="1" si="236"/>
        <v/>
      </c>
      <c r="F230" s="6" t="str">
        <f ca="1">IF(ISNUMBER(D230),CHAR(34)&amp;VLOOKUP(A230,Trials!A:B,2,FALSE)&amp;CHAR(34)&amp;","&amp;CHAR(34)&amp;B230&amp;CHAR(34)&amp;","&amp;CHAR(34)&amp;"patient"&amp;CHAR(34)&amp;","&amp;CHAR(34)&amp;VLOOKUP(D230,Accounts!A:B,2,FALSE)&amp;CHAR(34),"")</f>
        <v/>
      </c>
      <c r="G230" s="6" t="str">
        <f t="shared" ca="1" si="191"/>
        <v>tri019</v>
      </c>
      <c r="H230" s="6" t="str">
        <f ca="1">IF(ISNUMBER(D230),VLOOKUP(D230,Accounts!A:B,2,FALSE),"")</f>
        <v/>
      </c>
      <c r="I230" s="6">
        <f t="shared" ca="1" si="192"/>
        <v>11</v>
      </c>
      <c r="L230">
        <f t="shared" ca="1" si="193"/>
        <v>2.94</v>
      </c>
      <c r="M230" t="str">
        <f t="shared" ref="M230:AG230" ca="1" si="240">IF(AND($L230&lt;M$33,$L230&gt;N$33),M$31,"")</f>
        <v/>
      </c>
      <c r="N230" t="str">
        <f t="shared" ca="1" si="240"/>
        <v/>
      </c>
      <c r="O230" t="str">
        <f t="shared" ca="1" si="240"/>
        <v/>
      </c>
      <c r="P230" t="str">
        <f t="shared" ca="1" si="240"/>
        <v/>
      </c>
      <c r="Q230" t="str">
        <f t="shared" ca="1" si="240"/>
        <v/>
      </c>
      <c r="R230" t="str">
        <f t="shared" ca="1" si="240"/>
        <v/>
      </c>
      <c r="S230" t="str">
        <f t="shared" ca="1" si="240"/>
        <v/>
      </c>
      <c r="T230" t="str">
        <f t="shared" ca="1" si="240"/>
        <v/>
      </c>
      <c r="U230" t="str">
        <f t="shared" ca="1" si="240"/>
        <v/>
      </c>
      <c r="V230" t="str">
        <f t="shared" ca="1" si="240"/>
        <v/>
      </c>
      <c r="W230" t="str">
        <f t="shared" ca="1" si="240"/>
        <v/>
      </c>
      <c r="X230" t="str">
        <f t="shared" ca="1" si="240"/>
        <v/>
      </c>
      <c r="Y230" t="str">
        <f t="shared" ca="1" si="240"/>
        <v/>
      </c>
      <c r="Z230" t="str">
        <f t="shared" ca="1" si="240"/>
        <v/>
      </c>
      <c r="AA230" t="str">
        <f t="shared" ca="1" si="240"/>
        <v/>
      </c>
      <c r="AB230" t="str">
        <f t="shared" ca="1" si="240"/>
        <v/>
      </c>
      <c r="AC230" t="str">
        <f t="shared" ca="1" si="240"/>
        <v/>
      </c>
      <c r="AD230" t="str">
        <f t="shared" ca="1" si="240"/>
        <v/>
      </c>
      <c r="AE230" t="str">
        <f t="shared" ca="1" si="240"/>
        <v/>
      </c>
      <c r="AF230">
        <f t="shared" ca="1" si="240"/>
        <v>19</v>
      </c>
      <c r="AG230" t="str">
        <f t="shared" ca="1" si="240"/>
        <v/>
      </c>
      <c r="AH230"/>
    </row>
    <row r="231" spans="1:34" s="6" customFormat="1" x14ac:dyDescent="0.2">
      <c r="A231">
        <f t="shared" ca="1" si="188"/>
        <v>4</v>
      </c>
      <c r="B231" t="s">
        <v>377</v>
      </c>
      <c r="C231" s="6">
        <f t="shared" ca="1" si="189"/>
        <v>1</v>
      </c>
      <c r="D231" s="6">
        <f t="shared" ca="1" si="190"/>
        <v>26</v>
      </c>
      <c r="E231" t="str">
        <f t="shared" ca="1" si="236"/>
        <v>INSERT INTO Subscriptions (trialcode, login, role, investigatorlogin) values ("tri004","Pat197","patient","Inv018");</v>
      </c>
      <c r="F231" s="6" t="str">
        <f ca="1">IF(ISNUMBER(D231),CHAR(34)&amp;VLOOKUP(A231,Trials!A:B,2,FALSE)&amp;CHAR(34)&amp;","&amp;CHAR(34)&amp;B231&amp;CHAR(34)&amp;","&amp;CHAR(34)&amp;"patient"&amp;CHAR(34)&amp;","&amp;CHAR(34)&amp;VLOOKUP(D231,Accounts!A:B,2,FALSE)&amp;CHAR(34),"")</f>
        <v>"tri004","Pat197","patient","Inv018"</v>
      </c>
      <c r="G231" s="6" t="str">
        <f t="shared" ca="1" si="191"/>
        <v>tri004</v>
      </c>
      <c r="H231" s="6" t="str">
        <f ca="1">IF(ISNUMBER(D231),VLOOKUP(D231,Accounts!A:B,2,FALSE),"")</f>
        <v>Inv018</v>
      </c>
      <c r="I231" s="6">
        <f t="shared" ca="1" si="192"/>
        <v>13</v>
      </c>
      <c r="L231">
        <f t="shared" ca="1" si="193"/>
        <v>53.98</v>
      </c>
      <c r="M231" t="str">
        <f t="shared" ref="M231:AG231" ca="1" si="241">IF(AND($L231&lt;M$33,$L231&gt;N$33),M$31,"")</f>
        <v/>
      </c>
      <c r="N231" t="str">
        <f t="shared" ca="1" si="241"/>
        <v/>
      </c>
      <c r="O231" t="str">
        <f t="shared" ca="1" si="241"/>
        <v/>
      </c>
      <c r="P231" t="str">
        <f t="shared" ca="1" si="241"/>
        <v/>
      </c>
      <c r="Q231">
        <f t="shared" ca="1" si="241"/>
        <v>4</v>
      </c>
      <c r="R231" t="str">
        <f t="shared" ca="1" si="241"/>
        <v/>
      </c>
      <c r="S231" t="str">
        <f t="shared" ca="1" si="241"/>
        <v/>
      </c>
      <c r="T231" t="str">
        <f t="shared" ca="1" si="241"/>
        <v/>
      </c>
      <c r="U231" t="str">
        <f t="shared" ca="1" si="241"/>
        <v/>
      </c>
      <c r="V231" t="str">
        <f t="shared" ca="1" si="241"/>
        <v/>
      </c>
      <c r="W231" t="str">
        <f t="shared" ca="1" si="241"/>
        <v/>
      </c>
      <c r="X231" t="str">
        <f t="shared" ca="1" si="241"/>
        <v/>
      </c>
      <c r="Y231" t="str">
        <f t="shared" ca="1" si="241"/>
        <v/>
      </c>
      <c r="Z231" t="str">
        <f t="shared" ca="1" si="241"/>
        <v/>
      </c>
      <c r="AA231" t="str">
        <f t="shared" ca="1" si="241"/>
        <v/>
      </c>
      <c r="AB231" t="str">
        <f t="shared" ca="1" si="241"/>
        <v/>
      </c>
      <c r="AC231" t="str">
        <f t="shared" ca="1" si="241"/>
        <v/>
      </c>
      <c r="AD231" t="str">
        <f t="shared" ca="1" si="241"/>
        <v/>
      </c>
      <c r="AE231" t="str">
        <f t="shared" ca="1" si="241"/>
        <v/>
      </c>
      <c r="AF231" t="str">
        <f t="shared" ca="1" si="241"/>
        <v/>
      </c>
      <c r="AG231" t="str">
        <f t="shared" ca="1" si="241"/>
        <v/>
      </c>
      <c r="AH231"/>
    </row>
    <row r="232" spans="1:34" s="6" customFormat="1" x14ac:dyDescent="0.2">
      <c r="A232">
        <f t="shared" ca="1" si="188"/>
        <v>6</v>
      </c>
      <c r="B232" t="s">
        <v>378</v>
      </c>
      <c r="C232" s="6">
        <f t="shared" ca="1" si="189"/>
        <v>1</v>
      </c>
      <c r="D232" s="6">
        <f t="shared" ca="1" si="190"/>
        <v>14</v>
      </c>
      <c r="E232" t="str">
        <f t="shared" ca="1" si="236"/>
        <v>INSERT INTO Subscriptions (trialcode, login, role, investigatorlogin) values ("tri006","Pat198","patient","Inv006");</v>
      </c>
      <c r="F232" s="6" t="str">
        <f ca="1">IF(ISNUMBER(D232),CHAR(34)&amp;VLOOKUP(A232,Trials!A:B,2,FALSE)&amp;CHAR(34)&amp;","&amp;CHAR(34)&amp;B232&amp;CHAR(34)&amp;","&amp;CHAR(34)&amp;"patient"&amp;CHAR(34)&amp;","&amp;CHAR(34)&amp;VLOOKUP(D232,Accounts!A:B,2,FALSE)&amp;CHAR(34),"")</f>
        <v>"tri006","Pat198","patient","Inv006"</v>
      </c>
      <c r="G232" s="6" t="str">
        <f t="shared" ca="1" si="191"/>
        <v>tri006</v>
      </c>
      <c r="H232" s="6" t="str">
        <f ca="1">IF(ISNUMBER(D232),VLOOKUP(D232,Accounts!A:B,2,FALSE),"")</f>
        <v>Inv006</v>
      </c>
      <c r="I232" s="6">
        <f t="shared" ca="1" si="192"/>
        <v>13</v>
      </c>
      <c r="L232">
        <f t="shared" ca="1" si="193"/>
        <v>47.9</v>
      </c>
      <c r="M232" t="str">
        <f t="shared" ref="M232:AG232" ca="1" si="242">IF(AND($L232&lt;M$33,$L232&gt;N$33),M$31,"")</f>
        <v/>
      </c>
      <c r="N232" t="str">
        <f t="shared" ca="1" si="242"/>
        <v/>
      </c>
      <c r="O232" t="str">
        <f t="shared" ca="1" si="242"/>
        <v/>
      </c>
      <c r="P232" t="str">
        <f t="shared" ca="1" si="242"/>
        <v/>
      </c>
      <c r="Q232" t="str">
        <f t="shared" ca="1" si="242"/>
        <v/>
      </c>
      <c r="R232" t="str">
        <f t="shared" ca="1" si="242"/>
        <v/>
      </c>
      <c r="S232">
        <f t="shared" ca="1" si="242"/>
        <v>6</v>
      </c>
      <c r="T232" t="str">
        <f t="shared" ca="1" si="242"/>
        <v/>
      </c>
      <c r="U232" t="str">
        <f t="shared" ca="1" si="242"/>
        <v/>
      </c>
      <c r="V232" t="str">
        <f t="shared" ca="1" si="242"/>
        <v/>
      </c>
      <c r="W232" t="str">
        <f t="shared" ca="1" si="242"/>
        <v/>
      </c>
      <c r="X232" t="str">
        <f t="shared" ca="1" si="242"/>
        <v/>
      </c>
      <c r="Y232" t="str">
        <f t="shared" ca="1" si="242"/>
        <v/>
      </c>
      <c r="Z232" t="str">
        <f t="shared" ca="1" si="242"/>
        <v/>
      </c>
      <c r="AA232" t="str">
        <f t="shared" ca="1" si="242"/>
        <v/>
      </c>
      <c r="AB232" t="str">
        <f t="shared" ca="1" si="242"/>
        <v/>
      </c>
      <c r="AC232" t="str">
        <f t="shared" ca="1" si="242"/>
        <v/>
      </c>
      <c r="AD232" t="str">
        <f t="shared" ca="1" si="242"/>
        <v/>
      </c>
      <c r="AE232" t="str">
        <f t="shared" ca="1" si="242"/>
        <v/>
      </c>
      <c r="AF232" t="str">
        <f t="shared" ca="1" si="242"/>
        <v/>
      </c>
      <c r="AG232" t="str">
        <f t="shared" ca="1" si="242"/>
        <v/>
      </c>
      <c r="AH232"/>
    </row>
    <row r="233" spans="1:34" s="6" customFormat="1" x14ac:dyDescent="0.2">
      <c r="A233">
        <f t="shared" ca="1" si="188"/>
        <v>10</v>
      </c>
      <c r="B233" t="s">
        <v>379</v>
      </c>
      <c r="C233" s="6">
        <f t="shared" ca="1" si="189"/>
        <v>2</v>
      </c>
      <c r="D233" s="6" t="str">
        <f t="shared" ca="1" si="190"/>
        <v/>
      </c>
      <c r="E233" t="str">
        <f t="shared" ca="1" si="236"/>
        <v/>
      </c>
      <c r="F233" s="6" t="str">
        <f ca="1">IF(ISNUMBER(D233),CHAR(34)&amp;VLOOKUP(A233,Trials!A:B,2,FALSE)&amp;CHAR(34)&amp;","&amp;CHAR(34)&amp;B233&amp;CHAR(34)&amp;","&amp;CHAR(34)&amp;"patient"&amp;CHAR(34)&amp;","&amp;CHAR(34)&amp;VLOOKUP(D233,Accounts!A:B,2,FALSE)&amp;CHAR(34),"")</f>
        <v/>
      </c>
      <c r="G233" s="6" t="str">
        <f t="shared" ca="1" si="191"/>
        <v>tri010</v>
      </c>
      <c r="H233" s="6" t="str">
        <f ca="1">IF(ISNUMBER(D233),VLOOKUP(D233,Accounts!A:B,2,FALSE),"")</f>
        <v/>
      </c>
      <c r="I233" s="6">
        <f t="shared" ca="1" si="192"/>
        <v>13</v>
      </c>
      <c r="L233">
        <f t="shared" ca="1" si="193"/>
        <v>32.96</v>
      </c>
      <c r="M233" t="str">
        <f t="shared" ref="M233:AG233" ca="1" si="243">IF(AND($L233&lt;M$33,$L233&gt;N$33),M$31,"")</f>
        <v/>
      </c>
      <c r="N233" t="str">
        <f t="shared" ca="1" si="243"/>
        <v/>
      </c>
      <c r="O233" t="str">
        <f t="shared" ca="1" si="243"/>
        <v/>
      </c>
      <c r="P233" t="str">
        <f t="shared" ca="1" si="243"/>
        <v/>
      </c>
      <c r="Q233" t="str">
        <f t="shared" ca="1" si="243"/>
        <v/>
      </c>
      <c r="R233" t="str">
        <f t="shared" ca="1" si="243"/>
        <v/>
      </c>
      <c r="S233" t="str">
        <f t="shared" ca="1" si="243"/>
        <v/>
      </c>
      <c r="T233" t="str">
        <f t="shared" ca="1" si="243"/>
        <v/>
      </c>
      <c r="U233" t="str">
        <f t="shared" ca="1" si="243"/>
        <v/>
      </c>
      <c r="V233" t="str">
        <f t="shared" ca="1" si="243"/>
        <v/>
      </c>
      <c r="W233">
        <f t="shared" ca="1" si="243"/>
        <v>10</v>
      </c>
      <c r="X233" t="str">
        <f t="shared" ca="1" si="243"/>
        <v/>
      </c>
      <c r="Y233" t="str">
        <f t="shared" ca="1" si="243"/>
        <v/>
      </c>
      <c r="Z233" t="str">
        <f t="shared" ca="1" si="243"/>
        <v/>
      </c>
      <c r="AA233" t="str">
        <f t="shared" ca="1" si="243"/>
        <v/>
      </c>
      <c r="AB233" t="str">
        <f t="shared" ca="1" si="243"/>
        <v/>
      </c>
      <c r="AC233" t="str">
        <f t="shared" ca="1" si="243"/>
        <v/>
      </c>
      <c r="AD233" t="str">
        <f t="shared" ca="1" si="243"/>
        <v/>
      </c>
      <c r="AE233" t="str">
        <f t="shared" ca="1" si="243"/>
        <v/>
      </c>
      <c r="AF233" t="str">
        <f t="shared" ca="1" si="243"/>
        <v/>
      </c>
      <c r="AG233" t="str">
        <f t="shared" ca="1" si="243"/>
        <v/>
      </c>
      <c r="AH233"/>
    </row>
    <row r="234" spans="1:34" s="6" customFormat="1" x14ac:dyDescent="0.2">
      <c r="A234">
        <f t="shared" ca="1" si="188"/>
        <v>18</v>
      </c>
      <c r="B234" t="s">
        <v>380</v>
      </c>
      <c r="C234" s="6">
        <f t="shared" ca="1" si="189"/>
        <v>4</v>
      </c>
      <c r="D234" s="6">
        <f t="shared" ca="1" si="190"/>
        <v>14</v>
      </c>
      <c r="E234" t="str">
        <f t="shared" ca="1" si="236"/>
        <v>INSERT INTO Subscriptions (trialcode, login, role, investigatorlogin) values ("tri018","Pat200","patient","Inv006");</v>
      </c>
      <c r="F234" s="6" t="str">
        <f ca="1">IF(ISNUMBER(D234),CHAR(34)&amp;VLOOKUP(A234,Trials!A:B,2,FALSE)&amp;CHAR(34)&amp;","&amp;CHAR(34)&amp;B234&amp;CHAR(34)&amp;","&amp;CHAR(34)&amp;"patient"&amp;CHAR(34)&amp;","&amp;CHAR(34)&amp;VLOOKUP(D234,Accounts!A:B,2,FALSE)&amp;CHAR(34),"")</f>
        <v>"tri018","Pat200","patient","Inv006"</v>
      </c>
      <c r="G234" s="6" t="str">
        <f t="shared" ca="1" si="191"/>
        <v>tri018</v>
      </c>
      <c r="H234" s="6" t="str">
        <f ca="1">IF(ISNUMBER(D234),VLOOKUP(D234,Accounts!A:B,2,FALSE),"")</f>
        <v>Inv006</v>
      </c>
      <c r="I234" s="6">
        <f t="shared" ca="1" si="192"/>
        <v>9</v>
      </c>
      <c r="L234">
        <f t="shared" ca="1" si="193"/>
        <v>6.98</v>
      </c>
      <c r="M234" t="str">
        <f t="shared" ref="M234:AG234" ca="1" si="244">IF(AND($L234&lt;M$33,$L234&gt;N$33),M$31,"")</f>
        <v/>
      </c>
      <c r="N234" t="str">
        <f t="shared" ca="1" si="244"/>
        <v/>
      </c>
      <c r="O234" t="str">
        <f t="shared" ca="1" si="244"/>
        <v/>
      </c>
      <c r="P234" t="str">
        <f t="shared" ca="1" si="244"/>
        <v/>
      </c>
      <c r="Q234" t="str">
        <f t="shared" ca="1" si="244"/>
        <v/>
      </c>
      <c r="R234" t="str">
        <f t="shared" ca="1" si="244"/>
        <v/>
      </c>
      <c r="S234" t="str">
        <f t="shared" ca="1" si="244"/>
        <v/>
      </c>
      <c r="T234" t="str">
        <f t="shared" ca="1" si="244"/>
        <v/>
      </c>
      <c r="U234" t="str">
        <f t="shared" ca="1" si="244"/>
        <v/>
      </c>
      <c r="V234" t="str">
        <f t="shared" ca="1" si="244"/>
        <v/>
      </c>
      <c r="W234" t="str">
        <f t="shared" ca="1" si="244"/>
        <v/>
      </c>
      <c r="X234" t="str">
        <f t="shared" ca="1" si="244"/>
        <v/>
      </c>
      <c r="Y234" t="str">
        <f t="shared" ca="1" si="244"/>
        <v/>
      </c>
      <c r="Z234" t="str">
        <f t="shared" ca="1" si="244"/>
        <v/>
      </c>
      <c r="AA234" t="str">
        <f t="shared" ca="1" si="244"/>
        <v/>
      </c>
      <c r="AB234" t="str">
        <f t="shared" ca="1" si="244"/>
        <v/>
      </c>
      <c r="AC234" t="str">
        <f t="shared" ca="1" si="244"/>
        <v/>
      </c>
      <c r="AD234" t="str">
        <f t="shared" ca="1" si="244"/>
        <v/>
      </c>
      <c r="AE234">
        <f t="shared" ca="1" si="244"/>
        <v>18</v>
      </c>
      <c r="AF234" t="str">
        <f t="shared" ca="1" si="244"/>
        <v/>
      </c>
      <c r="AG234" t="str">
        <f t="shared" ca="1" si="244"/>
        <v/>
      </c>
      <c r="AH234"/>
    </row>
    <row r="235" spans="1:34" s="6" customFormat="1" x14ac:dyDescent="0.2">
      <c r="A235">
        <f t="shared" ca="1" si="188"/>
        <v>0</v>
      </c>
      <c r="B235" t="s">
        <v>381</v>
      </c>
      <c r="C235" s="6">
        <f t="shared" ca="1" si="189"/>
        <v>1</v>
      </c>
      <c r="D235" s="6">
        <f t="shared" ca="1" si="190"/>
        <v>24</v>
      </c>
      <c r="E235" t="str">
        <f t="shared" ca="1" si="236"/>
        <v>INSERT INTO Subscriptions (trialcode, login, role, investigatorlogin) values ("tri000","Pat201","patient","Inv016");</v>
      </c>
      <c r="F235" s="6" t="str">
        <f ca="1">IF(ISNUMBER(D235),CHAR(34)&amp;VLOOKUP(A235,Trials!A:B,2,FALSE)&amp;CHAR(34)&amp;","&amp;CHAR(34)&amp;B235&amp;CHAR(34)&amp;","&amp;CHAR(34)&amp;"patient"&amp;CHAR(34)&amp;","&amp;CHAR(34)&amp;VLOOKUP(D235,Accounts!A:B,2,FALSE)&amp;CHAR(34),"")</f>
        <v>"tri000","Pat201","patient","Inv016"</v>
      </c>
      <c r="G235" s="6" t="str">
        <f t="shared" ca="1" si="191"/>
        <v>tri000</v>
      </c>
      <c r="H235" s="6" t="str">
        <f ca="1">IF(ISNUMBER(D235),VLOOKUP(D235,Accounts!A:B,2,FALSE),"")</f>
        <v>Inv016</v>
      </c>
      <c r="I235" s="6">
        <f t="shared" ca="1" si="192"/>
        <v>13</v>
      </c>
      <c r="L235">
        <f t="shared" ca="1" si="193"/>
        <v>66.41</v>
      </c>
      <c r="M235">
        <f t="shared" ref="M235:AG235" ca="1" si="245">IF(AND($L235&lt;M$33,$L235&gt;N$33),M$31,"")</f>
        <v>0</v>
      </c>
      <c r="N235" t="str">
        <f t="shared" ca="1" si="245"/>
        <v/>
      </c>
      <c r="O235" t="str">
        <f t="shared" ca="1" si="245"/>
        <v/>
      </c>
      <c r="P235" t="str">
        <f t="shared" ca="1" si="245"/>
        <v/>
      </c>
      <c r="Q235" t="str">
        <f t="shared" ca="1" si="245"/>
        <v/>
      </c>
      <c r="R235" t="str">
        <f t="shared" ca="1" si="245"/>
        <v/>
      </c>
      <c r="S235" t="str">
        <f t="shared" ca="1" si="245"/>
        <v/>
      </c>
      <c r="T235" t="str">
        <f t="shared" ca="1" si="245"/>
        <v/>
      </c>
      <c r="U235" t="str">
        <f t="shared" ca="1" si="245"/>
        <v/>
      </c>
      <c r="V235" t="str">
        <f t="shared" ca="1" si="245"/>
        <v/>
      </c>
      <c r="W235" t="str">
        <f t="shared" ca="1" si="245"/>
        <v/>
      </c>
      <c r="X235" t="str">
        <f t="shared" ca="1" si="245"/>
        <v/>
      </c>
      <c r="Y235" t="str">
        <f t="shared" ca="1" si="245"/>
        <v/>
      </c>
      <c r="Z235" t="str">
        <f t="shared" ca="1" si="245"/>
        <v/>
      </c>
      <c r="AA235" t="str">
        <f t="shared" ca="1" si="245"/>
        <v/>
      </c>
      <c r="AB235" t="str">
        <f t="shared" ca="1" si="245"/>
        <v/>
      </c>
      <c r="AC235" t="str">
        <f t="shared" ca="1" si="245"/>
        <v/>
      </c>
      <c r="AD235" t="str">
        <f t="shared" ca="1" si="245"/>
        <v/>
      </c>
      <c r="AE235" t="str">
        <f t="shared" ca="1" si="245"/>
        <v/>
      </c>
      <c r="AF235" t="str">
        <f t="shared" ca="1" si="245"/>
        <v/>
      </c>
      <c r="AG235" t="str">
        <f t="shared" ca="1" si="245"/>
        <v/>
      </c>
      <c r="AH235"/>
    </row>
    <row r="236" spans="1:34" s="6" customFormat="1" x14ac:dyDescent="0.2">
      <c r="A236">
        <f t="shared" ca="1" si="188"/>
        <v>9</v>
      </c>
      <c r="B236" t="s">
        <v>382</v>
      </c>
      <c r="C236" s="6">
        <f t="shared" ca="1" si="189"/>
        <v>0</v>
      </c>
      <c r="D236" s="6">
        <f t="shared" ca="1" si="190"/>
        <v>13</v>
      </c>
      <c r="E236" t="str">
        <f t="shared" ca="1" si="236"/>
        <v>INSERT INTO Subscriptions (trialcode, login, role, investigatorlogin) values ("tri009","Pat202","patient","Inv005");</v>
      </c>
      <c r="F236" s="6" t="str">
        <f ca="1">IF(ISNUMBER(D236),CHAR(34)&amp;VLOOKUP(A236,Trials!A:B,2,FALSE)&amp;CHAR(34)&amp;","&amp;CHAR(34)&amp;B236&amp;CHAR(34)&amp;","&amp;CHAR(34)&amp;"patient"&amp;CHAR(34)&amp;","&amp;CHAR(34)&amp;VLOOKUP(D236,Accounts!A:B,2,FALSE)&amp;CHAR(34),"")</f>
        <v>"tri009","Pat202","patient","Inv005"</v>
      </c>
      <c r="G236" s="6" t="str">
        <f t="shared" ca="1" si="191"/>
        <v>tri009</v>
      </c>
      <c r="H236" s="6" t="str">
        <f ca="1">IF(ISNUMBER(D236),VLOOKUP(D236,Accounts!A:B,2,FALSE),"")</f>
        <v>Inv005</v>
      </c>
      <c r="I236" s="6">
        <f t="shared" ca="1" si="192"/>
        <v>14</v>
      </c>
      <c r="L236">
        <f t="shared" ca="1" si="193"/>
        <v>37.92</v>
      </c>
      <c r="M236" t="str">
        <f t="shared" ref="M236:AG236" ca="1" si="246">IF(AND($L236&lt;M$33,$L236&gt;N$33),M$31,"")</f>
        <v/>
      </c>
      <c r="N236" t="str">
        <f t="shared" ca="1" si="246"/>
        <v/>
      </c>
      <c r="O236" t="str">
        <f t="shared" ca="1" si="246"/>
        <v/>
      </c>
      <c r="P236" t="str">
        <f t="shared" ca="1" si="246"/>
        <v/>
      </c>
      <c r="Q236" t="str">
        <f t="shared" ca="1" si="246"/>
        <v/>
      </c>
      <c r="R236" t="str">
        <f t="shared" ca="1" si="246"/>
        <v/>
      </c>
      <c r="S236" t="str">
        <f t="shared" ca="1" si="246"/>
        <v/>
      </c>
      <c r="T236" t="str">
        <f t="shared" ca="1" si="246"/>
        <v/>
      </c>
      <c r="U236" t="str">
        <f t="shared" ca="1" si="246"/>
        <v/>
      </c>
      <c r="V236">
        <f t="shared" ca="1" si="246"/>
        <v>9</v>
      </c>
      <c r="W236" t="str">
        <f t="shared" ca="1" si="246"/>
        <v/>
      </c>
      <c r="X236" t="str">
        <f t="shared" ca="1" si="246"/>
        <v/>
      </c>
      <c r="Y236" t="str">
        <f t="shared" ca="1" si="246"/>
        <v/>
      </c>
      <c r="Z236" t="str">
        <f t="shared" ca="1" si="246"/>
        <v/>
      </c>
      <c r="AA236" t="str">
        <f t="shared" ca="1" si="246"/>
        <v/>
      </c>
      <c r="AB236" t="str">
        <f t="shared" ca="1" si="246"/>
        <v/>
      </c>
      <c r="AC236" t="str">
        <f t="shared" ca="1" si="246"/>
        <v/>
      </c>
      <c r="AD236" t="str">
        <f t="shared" ca="1" si="246"/>
        <v/>
      </c>
      <c r="AE236" t="str">
        <f t="shared" ca="1" si="246"/>
        <v/>
      </c>
      <c r="AF236" t="str">
        <f t="shared" ca="1" si="246"/>
        <v/>
      </c>
      <c r="AG236" t="str">
        <f t="shared" ca="1" si="246"/>
        <v/>
      </c>
      <c r="AH236"/>
    </row>
    <row r="237" spans="1:34" s="6" customFormat="1" x14ac:dyDescent="0.2">
      <c r="A237">
        <f t="shared" ca="1" si="188"/>
        <v>19</v>
      </c>
      <c r="B237" t="s">
        <v>383</v>
      </c>
      <c r="C237" s="6">
        <f t="shared" ca="1" si="189"/>
        <v>1</v>
      </c>
      <c r="D237" s="6">
        <f t="shared" ca="1" si="190"/>
        <v>10</v>
      </c>
      <c r="E237" t="str">
        <f t="shared" ca="1" si="236"/>
        <v>INSERT INTO Subscriptions (trialcode, login, role, investigatorlogin) values ("tri019","Pat203","patient","Inv002");</v>
      </c>
      <c r="F237" s="6" t="str">
        <f ca="1">IF(ISNUMBER(D237),CHAR(34)&amp;VLOOKUP(A237,Trials!A:B,2,FALSE)&amp;CHAR(34)&amp;","&amp;CHAR(34)&amp;B237&amp;CHAR(34)&amp;","&amp;CHAR(34)&amp;"patient"&amp;CHAR(34)&amp;","&amp;CHAR(34)&amp;VLOOKUP(D237,Accounts!A:B,2,FALSE)&amp;CHAR(34),"")</f>
        <v>"tri019","Pat203","patient","Inv002"</v>
      </c>
      <c r="G237" s="6" t="str">
        <f t="shared" ca="1" si="191"/>
        <v>tri019</v>
      </c>
      <c r="H237" s="6" t="str">
        <f ca="1">IF(ISNUMBER(D237),VLOOKUP(D237,Accounts!A:B,2,FALSE),"")</f>
        <v>Inv002</v>
      </c>
      <c r="I237" s="6">
        <f t="shared" ca="1" si="192"/>
        <v>11</v>
      </c>
      <c r="L237">
        <f t="shared" ca="1" si="193"/>
        <v>5.34</v>
      </c>
      <c r="M237" t="str">
        <f t="shared" ref="M237:AG237" ca="1" si="247">IF(AND($L237&lt;M$33,$L237&gt;N$33),M$31,"")</f>
        <v/>
      </c>
      <c r="N237" t="str">
        <f t="shared" ca="1" si="247"/>
        <v/>
      </c>
      <c r="O237" t="str">
        <f t="shared" ca="1" si="247"/>
        <v/>
      </c>
      <c r="P237" t="str">
        <f t="shared" ca="1" si="247"/>
        <v/>
      </c>
      <c r="Q237" t="str">
        <f t="shared" ca="1" si="247"/>
        <v/>
      </c>
      <c r="R237" t="str">
        <f t="shared" ca="1" si="247"/>
        <v/>
      </c>
      <c r="S237" t="str">
        <f t="shared" ca="1" si="247"/>
        <v/>
      </c>
      <c r="T237" t="str">
        <f t="shared" ca="1" si="247"/>
        <v/>
      </c>
      <c r="U237" t="str">
        <f t="shared" ca="1" si="247"/>
        <v/>
      </c>
      <c r="V237" t="str">
        <f t="shared" ca="1" si="247"/>
        <v/>
      </c>
      <c r="W237" t="str">
        <f t="shared" ca="1" si="247"/>
        <v/>
      </c>
      <c r="X237" t="str">
        <f t="shared" ca="1" si="247"/>
        <v/>
      </c>
      <c r="Y237" t="str">
        <f t="shared" ca="1" si="247"/>
        <v/>
      </c>
      <c r="Z237" t="str">
        <f t="shared" ca="1" si="247"/>
        <v/>
      </c>
      <c r="AA237" t="str">
        <f t="shared" ca="1" si="247"/>
        <v/>
      </c>
      <c r="AB237" t="str">
        <f t="shared" ca="1" si="247"/>
        <v/>
      </c>
      <c r="AC237" t="str">
        <f t="shared" ca="1" si="247"/>
        <v/>
      </c>
      <c r="AD237" t="str">
        <f t="shared" ca="1" si="247"/>
        <v/>
      </c>
      <c r="AE237" t="str">
        <f t="shared" ca="1" si="247"/>
        <v/>
      </c>
      <c r="AF237">
        <f t="shared" ca="1" si="247"/>
        <v>19</v>
      </c>
      <c r="AG237" t="str">
        <f t="shared" ca="1" si="247"/>
        <v/>
      </c>
      <c r="AH237"/>
    </row>
    <row r="238" spans="1:34" s="6" customFormat="1" x14ac:dyDescent="0.2">
      <c r="A238">
        <f t="shared" ca="1" si="188"/>
        <v>5</v>
      </c>
      <c r="B238" t="s">
        <v>384</v>
      </c>
      <c r="C238" s="6">
        <f t="shared" ca="1" si="189"/>
        <v>2</v>
      </c>
      <c r="D238" s="6">
        <f t="shared" ca="1" si="190"/>
        <v>16</v>
      </c>
      <c r="E238" t="str">
        <f t="shared" ca="1" si="236"/>
        <v>INSERT INTO Subscriptions (trialcode, login, role, investigatorlogin) values ("tri005","Pat204","patient","Inv008");</v>
      </c>
      <c r="F238" s="6" t="str">
        <f ca="1">IF(ISNUMBER(D238),CHAR(34)&amp;VLOOKUP(A238,Trials!A:B,2,FALSE)&amp;CHAR(34)&amp;","&amp;CHAR(34)&amp;B238&amp;CHAR(34)&amp;","&amp;CHAR(34)&amp;"patient"&amp;CHAR(34)&amp;","&amp;CHAR(34)&amp;VLOOKUP(D238,Accounts!A:B,2,FALSE)&amp;CHAR(34),"")</f>
        <v>"tri005","Pat204","patient","Inv008"</v>
      </c>
      <c r="G238" s="6" t="str">
        <f t="shared" ca="1" si="191"/>
        <v>tri005</v>
      </c>
      <c r="H238" s="6" t="str">
        <f ca="1">IF(ISNUMBER(D238),VLOOKUP(D238,Accounts!A:B,2,FALSE),"")</f>
        <v>Inv008</v>
      </c>
      <c r="I238" s="6">
        <f t="shared" ca="1" si="192"/>
        <v>12</v>
      </c>
      <c r="L238">
        <f t="shared" ca="1" si="193"/>
        <v>52.03</v>
      </c>
      <c r="M238" t="str">
        <f t="shared" ref="M238:AG238" ca="1" si="248">IF(AND($L238&lt;M$33,$L238&gt;N$33),M$31,"")</f>
        <v/>
      </c>
      <c r="N238" t="str">
        <f t="shared" ca="1" si="248"/>
        <v/>
      </c>
      <c r="O238" t="str">
        <f t="shared" ca="1" si="248"/>
        <v/>
      </c>
      <c r="P238" t="str">
        <f t="shared" ca="1" si="248"/>
        <v/>
      </c>
      <c r="Q238" t="str">
        <f t="shared" ca="1" si="248"/>
        <v/>
      </c>
      <c r="R238">
        <f t="shared" ca="1" si="248"/>
        <v>5</v>
      </c>
      <c r="S238" t="str">
        <f t="shared" ca="1" si="248"/>
        <v/>
      </c>
      <c r="T238" t="str">
        <f t="shared" ca="1" si="248"/>
        <v/>
      </c>
      <c r="U238" t="str">
        <f t="shared" ca="1" si="248"/>
        <v/>
      </c>
      <c r="V238" t="str">
        <f t="shared" ca="1" si="248"/>
        <v/>
      </c>
      <c r="W238" t="str">
        <f t="shared" ca="1" si="248"/>
        <v/>
      </c>
      <c r="X238" t="str">
        <f t="shared" ca="1" si="248"/>
        <v/>
      </c>
      <c r="Y238" t="str">
        <f t="shared" ca="1" si="248"/>
        <v/>
      </c>
      <c r="Z238" t="str">
        <f t="shared" ca="1" si="248"/>
        <v/>
      </c>
      <c r="AA238" t="str">
        <f t="shared" ca="1" si="248"/>
        <v/>
      </c>
      <c r="AB238" t="str">
        <f t="shared" ca="1" si="248"/>
        <v/>
      </c>
      <c r="AC238" t="str">
        <f t="shared" ca="1" si="248"/>
        <v/>
      </c>
      <c r="AD238" t="str">
        <f t="shared" ca="1" si="248"/>
        <v/>
      </c>
      <c r="AE238" t="str">
        <f t="shared" ca="1" si="248"/>
        <v/>
      </c>
      <c r="AF238" t="str">
        <f t="shared" ca="1" si="248"/>
        <v/>
      </c>
      <c r="AG238" t="str">
        <f t="shared" ca="1" si="248"/>
        <v/>
      </c>
      <c r="AH238"/>
    </row>
    <row r="239" spans="1:34" s="6" customFormat="1" x14ac:dyDescent="0.2">
      <c r="A239">
        <f t="shared" ca="1" si="188"/>
        <v>3</v>
      </c>
      <c r="B239" t="s">
        <v>385</v>
      </c>
      <c r="C239" s="6">
        <f t="shared" ca="1" si="189"/>
        <v>3</v>
      </c>
      <c r="D239" s="6" t="str">
        <f t="shared" ca="1" si="190"/>
        <v/>
      </c>
      <c r="E239" t="str">
        <f t="shared" ca="1" si="236"/>
        <v/>
      </c>
      <c r="F239" s="6" t="str">
        <f ca="1">IF(ISNUMBER(D239),CHAR(34)&amp;VLOOKUP(A239,Trials!A:B,2,FALSE)&amp;CHAR(34)&amp;","&amp;CHAR(34)&amp;B239&amp;CHAR(34)&amp;","&amp;CHAR(34)&amp;"patient"&amp;CHAR(34)&amp;","&amp;CHAR(34)&amp;VLOOKUP(D239,Accounts!A:B,2,FALSE)&amp;CHAR(34),"")</f>
        <v/>
      </c>
      <c r="G239" s="6" t="str">
        <f t="shared" ca="1" si="191"/>
        <v>tri003</v>
      </c>
      <c r="H239" s="6" t="str">
        <f ca="1">IF(ISNUMBER(D239),VLOOKUP(D239,Accounts!A:B,2,FALSE),"")</f>
        <v/>
      </c>
      <c r="I239" s="6">
        <f t="shared" ca="1" si="192"/>
        <v>12</v>
      </c>
      <c r="L239">
        <f t="shared" ca="1" si="193"/>
        <v>59.07</v>
      </c>
      <c r="M239" t="str">
        <f t="shared" ref="M239:AG239" ca="1" si="249">IF(AND($L239&lt;M$33,$L239&gt;N$33),M$31,"")</f>
        <v/>
      </c>
      <c r="N239" t="str">
        <f t="shared" ca="1" si="249"/>
        <v/>
      </c>
      <c r="O239" t="str">
        <f t="shared" ca="1" si="249"/>
        <v/>
      </c>
      <c r="P239">
        <f t="shared" ca="1" si="249"/>
        <v>3</v>
      </c>
      <c r="Q239" t="str">
        <f t="shared" ca="1" si="249"/>
        <v/>
      </c>
      <c r="R239" t="str">
        <f t="shared" ca="1" si="249"/>
        <v/>
      </c>
      <c r="S239" t="str">
        <f t="shared" ca="1" si="249"/>
        <v/>
      </c>
      <c r="T239" t="str">
        <f t="shared" ca="1" si="249"/>
        <v/>
      </c>
      <c r="U239" t="str">
        <f t="shared" ca="1" si="249"/>
        <v/>
      </c>
      <c r="V239" t="str">
        <f t="shared" ca="1" si="249"/>
        <v/>
      </c>
      <c r="W239" t="str">
        <f t="shared" ca="1" si="249"/>
        <v/>
      </c>
      <c r="X239" t="str">
        <f t="shared" ca="1" si="249"/>
        <v/>
      </c>
      <c r="Y239" t="str">
        <f t="shared" ca="1" si="249"/>
        <v/>
      </c>
      <c r="Z239" t="str">
        <f t="shared" ca="1" si="249"/>
        <v/>
      </c>
      <c r="AA239" t="str">
        <f t="shared" ca="1" si="249"/>
        <v/>
      </c>
      <c r="AB239" t="str">
        <f t="shared" ca="1" si="249"/>
        <v/>
      </c>
      <c r="AC239" t="str">
        <f t="shared" ca="1" si="249"/>
        <v/>
      </c>
      <c r="AD239" t="str">
        <f t="shared" ca="1" si="249"/>
        <v/>
      </c>
      <c r="AE239" t="str">
        <f t="shared" ca="1" si="249"/>
        <v/>
      </c>
      <c r="AF239" t="str">
        <f t="shared" ca="1" si="249"/>
        <v/>
      </c>
      <c r="AG239" t="str">
        <f t="shared" ca="1" si="249"/>
        <v/>
      </c>
      <c r="AH239"/>
    </row>
    <row r="240" spans="1:34" s="6" customFormat="1" x14ac:dyDescent="0.2">
      <c r="A240">
        <f t="shared" ca="1" si="188"/>
        <v>14</v>
      </c>
      <c r="B240" t="s">
        <v>386</v>
      </c>
      <c r="C240" s="6">
        <f t="shared" ca="1" si="189"/>
        <v>1</v>
      </c>
      <c r="D240" s="6" t="str">
        <f t="shared" ca="1" si="190"/>
        <v/>
      </c>
      <c r="E240" t="str">
        <f t="shared" ca="1" si="236"/>
        <v/>
      </c>
      <c r="F240" s="6" t="str">
        <f ca="1">IF(ISNUMBER(D240),CHAR(34)&amp;VLOOKUP(A240,Trials!A:B,2,FALSE)&amp;CHAR(34)&amp;","&amp;CHAR(34)&amp;B240&amp;CHAR(34)&amp;","&amp;CHAR(34)&amp;"patient"&amp;CHAR(34)&amp;","&amp;CHAR(34)&amp;VLOOKUP(D240,Accounts!A:B,2,FALSE)&amp;CHAR(34),"")</f>
        <v/>
      </c>
      <c r="G240" s="6" t="str">
        <f t="shared" ca="1" si="191"/>
        <v>tri014</v>
      </c>
      <c r="H240" s="6" t="str">
        <f ca="1">IF(ISNUMBER(D240),VLOOKUP(D240,Accounts!A:B,2,FALSE),"")</f>
        <v/>
      </c>
      <c r="I240" s="6">
        <f t="shared" ca="1" si="192"/>
        <v>14</v>
      </c>
      <c r="L240">
        <f t="shared" ca="1" si="193"/>
        <v>18.77</v>
      </c>
      <c r="M240" t="str">
        <f t="shared" ref="M240:AG240" ca="1" si="250">IF(AND($L240&lt;M$33,$L240&gt;N$33),M$31,"")</f>
        <v/>
      </c>
      <c r="N240" t="str">
        <f t="shared" ca="1" si="250"/>
        <v/>
      </c>
      <c r="O240" t="str">
        <f t="shared" ca="1" si="250"/>
        <v/>
      </c>
      <c r="P240" t="str">
        <f t="shared" ca="1" si="250"/>
        <v/>
      </c>
      <c r="Q240" t="str">
        <f t="shared" ca="1" si="250"/>
        <v/>
      </c>
      <c r="R240" t="str">
        <f t="shared" ca="1" si="250"/>
        <v/>
      </c>
      <c r="S240" t="str">
        <f t="shared" ca="1" si="250"/>
        <v/>
      </c>
      <c r="T240" t="str">
        <f t="shared" ca="1" si="250"/>
        <v/>
      </c>
      <c r="U240" t="str">
        <f t="shared" ca="1" si="250"/>
        <v/>
      </c>
      <c r="V240" t="str">
        <f t="shared" ca="1" si="250"/>
        <v/>
      </c>
      <c r="W240" t="str">
        <f t="shared" ca="1" si="250"/>
        <v/>
      </c>
      <c r="X240" t="str">
        <f t="shared" ca="1" si="250"/>
        <v/>
      </c>
      <c r="Y240" t="str">
        <f t="shared" ca="1" si="250"/>
        <v/>
      </c>
      <c r="Z240" t="str">
        <f t="shared" ca="1" si="250"/>
        <v/>
      </c>
      <c r="AA240">
        <f t="shared" ca="1" si="250"/>
        <v>14</v>
      </c>
      <c r="AB240" t="str">
        <f t="shared" ca="1" si="250"/>
        <v/>
      </c>
      <c r="AC240" t="str">
        <f t="shared" ca="1" si="250"/>
        <v/>
      </c>
      <c r="AD240" t="str">
        <f t="shared" ca="1" si="250"/>
        <v/>
      </c>
      <c r="AE240" t="str">
        <f t="shared" ca="1" si="250"/>
        <v/>
      </c>
      <c r="AF240" t="str">
        <f t="shared" ca="1" si="250"/>
        <v/>
      </c>
      <c r="AG240" t="str">
        <f t="shared" ca="1" si="250"/>
        <v/>
      </c>
      <c r="AH240"/>
    </row>
    <row r="241" spans="1:34" s="6" customFormat="1" x14ac:dyDescent="0.2">
      <c r="A241">
        <f t="shared" ca="1" si="188"/>
        <v>0</v>
      </c>
      <c r="B241" t="s">
        <v>387</v>
      </c>
      <c r="C241" s="6">
        <f t="shared" ca="1" si="189"/>
        <v>2</v>
      </c>
      <c r="D241" s="6" t="str">
        <f t="shared" ca="1" si="190"/>
        <v/>
      </c>
      <c r="E241" t="str">
        <f t="shared" ca="1" si="236"/>
        <v/>
      </c>
      <c r="F241" s="6" t="str">
        <f ca="1">IF(ISNUMBER(D241),CHAR(34)&amp;VLOOKUP(A241,Trials!A:B,2,FALSE)&amp;CHAR(34)&amp;","&amp;CHAR(34)&amp;B241&amp;CHAR(34)&amp;","&amp;CHAR(34)&amp;"patient"&amp;CHAR(34)&amp;","&amp;CHAR(34)&amp;VLOOKUP(D241,Accounts!A:B,2,FALSE)&amp;CHAR(34),"")</f>
        <v/>
      </c>
      <c r="G241" s="6" t="str">
        <f t="shared" ca="1" si="191"/>
        <v>tri000</v>
      </c>
      <c r="H241" s="6" t="str">
        <f ca="1">IF(ISNUMBER(D241),VLOOKUP(D241,Accounts!A:B,2,FALSE),"")</f>
        <v/>
      </c>
      <c r="I241" s="6">
        <f t="shared" ca="1" si="192"/>
        <v>13</v>
      </c>
      <c r="L241">
        <f t="shared" ca="1" si="193"/>
        <v>68.09</v>
      </c>
      <c r="M241">
        <f t="shared" ref="M241:AG241" ca="1" si="251">IF(AND($L241&lt;M$33,$L241&gt;N$33),M$31,"")</f>
        <v>0</v>
      </c>
      <c r="N241" t="str">
        <f t="shared" ca="1" si="251"/>
        <v/>
      </c>
      <c r="O241" t="str">
        <f t="shared" ca="1" si="251"/>
        <v/>
      </c>
      <c r="P241" t="str">
        <f t="shared" ca="1" si="251"/>
        <v/>
      </c>
      <c r="Q241" t="str">
        <f t="shared" ca="1" si="251"/>
        <v/>
      </c>
      <c r="R241" t="str">
        <f t="shared" ca="1" si="251"/>
        <v/>
      </c>
      <c r="S241" t="str">
        <f t="shared" ca="1" si="251"/>
        <v/>
      </c>
      <c r="T241" t="str">
        <f t="shared" ca="1" si="251"/>
        <v/>
      </c>
      <c r="U241" t="str">
        <f t="shared" ca="1" si="251"/>
        <v/>
      </c>
      <c r="V241" t="str">
        <f t="shared" ca="1" si="251"/>
        <v/>
      </c>
      <c r="W241" t="str">
        <f t="shared" ca="1" si="251"/>
        <v/>
      </c>
      <c r="X241" t="str">
        <f t="shared" ca="1" si="251"/>
        <v/>
      </c>
      <c r="Y241" t="str">
        <f t="shared" ca="1" si="251"/>
        <v/>
      </c>
      <c r="Z241" t="str">
        <f t="shared" ca="1" si="251"/>
        <v/>
      </c>
      <c r="AA241" t="str">
        <f t="shared" ca="1" si="251"/>
        <v/>
      </c>
      <c r="AB241" t="str">
        <f t="shared" ca="1" si="251"/>
        <v/>
      </c>
      <c r="AC241" t="str">
        <f t="shared" ca="1" si="251"/>
        <v/>
      </c>
      <c r="AD241" t="str">
        <f t="shared" ca="1" si="251"/>
        <v/>
      </c>
      <c r="AE241" t="str">
        <f t="shared" ca="1" si="251"/>
        <v/>
      </c>
      <c r="AF241" t="str">
        <f t="shared" ca="1" si="251"/>
        <v/>
      </c>
      <c r="AG241" t="str">
        <f t="shared" ca="1" si="251"/>
        <v/>
      </c>
      <c r="AH241"/>
    </row>
    <row r="242" spans="1:34" s="6" customFormat="1" x14ac:dyDescent="0.2">
      <c r="A242">
        <f t="shared" ca="1" si="188"/>
        <v>13</v>
      </c>
      <c r="B242" t="s">
        <v>388</v>
      </c>
      <c r="C242" s="6">
        <f t="shared" ca="1" si="189"/>
        <v>5</v>
      </c>
      <c r="D242" s="6">
        <f t="shared" ca="1" si="190"/>
        <v>22</v>
      </c>
      <c r="E242" t="str">
        <f t="shared" ca="1" si="236"/>
        <v>INSERT INTO Subscriptions (trialcode, login, role, investigatorlogin) values ("tri013","Pat208","patient","Inv014");</v>
      </c>
      <c r="F242" s="6" t="str">
        <f ca="1">IF(ISNUMBER(D242),CHAR(34)&amp;VLOOKUP(A242,Trials!A:B,2,FALSE)&amp;CHAR(34)&amp;","&amp;CHAR(34)&amp;B242&amp;CHAR(34)&amp;","&amp;CHAR(34)&amp;"patient"&amp;CHAR(34)&amp;","&amp;CHAR(34)&amp;VLOOKUP(D242,Accounts!A:B,2,FALSE)&amp;CHAR(34),"")</f>
        <v>"tri013","Pat208","patient","Inv014"</v>
      </c>
      <c r="G242" s="6" t="str">
        <f t="shared" ca="1" si="191"/>
        <v>tri013</v>
      </c>
      <c r="H242" s="6" t="str">
        <f ca="1">IF(ISNUMBER(D242),VLOOKUP(D242,Accounts!A:B,2,FALSE),"")</f>
        <v>Inv014</v>
      </c>
      <c r="I242" s="6">
        <f t="shared" ca="1" si="192"/>
        <v>7</v>
      </c>
      <c r="L242">
        <f t="shared" ca="1" si="193"/>
        <v>23.41</v>
      </c>
      <c r="M242" t="str">
        <f t="shared" ref="M242:AG242" ca="1" si="252">IF(AND($L242&lt;M$33,$L242&gt;N$33),M$31,"")</f>
        <v/>
      </c>
      <c r="N242" t="str">
        <f t="shared" ca="1" si="252"/>
        <v/>
      </c>
      <c r="O242" t="str">
        <f t="shared" ca="1" si="252"/>
        <v/>
      </c>
      <c r="P242" t="str">
        <f t="shared" ca="1" si="252"/>
        <v/>
      </c>
      <c r="Q242" t="str">
        <f t="shared" ca="1" si="252"/>
        <v/>
      </c>
      <c r="R242" t="str">
        <f t="shared" ca="1" si="252"/>
        <v/>
      </c>
      <c r="S242" t="str">
        <f t="shared" ca="1" si="252"/>
        <v/>
      </c>
      <c r="T242" t="str">
        <f t="shared" ca="1" si="252"/>
        <v/>
      </c>
      <c r="U242" t="str">
        <f t="shared" ca="1" si="252"/>
        <v/>
      </c>
      <c r="V242" t="str">
        <f t="shared" ca="1" si="252"/>
        <v/>
      </c>
      <c r="W242" t="str">
        <f t="shared" ca="1" si="252"/>
        <v/>
      </c>
      <c r="X242" t="str">
        <f t="shared" ca="1" si="252"/>
        <v/>
      </c>
      <c r="Y242" t="str">
        <f t="shared" ca="1" si="252"/>
        <v/>
      </c>
      <c r="Z242">
        <f t="shared" ca="1" si="252"/>
        <v>13</v>
      </c>
      <c r="AA242" t="str">
        <f t="shared" ca="1" si="252"/>
        <v/>
      </c>
      <c r="AB242" t="str">
        <f t="shared" ca="1" si="252"/>
        <v/>
      </c>
      <c r="AC242" t="str">
        <f t="shared" ca="1" si="252"/>
        <v/>
      </c>
      <c r="AD242" t="str">
        <f t="shared" ca="1" si="252"/>
        <v/>
      </c>
      <c r="AE242" t="str">
        <f t="shared" ca="1" si="252"/>
        <v/>
      </c>
      <c r="AF242" t="str">
        <f t="shared" ca="1" si="252"/>
        <v/>
      </c>
      <c r="AG242" t="str">
        <f t="shared" ca="1" si="252"/>
        <v/>
      </c>
      <c r="AH242"/>
    </row>
    <row r="243" spans="1:34" s="6" customFormat="1" x14ac:dyDescent="0.2">
      <c r="A243">
        <f t="shared" ca="1" si="188"/>
        <v>9</v>
      </c>
      <c r="B243" t="s">
        <v>389</v>
      </c>
      <c r="C243" s="6">
        <f t="shared" ca="1" si="189"/>
        <v>1</v>
      </c>
      <c r="D243" s="6" t="str">
        <f t="shared" ca="1" si="190"/>
        <v/>
      </c>
      <c r="E243" t="str">
        <f t="shared" ca="1" si="236"/>
        <v/>
      </c>
      <c r="F243" s="6" t="str">
        <f ca="1">IF(ISNUMBER(D243),CHAR(34)&amp;VLOOKUP(A243,Trials!A:B,2,FALSE)&amp;CHAR(34)&amp;","&amp;CHAR(34)&amp;B243&amp;CHAR(34)&amp;","&amp;CHAR(34)&amp;"patient"&amp;CHAR(34)&amp;","&amp;CHAR(34)&amp;VLOOKUP(D243,Accounts!A:B,2,FALSE)&amp;CHAR(34),"")</f>
        <v/>
      </c>
      <c r="G243" s="6" t="str">
        <f t="shared" ca="1" si="191"/>
        <v>tri009</v>
      </c>
      <c r="H243" s="6" t="str">
        <f ca="1">IF(ISNUMBER(D243),VLOOKUP(D243,Accounts!A:B,2,FALSE),"")</f>
        <v/>
      </c>
      <c r="I243" s="6">
        <f t="shared" ca="1" si="192"/>
        <v>14</v>
      </c>
      <c r="L243">
        <f t="shared" ca="1" si="193"/>
        <v>35.090000000000003</v>
      </c>
      <c r="M243" t="str">
        <f t="shared" ref="M243:AG243" ca="1" si="253">IF(AND($L243&lt;M$33,$L243&gt;N$33),M$31,"")</f>
        <v/>
      </c>
      <c r="N243" t="str">
        <f t="shared" ca="1" si="253"/>
        <v/>
      </c>
      <c r="O243" t="str">
        <f t="shared" ca="1" si="253"/>
        <v/>
      </c>
      <c r="P243" t="str">
        <f t="shared" ca="1" si="253"/>
        <v/>
      </c>
      <c r="Q243" t="str">
        <f t="shared" ca="1" si="253"/>
        <v/>
      </c>
      <c r="R243" t="str">
        <f t="shared" ca="1" si="253"/>
        <v/>
      </c>
      <c r="S243" t="str">
        <f t="shared" ca="1" si="253"/>
        <v/>
      </c>
      <c r="T243" t="str">
        <f t="shared" ca="1" si="253"/>
        <v/>
      </c>
      <c r="U243" t="str">
        <f t="shared" ca="1" si="253"/>
        <v/>
      </c>
      <c r="V243">
        <f t="shared" ca="1" si="253"/>
        <v>9</v>
      </c>
      <c r="W243" t="str">
        <f t="shared" ca="1" si="253"/>
        <v/>
      </c>
      <c r="X243" t="str">
        <f t="shared" ca="1" si="253"/>
        <v/>
      </c>
      <c r="Y243" t="str">
        <f t="shared" ca="1" si="253"/>
        <v/>
      </c>
      <c r="Z243" t="str">
        <f t="shared" ca="1" si="253"/>
        <v/>
      </c>
      <c r="AA243" t="str">
        <f t="shared" ca="1" si="253"/>
        <v/>
      </c>
      <c r="AB243" t="str">
        <f t="shared" ca="1" si="253"/>
        <v/>
      </c>
      <c r="AC243" t="str">
        <f t="shared" ca="1" si="253"/>
        <v/>
      </c>
      <c r="AD243" t="str">
        <f t="shared" ca="1" si="253"/>
        <v/>
      </c>
      <c r="AE243" t="str">
        <f t="shared" ca="1" si="253"/>
        <v/>
      </c>
      <c r="AF243" t="str">
        <f t="shared" ca="1" si="253"/>
        <v/>
      </c>
      <c r="AG243" t="str">
        <f t="shared" ca="1" si="253"/>
        <v/>
      </c>
      <c r="AH243"/>
    </row>
    <row r="244" spans="1:34" s="6" customFormat="1" x14ac:dyDescent="0.2">
      <c r="A244">
        <f t="shared" ca="1" si="188"/>
        <v>2</v>
      </c>
      <c r="B244" t="s">
        <v>390</v>
      </c>
      <c r="C244" s="6">
        <f t="shared" ca="1" si="189"/>
        <v>3</v>
      </c>
      <c r="D244" s="6">
        <f t="shared" ca="1" si="190"/>
        <v>19</v>
      </c>
      <c r="E244" t="str">
        <f t="shared" ca="1" si="236"/>
        <v>INSERT INTO Subscriptions (trialcode, login, role, investigatorlogin) values ("tri002","Pat210","patient","Inv011");</v>
      </c>
      <c r="F244" s="6" t="str">
        <f ca="1">IF(ISNUMBER(D244),CHAR(34)&amp;VLOOKUP(A244,Trials!A:B,2,FALSE)&amp;CHAR(34)&amp;","&amp;CHAR(34)&amp;B244&amp;CHAR(34)&amp;","&amp;CHAR(34)&amp;"patient"&amp;CHAR(34)&amp;","&amp;CHAR(34)&amp;VLOOKUP(D244,Accounts!A:B,2,FALSE)&amp;CHAR(34),"")</f>
        <v>"tri002","Pat210","patient","Inv011"</v>
      </c>
      <c r="G244" s="6" t="str">
        <f t="shared" ca="1" si="191"/>
        <v>tri002</v>
      </c>
      <c r="H244" s="6" t="str">
        <f ca="1">IF(ISNUMBER(D244),VLOOKUP(D244,Accounts!A:B,2,FALSE),"")</f>
        <v>Inv011</v>
      </c>
      <c r="I244" s="6">
        <f t="shared" ca="1" si="192"/>
        <v>10</v>
      </c>
      <c r="L244">
        <f t="shared" ca="1" si="193"/>
        <v>62.2</v>
      </c>
      <c r="M244" t="str">
        <f t="shared" ref="M244:AG244" ca="1" si="254">IF(AND($L244&lt;M$33,$L244&gt;N$33),M$31,"")</f>
        <v/>
      </c>
      <c r="N244" t="str">
        <f t="shared" ca="1" si="254"/>
        <v/>
      </c>
      <c r="O244">
        <f t="shared" ca="1" si="254"/>
        <v>2</v>
      </c>
      <c r="P244" t="str">
        <f t="shared" ca="1" si="254"/>
        <v/>
      </c>
      <c r="Q244" t="str">
        <f t="shared" ca="1" si="254"/>
        <v/>
      </c>
      <c r="R244" t="str">
        <f t="shared" ca="1" si="254"/>
        <v/>
      </c>
      <c r="S244" t="str">
        <f t="shared" ca="1" si="254"/>
        <v/>
      </c>
      <c r="T244" t="str">
        <f t="shared" ca="1" si="254"/>
        <v/>
      </c>
      <c r="U244" t="str">
        <f t="shared" ca="1" si="254"/>
        <v/>
      </c>
      <c r="V244" t="str">
        <f t="shared" ca="1" si="254"/>
        <v/>
      </c>
      <c r="W244" t="str">
        <f t="shared" ca="1" si="254"/>
        <v/>
      </c>
      <c r="X244" t="str">
        <f t="shared" ca="1" si="254"/>
        <v/>
      </c>
      <c r="Y244" t="str">
        <f t="shared" ca="1" si="254"/>
        <v/>
      </c>
      <c r="Z244" t="str">
        <f t="shared" ca="1" si="254"/>
        <v/>
      </c>
      <c r="AA244" t="str">
        <f t="shared" ca="1" si="254"/>
        <v/>
      </c>
      <c r="AB244" t="str">
        <f t="shared" ca="1" si="254"/>
        <v/>
      </c>
      <c r="AC244" t="str">
        <f t="shared" ca="1" si="254"/>
        <v/>
      </c>
      <c r="AD244" t="str">
        <f t="shared" ca="1" si="254"/>
        <v/>
      </c>
      <c r="AE244" t="str">
        <f t="shared" ca="1" si="254"/>
        <v/>
      </c>
      <c r="AF244" t="str">
        <f t="shared" ca="1" si="254"/>
        <v/>
      </c>
      <c r="AG244" t="str">
        <f t="shared" ca="1" si="254"/>
        <v/>
      </c>
      <c r="AH244"/>
    </row>
    <row r="245" spans="1:34" s="6" customFormat="1" x14ac:dyDescent="0.2">
      <c r="A245">
        <f t="shared" ca="1" si="188"/>
        <v>11</v>
      </c>
      <c r="B245" t="s">
        <v>391</v>
      </c>
      <c r="C245" s="6">
        <f t="shared" ca="1" si="189"/>
        <v>1</v>
      </c>
      <c r="D245" s="6">
        <f t="shared" ca="1" si="190"/>
        <v>16</v>
      </c>
      <c r="E245" t="str">
        <f t="shared" ca="1" si="236"/>
        <v>INSERT INTO Subscriptions (trialcode, login, role, investigatorlogin) values ("tri011","Pat211","patient","Inv008");</v>
      </c>
      <c r="F245" s="6" t="str">
        <f ca="1">IF(ISNUMBER(D245),CHAR(34)&amp;VLOOKUP(A245,Trials!A:B,2,FALSE)&amp;CHAR(34)&amp;","&amp;CHAR(34)&amp;B245&amp;CHAR(34)&amp;","&amp;CHAR(34)&amp;"patient"&amp;CHAR(34)&amp;","&amp;CHAR(34)&amp;VLOOKUP(D245,Accounts!A:B,2,FALSE)&amp;CHAR(34),"")</f>
        <v>"tri011","Pat211","patient","Inv008"</v>
      </c>
      <c r="G245" s="6" t="str">
        <f t="shared" ca="1" si="191"/>
        <v>tri011</v>
      </c>
      <c r="H245" s="6" t="str">
        <f ca="1">IF(ISNUMBER(D245),VLOOKUP(D245,Accounts!A:B,2,FALSE),"")</f>
        <v>Inv008</v>
      </c>
      <c r="I245" s="6">
        <f t="shared" ca="1" si="192"/>
        <v>7</v>
      </c>
      <c r="L245">
        <f t="shared" ca="1" si="193"/>
        <v>30.05</v>
      </c>
      <c r="M245" t="str">
        <f t="shared" ref="M245:AG245" ca="1" si="255">IF(AND($L245&lt;M$33,$L245&gt;N$33),M$31,"")</f>
        <v/>
      </c>
      <c r="N245" t="str">
        <f t="shared" ca="1" si="255"/>
        <v/>
      </c>
      <c r="O245" t="str">
        <f t="shared" ca="1" si="255"/>
        <v/>
      </c>
      <c r="P245" t="str">
        <f t="shared" ca="1" si="255"/>
        <v/>
      </c>
      <c r="Q245" t="str">
        <f t="shared" ca="1" si="255"/>
        <v/>
      </c>
      <c r="R245" t="str">
        <f t="shared" ca="1" si="255"/>
        <v/>
      </c>
      <c r="S245" t="str">
        <f t="shared" ca="1" si="255"/>
        <v/>
      </c>
      <c r="T245" t="str">
        <f t="shared" ca="1" si="255"/>
        <v/>
      </c>
      <c r="U245" t="str">
        <f t="shared" ca="1" si="255"/>
        <v/>
      </c>
      <c r="V245" t="str">
        <f t="shared" ca="1" si="255"/>
        <v/>
      </c>
      <c r="W245" t="str">
        <f t="shared" ca="1" si="255"/>
        <v/>
      </c>
      <c r="X245">
        <f t="shared" ca="1" si="255"/>
        <v>11</v>
      </c>
      <c r="Y245" t="str">
        <f t="shared" ca="1" si="255"/>
        <v/>
      </c>
      <c r="Z245" t="str">
        <f t="shared" ca="1" si="255"/>
        <v/>
      </c>
      <c r="AA245" t="str">
        <f t="shared" ca="1" si="255"/>
        <v/>
      </c>
      <c r="AB245" t="str">
        <f t="shared" ca="1" si="255"/>
        <v/>
      </c>
      <c r="AC245" t="str">
        <f t="shared" ca="1" si="255"/>
        <v/>
      </c>
      <c r="AD245" t="str">
        <f t="shared" ca="1" si="255"/>
        <v/>
      </c>
      <c r="AE245" t="str">
        <f t="shared" ca="1" si="255"/>
        <v/>
      </c>
      <c r="AF245" t="str">
        <f t="shared" ca="1" si="255"/>
        <v/>
      </c>
      <c r="AG245" t="str">
        <f t="shared" ca="1" si="255"/>
        <v/>
      </c>
      <c r="AH245"/>
    </row>
    <row r="246" spans="1:34" s="6" customFormat="1" x14ac:dyDescent="0.2">
      <c r="A246">
        <f t="shared" ca="1" si="188"/>
        <v>15</v>
      </c>
      <c r="B246" t="s">
        <v>392</v>
      </c>
      <c r="C246" s="6">
        <f t="shared" ca="1" si="189"/>
        <v>1</v>
      </c>
      <c r="D246" s="6">
        <f t="shared" ca="1" si="190"/>
        <v>26</v>
      </c>
      <c r="E246" t="str">
        <f t="shared" ca="1" si="236"/>
        <v>INSERT INTO Subscriptions (trialcode, login, role, investigatorlogin) values ("tri015","Pat212","patient","Inv018");</v>
      </c>
      <c r="F246" s="6" t="str">
        <f ca="1">IF(ISNUMBER(D246),CHAR(34)&amp;VLOOKUP(A246,Trials!A:B,2,FALSE)&amp;CHAR(34)&amp;","&amp;CHAR(34)&amp;B246&amp;CHAR(34)&amp;","&amp;CHAR(34)&amp;"patient"&amp;CHAR(34)&amp;","&amp;CHAR(34)&amp;VLOOKUP(D246,Accounts!A:B,2,FALSE)&amp;CHAR(34),"")</f>
        <v>"tri015","Pat212","patient","Inv018"</v>
      </c>
      <c r="G246" s="6" t="str">
        <f t="shared" ca="1" si="191"/>
        <v>tri015</v>
      </c>
      <c r="H246" s="6" t="str">
        <f ca="1">IF(ISNUMBER(D246),VLOOKUP(D246,Accounts!A:B,2,FALSE),"")</f>
        <v>Inv018</v>
      </c>
      <c r="I246" s="6">
        <f t="shared" ca="1" si="192"/>
        <v>10</v>
      </c>
      <c r="L246">
        <f t="shared" ca="1" si="193"/>
        <v>15.96</v>
      </c>
      <c r="M246" t="str">
        <f t="shared" ref="M246:AG246" ca="1" si="256">IF(AND($L246&lt;M$33,$L246&gt;N$33),M$31,"")</f>
        <v/>
      </c>
      <c r="N246" t="str">
        <f t="shared" ca="1" si="256"/>
        <v/>
      </c>
      <c r="O246" t="str">
        <f t="shared" ca="1" si="256"/>
        <v/>
      </c>
      <c r="P246" t="str">
        <f t="shared" ca="1" si="256"/>
        <v/>
      </c>
      <c r="Q246" t="str">
        <f t="shared" ca="1" si="256"/>
        <v/>
      </c>
      <c r="R246" t="str">
        <f t="shared" ca="1" si="256"/>
        <v/>
      </c>
      <c r="S246" t="str">
        <f t="shared" ca="1" si="256"/>
        <v/>
      </c>
      <c r="T246" t="str">
        <f t="shared" ca="1" si="256"/>
        <v/>
      </c>
      <c r="U246" t="str">
        <f t="shared" ca="1" si="256"/>
        <v/>
      </c>
      <c r="V246" t="str">
        <f t="shared" ca="1" si="256"/>
        <v/>
      </c>
      <c r="W246" t="str">
        <f t="shared" ca="1" si="256"/>
        <v/>
      </c>
      <c r="X246" t="str">
        <f t="shared" ca="1" si="256"/>
        <v/>
      </c>
      <c r="Y246" t="str">
        <f t="shared" ca="1" si="256"/>
        <v/>
      </c>
      <c r="Z246" t="str">
        <f t="shared" ca="1" si="256"/>
        <v/>
      </c>
      <c r="AA246" t="str">
        <f t="shared" ca="1" si="256"/>
        <v/>
      </c>
      <c r="AB246">
        <f t="shared" ca="1" si="256"/>
        <v>15</v>
      </c>
      <c r="AC246" t="str">
        <f t="shared" ca="1" si="256"/>
        <v/>
      </c>
      <c r="AD246" t="str">
        <f t="shared" ca="1" si="256"/>
        <v/>
      </c>
      <c r="AE246" t="str">
        <f t="shared" ca="1" si="256"/>
        <v/>
      </c>
      <c r="AF246" t="str">
        <f t="shared" ca="1" si="256"/>
        <v/>
      </c>
      <c r="AG246" t="str">
        <f t="shared" ca="1" si="256"/>
        <v/>
      </c>
      <c r="AH246"/>
    </row>
    <row r="247" spans="1:34" s="6" customFormat="1" x14ac:dyDescent="0.2">
      <c r="A247">
        <f t="shared" ca="1" si="188"/>
        <v>11</v>
      </c>
      <c r="B247" t="s">
        <v>393</v>
      </c>
      <c r="C247" s="6">
        <f t="shared" ca="1" si="189"/>
        <v>2</v>
      </c>
      <c r="D247" s="6">
        <f t="shared" ca="1" si="190"/>
        <v>16</v>
      </c>
      <c r="E247" t="str">
        <f t="shared" ca="1" si="236"/>
        <v>INSERT INTO Subscriptions (trialcode, login, role, investigatorlogin) values ("tri011","Pat213","patient","Inv008");</v>
      </c>
      <c r="F247" s="6" t="str">
        <f ca="1">IF(ISNUMBER(D247),CHAR(34)&amp;VLOOKUP(A247,Trials!A:B,2,FALSE)&amp;CHAR(34)&amp;","&amp;CHAR(34)&amp;B247&amp;CHAR(34)&amp;","&amp;CHAR(34)&amp;"patient"&amp;CHAR(34)&amp;","&amp;CHAR(34)&amp;VLOOKUP(D247,Accounts!A:B,2,FALSE)&amp;CHAR(34),"")</f>
        <v>"tri011","Pat213","patient","Inv008"</v>
      </c>
      <c r="G247" s="6" t="str">
        <f t="shared" ca="1" si="191"/>
        <v>tri011</v>
      </c>
      <c r="H247" s="6" t="str">
        <f ca="1">IF(ISNUMBER(D247),VLOOKUP(D247,Accounts!A:B,2,FALSE),"")</f>
        <v>Inv008</v>
      </c>
      <c r="I247" s="6">
        <f t="shared" ca="1" si="192"/>
        <v>7</v>
      </c>
      <c r="L247">
        <f t="shared" ca="1" si="193"/>
        <v>29.71</v>
      </c>
      <c r="M247" t="str">
        <f t="shared" ref="M247:AG247" ca="1" si="257">IF(AND($L247&lt;M$33,$L247&gt;N$33),M$31,"")</f>
        <v/>
      </c>
      <c r="N247" t="str">
        <f t="shared" ca="1" si="257"/>
        <v/>
      </c>
      <c r="O247" t="str">
        <f t="shared" ca="1" si="257"/>
        <v/>
      </c>
      <c r="P247" t="str">
        <f t="shared" ca="1" si="257"/>
        <v/>
      </c>
      <c r="Q247" t="str">
        <f t="shared" ca="1" si="257"/>
        <v/>
      </c>
      <c r="R247" t="str">
        <f t="shared" ca="1" si="257"/>
        <v/>
      </c>
      <c r="S247" t="str">
        <f t="shared" ca="1" si="257"/>
        <v/>
      </c>
      <c r="T247" t="str">
        <f t="shared" ca="1" si="257"/>
        <v/>
      </c>
      <c r="U247" t="str">
        <f t="shared" ca="1" si="257"/>
        <v/>
      </c>
      <c r="V247" t="str">
        <f t="shared" ca="1" si="257"/>
        <v/>
      </c>
      <c r="W247" t="str">
        <f t="shared" ca="1" si="257"/>
        <v/>
      </c>
      <c r="X247">
        <f t="shared" ca="1" si="257"/>
        <v>11</v>
      </c>
      <c r="Y247" t="str">
        <f t="shared" ca="1" si="257"/>
        <v/>
      </c>
      <c r="Z247" t="str">
        <f t="shared" ca="1" si="257"/>
        <v/>
      </c>
      <c r="AA247" t="str">
        <f t="shared" ca="1" si="257"/>
        <v/>
      </c>
      <c r="AB247" t="str">
        <f t="shared" ca="1" si="257"/>
        <v/>
      </c>
      <c r="AC247" t="str">
        <f t="shared" ca="1" si="257"/>
        <v/>
      </c>
      <c r="AD247" t="str">
        <f t="shared" ca="1" si="257"/>
        <v/>
      </c>
      <c r="AE247" t="str">
        <f t="shared" ca="1" si="257"/>
        <v/>
      </c>
      <c r="AF247" t="str">
        <f t="shared" ca="1" si="257"/>
        <v/>
      </c>
      <c r="AG247" t="str">
        <f t="shared" ca="1" si="257"/>
        <v/>
      </c>
      <c r="AH247"/>
    </row>
    <row r="248" spans="1:34" s="6" customFormat="1" x14ac:dyDescent="0.2">
      <c r="A248">
        <f t="shared" ca="1" si="188"/>
        <v>19</v>
      </c>
      <c r="B248" t="s">
        <v>394</v>
      </c>
      <c r="C248" s="6">
        <f t="shared" ca="1" si="189"/>
        <v>3</v>
      </c>
      <c r="D248" s="6">
        <f t="shared" ca="1" si="190"/>
        <v>20</v>
      </c>
      <c r="E248" t="str">
        <f t="shared" ca="1" si="236"/>
        <v>INSERT INTO Subscriptions (trialcode, login, role, investigatorlogin) values ("tri019","Pat214","patient","Inv012");</v>
      </c>
      <c r="F248" s="6" t="str">
        <f ca="1">IF(ISNUMBER(D248),CHAR(34)&amp;VLOOKUP(A248,Trials!A:B,2,FALSE)&amp;CHAR(34)&amp;","&amp;CHAR(34)&amp;B248&amp;CHAR(34)&amp;","&amp;CHAR(34)&amp;"patient"&amp;CHAR(34)&amp;","&amp;CHAR(34)&amp;VLOOKUP(D248,Accounts!A:B,2,FALSE)&amp;CHAR(34),"")</f>
        <v>"tri019","Pat214","patient","Inv012"</v>
      </c>
      <c r="G248" s="6" t="str">
        <f t="shared" ca="1" si="191"/>
        <v>tri019</v>
      </c>
      <c r="H248" s="6" t="str">
        <f ca="1">IF(ISNUMBER(D248),VLOOKUP(D248,Accounts!A:B,2,FALSE),"")</f>
        <v>Inv012</v>
      </c>
      <c r="I248" s="6">
        <f t="shared" ca="1" si="192"/>
        <v>11</v>
      </c>
      <c r="L248">
        <f t="shared" ca="1" si="193"/>
        <v>4.43</v>
      </c>
      <c r="M248" t="str">
        <f t="shared" ref="M248:AG248" ca="1" si="258">IF(AND($L248&lt;M$33,$L248&gt;N$33),M$31,"")</f>
        <v/>
      </c>
      <c r="N248" t="str">
        <f t="shared" ca="1" si="258"/>
        <v/>
      </c>
      <c r="O248" t="str">
        <f t="shared" ca="1" si="258"/>
        <v/>
      </c>
      <c r="P248" t="str">
        <f t="shared" ca="1" si="258"/>
        <v/>
      </c>
      <c r="Q248" t="str">
        <f t="shared" ca="1" si="258"/>
        <v/>
      </c>
      <c r="R248" t="str">
        <f t="shared" ca="1" si="258"/>
        <v/>
      </c>
      <c r="S248" t="str">
        <f t="shared" ca="1" si="258"/>
        <v/>
      </c>
      <c r="T248" t="str">
        <f t="shared" ca="1" si="258"/>
        <v/>
      </c>
      <c r="U248" t="str">
        <f t="shared" ca="1" si="258"/>
        <v/>
      </c>
      <c r="V248" t="str">
        <f t="shared" ca="1" si="258"/>
        <v/>
      </c>
      <c r="W248" t="str">
        <f t="shared" ca="1" si="258"/>
        <v/>
      </c>
      <c r="X248" t="str">
        <f t="shared" ca="1" si="258"/>
        <v/>
      </c>
      <c r="Y248" t="str">
        <f t="shared" ca="1" si="258"/>
        <v/>
      </c>
      <c r="Z248" t="str">
        <f t="shared" ca="1" si="258"/>
        <v/>
      </c>
      <c r="AA248" t="str">
        <f t="shared" ca="1" si="258"/>
        <v/>
      </c>
      <c r="AB248" t="str">
        <f t="shared" ca="1" si="258"/>
        <v/>
      </c>
      <c r="AC248" t="str">
        <f t="shared" ca="1" si="258"/>
        <v/>
      </c>
      <c r="AD248" t="str">
        <f t="shared" ca="1" si="258"/>
        <v/>
      </c>
      <c r="AE248" t="str">
        <f t="shared" ca="1" si="258"/>
        <v/>
      </c>
      <c r="AF248">
        <f t="shared" ca="1" si="258"/>
        <v>19</v>
      </c>
      <c r="AG248" t="str">
        <f t="shared" ca="1" si="258"/>
        <v/>
      </c>
      <c r="AH248"/>
    </row>
    <row r="249" spans="1:34" s="6" customFormat="1" x14ac:dyDescent="0.2">
      <c r="A249">
        <f t="shared" ref="A249:A250" ca="1" si="259">SUM(M249:AG249)</f>
        <v>8</v>
      </c>
      <c r="B249" t="s">
        <v>395</v>
      </c>
      <c r="C249" s="6">
        <f t="shared" ref="C249:C250" ca="1" si="260">ROUND(RANDBETWEEN(0,I249*VLOOKUP(A249,A$3:H$23,8,FALSE)+I249/(I249-VLOOKUP(A249,A$3:H$23,8,FALSE)))/I249,0)</f>
        <v>1</v>
      </c>
      <c r="D249" s="6">
        <f t="shared" ref="D249:D250" ca="1" si="261">OFFSET(J$3,A249,C249)</f>
        <v>17</v>
      </c>
      <c r="E249" t="str">
        <f t="shared" ca="1" si="236"/>
        <v>INSERT INTO Subscriptions (trialcode, login, role, investigatorlogin) values ("tri008","Pat215","patient","Inv009");</v>
      </c>
      <c r="F249" s="6" t="str">
        <f ca="1">IF(ISNUMBER(D249),CHAR(34)&amp;VLOOKUP(A249,Trials!A:B,2,FALSE)&amp;CHAR(34)&amp;","&amp;CHAR(34)&amp;B249&amp;CHAR(34)&amp;","&amp;CHAR(34)&amp;"patient"&amp;CHAR(34)&amp;","&amp;CHAR(34)&amp;VLOOKUP(D249,Accounts!A:B,2,FALSE)&amp;CHAR(34),"")</f>
        <v>"tri008","Pat215","patient","Inv009"</v>
      </c>
      <c r="G249" s="6" t="str">
        <f t="shared" ref="G249:G250" ca="1" si="262">VLOOKUP(A249,A:B,2,FALSE)</f>
        <v>tri008</v>
      </c>
      <c r="H249" s="6" t="str">
        <f ca="1">IF(ISNUMBER(D249),VLOOKUP(D249,Accounts!A:B,2,FALSE),"")</f>
        <v>Inv009</v>
      </c>
      <c r="I249" s="6">
        <f t="shared" ref="I249:I250" ca="1" si="263">VLOOKUP(A249,A$3:H$23,7,FALSE)</f>
        <v>13</v>
      </c>
      <c r="L249">
        <f t="shared" ref="L249:L250" ca="1" si="264">RANDBETWEEN(0,100*SUM(AF$3:AF$23))/100</f>
        <v>41.8</v>
      </c>
      <c r="M249" t="str">
        <f t="shared" ref="M249:AG249" ca="1" si="265">IF(AND($L249&lt;M$33,$L249&gt;N$33),M$31,"")</f>
        <v/>
      </c>
      <c r="N249" t="str">
        <f t="shared" ca="1" si="265"/>
        <v/>
      </c>
      <c r="O249" t="str">
        <f t="shared" ca="1" si="265"/>
        <v/>
      </c>
      <c r="P249" t="str">
        <f t="shared" ca="1" si="265"/>
        <v/>
      </c>
      <c r="Q249" t="str">
        <f t="shared" ca="1" si="265"/>
        <v/>
      </c>
      <c r="R249" t="str">
        <f t="shared" ca="1" si="265"/>
        <v/>
      </c>
      <c r="S249" t="str">
        <f t="shared" ca="1" si="265"/>
        <v/>
      </c>
      <c r="T249" t="str">
        <f t="shared" ca="1" si="265"/>
        <v/>
      </c>
      <c r="U249">
        <f t="shared" ca="1" si="265"/>
        <v>8</v>
      </c>
      <c r="V249" t="str">
        <f t="shared" ca="1" si="265"/>
        <v/>
      </c>
      <c r="W249" t="str">
        <f t="shared" ca="1" si="265"/>
        <v/>
      </c>
      <c r="X249" t="str">
        <f t="shared" ca="1" si="265"/>
        <v/>
      </c>
      <c r="Y249" t="str">
        <f t="shared" ca="1" si="265"/>
        <v/>
      </c>
      <c r="Z249" t="str">
        <f t="shared" ca="1" si="265"/>
        <v/>
      </c>
      <c r="AA249" t="str">
        <f t="shared" ca="1" si="265"/>
        <v/>
      </c>
      <c r="AB249" t="str">
        <f t="shared" ca="1" si="265"/>
        <v/>
      </c>
      <c r="AC249" t="str">
        <f t="shared" ca="1" si="265"/>
        <v/>
      </c>
      <c r="AD249" t="str">
        <f t="shared" ca="1" si="265"/>
        <v/>
      </c>
      <c r="AE249" t="str">
        <f t="shared" ca="1" si="265"/>
        <v/>
      </c>
      <c r="AF249" t="str">
        <f t="shared" ca="1" si="265"/>
        <v/>
      </c>
      <c r="AG249" t="str">
        <f t="shared" ca="1" si="265"/>
        <v/>
      </c>
      <c r="AH249"/>
    </row>
    <row r="250" spans="1:34" s="6" customFormat="1" x14ac:dyDescent="0.2">
      <c r="A250">
        <f t="shared" ca="1" si="259"/>
        <v>10</v>
      </c>
      <c r="B250" t="s">
        <v>396</v>
      </c>
      <c r="C250" s="6">
        <f t="shared" ca="1" si="260"/>
        <v>1</v>
      </c>
      <c r="D250" s="6">
        <f t="shared" ca="1" si="261"/>
        <v>19</v>
      </c>
      <c r="E250" t="str">
        <f t="shared" ca="1" si="236"/>
        <v>INSERT INTO Subscriptions (trialcode, login, role, investigatorlogin) values ("tri010","Pat216","patient","Inv011");</v>
      </c>
      <c r="F250" s="6" t="str">
        <f ca="1">IF(ISNUMBER(D250),CHAR(34)&amp;VLOOKUP(A250,Trials!A:B,2,FALSE)&amp;CHAR(34)&amp;","&amp;CHAR(34)&amp;B250&amp;CHAR(34)&amp;","&amp;CHAR(34)&amp;"patient"&amp;CHAR(34)&amp;","&amp;CHAR(34)&amp;VLOOKUP(D250,Accounts!A:B,2,FALSE)&amp;CHAR(34),"")</f>
        <v>"tri010","Pat216","patient","Inv011"</v>
      </c>
      <c r="G250" s="6" t="str">
        <f t="shared" ca="1" si="262"/>
        <v>tri010</v>
      </c>
      <c r="H250" s="6" t="str">
        <f ca="1">IF(ISNUMBER(D250),VLOOKUP(D250,Accounts!A:B,2,FALSE),"")</f>
        <v>Inv011</v>
      </c>
      <c r="I250" s="6">
        <f t="shared" ca="1" si="263"/>
        <v>13</v>
      </c>
      <c r="L250">
        <f t="shared" ca="1" si="264"/>
        <v>35</v>
      </c>
      <c r="M250" t="str">
        <f t="shared" ref="M250:AG250" ca="1" si="266">IF(AND($L250&lt;M$33,$L250&gt;N$33),M$31,"")</f>
        <v/>
      </c>
      <c r="N250" t="str">
        <f t="shared" ca="1" si="266"/>
        <v/>
      </c>
      <c r="O250" t="str">
        <f t="shared" ca="1" si="266"/>
        <v/>
      </c>
      <c r="P250" t="str">
        <f t="shared" ca="1" si="266"/>
        <v/>
      </c>
      <c r="Q250" t="str">
        <f t="shared" ca="1" si="266"/>
        <v/>
      </c>
      <c r="R250" t="str">
        <f t="shared" ca="1" si="266"/>
        <v/>
      </c>
      <c r="S250" t="str">
        <f t="shared" ca="1" si="266"/>
        <v/>
      </c>
      <c r="T250" t="str">
        <f t="shared" ca="1" si="266"/>
        <v/>
      </c>
      <c r="U250" t="str">
        <f t="shared" ca="1" si="266"/>
        <v/>
      </c>
      <c r="V250" t="str">
        <f t="shared" ca="1" si="266"/>
        <v/>
      </c>
      <c r="W250">
        <f t="shared" ca="1" si="266"/>
        <v>10</v>
      </c>
      <c r="X250" t="str">
        <f t="shared" ca="1" si="266"/>
        <v/>
      </c>
      <c r="Y250" t="str">
        <f t="shared" ca="1" si="266"/>
        <v/>
      </c>
      <c r="Z250" t="str">
        <f t="shared" ca="1" si="266"/>
        <v/>
      </c>
      <c r="AA250" t="str">
        <f t="shared" ca="1" si="266"/>
        <v/>
      </c>
      <c r="AB250" t="str">
        <f t="shared" ca="1" si="266"/>
        <v/>
      </c>
      <c r="AC250" t="str">
        <f t="shared" ca="1" si="266"/>
        <v/>
      </c>
      <c r="AD250" t="str">
        <f t="shared" ca="1" si="266"/>
        <v/>
      </c>
      <c r="AE250" t="str">
        <f t="shared" ca="1" si="266"/>
        <v/>
      </c>
      <c r="AF250" t="str">
        <f t="shared" ca="1" si="266"/>
        <v/>
      </c>
      <c r="AG250" t="str">
        <f t="shared" ca="1" si="266"/>
        <v/>
      </c>
      <c r="AH250"/>
    </row>
    <row r="251" spans="1:34" s="6" customFormat="1" x14ac:dyDescent="0.2">
      <c r="A251">
        <f t="shared" ref="A251:A260" ca="1" si="267">SUM(M251:AG251)</f>
        <v>7</v>
      </c>
      <c r="B251" t="s">
        <v>397</v>
      </c>
      <c r="C251" s="6">
        <f t="shared" ref="C251:C260" ca="1" si="268">ROUND(RANDBETWEEN(0,I251*VLOOKUP(A251,A$3:H$23,8,FALSE)+I251/(I251-VLOOKUP(A251,A$3:H$23,8,FALSE)))/I251,0)</f>
        <v>0</v>
      </c>
      <c r="D251" s="6">
        <f t="shared" ref="D251:D260" ca="1" si="269">OFFSET(J$3,A251,C251)</f>
        <v>21</v>
      </c>
      <c r="E251" t="str">
        <f t="shared" ca="1" si="236"/>
        <v>INSERT INTO Subscriptions (trialcode, login, role, investigatorlogin) values ("tri007","Pat217","patient","Inv013");</v>
      </c>
      <c r="F251" s="6" t="str">
        <f ca="1">IF(ISNUMBER(D251),CHAR(34)&amp;VLOOKUP(A251,Trials!A:B,2,FALSE)&amp;CHAR(34)&amp;","&amp;CHAR(34)&amp;B251&amp;CHAR(34)&amp;","&amp;CHAR(34)&amp;"patient"&amp;CHAR(34)&amp;","&amp;CHAR(34)&amp;VLOOKUP(D251,Accounts!A:B,2,FALSE)&amp;CHAR(34),"")</f>
        <v>"tri007","Pat217","patient","Inv013"</v>
      </c>
      <c r="G251" s="6" t="str">
        <f t="shared" ref="G251:G260" ca="1" si="270">VLOOKUP(A251,A:B,2,FALSE)</f>
        <v>tri007</v>
      </c>
      <c r="H251" s="6" t="str">
        <f ca="1">IF(ISNUMBER(D251),VLOOKUP(D251,Accounts!A:B,2,FALSE),"")</f>
        <v>Inv013</v>
      </c>
      <c r="I251" s="6">
        <f t="shared" ref="I251:I260" ca="1" si="271">VLOOKUP(A251,A$3:H$23,7,FALSE)</f>
        <v>9</v>
      </c>
      <c r="L251">
        <f t="shared" ref="L251:L260" ca="1" si="272">RANDBETWEEN(0,100*SUM(AF$3:AF$23))/100</f>
        <v>45.03</v>
      </c>
      <c r="M251" t="str">
        <f t="shared" ref="M251:AG251" ca="1" si="273">IF(AND($L251&lt;M$33,$L251&gt;N$33),M$31,"")</f>
        <v/>
      </c>
      <c r="N251" t="str">
        <f t="shared" ca="1" si="273"/>
        <v/>
      </c>
      <c r="O251" t="str">
        <f t="shared" ca="1" si="273"/>
        <v/>
      </c>
      <c r="P251" t="str">
        <f t="shared" ca="1" si="273"/>
        <v/>
      </c>
      <c r="Q251" t="str">
        <f t="shared" ca="1" si="273"/>
        <v/>
      </c>
      <c r="R251" t="str">
        <f t="shared" ca="1" si="273"/>
        <v/>
      </c>
      <c r="S251" t="str">
        <f t="shared" ca="1" si="273"/>
        <v/>
      </c>
      <c r="T251">
        <f t="shared" ca="1" si="273"/>
        <v>7</v>
      </c>
      <c r="U251" t="str">
        <f t="shared" ca="1" si="273"/>
        <v/>
      </c>
      <c r="V251" t="str">
        <f t="shared" ca="1" si="273"/>
        <v/>
      </c>
      <c r="W251" t="str">
        <f t="shared" ca="1" si="273"/>
        <v/>
      </c>
      <c r="X251" t="str">
        <f t="shared" ca="1" si="273"/>
        <v/>
      </c>
      <c r="Y251" t="str">
        <f t="shared" ca="1" si="273"/>
        <v/>
      </c>
      <c r="Z251" t="str">
        <f t="shared" ca="1" si="273"/>
        <v/>
      </c>
      <c r="AA251" t="str">
        <f t="shared" ca="1" si="273"/>
        <v/>
      </c>
      <c r="AB251" t="str">
        <f t="shared" ca="1" si="273"/>
        <v/>
      </c>
      <c r="AC251" t="str">
        <f t="shared" ca="1" si="273"/>
        <v/>
      </c>
      <c r="AD251" t="str">
        <f t="shared" ca="1" si="273"/>
        <v/>
      </c>
      <c r="AE251" t="str">
        <f t="shared" ca="1" si="273"/>
        <v/>
      </c>
      <c r="AF251" t="str">
        <f t="shared" ca="1" si="273"/>
        <v/>
      </c>
      <c r="AG251" t="str">
        <f t="shared" ca="1" si="273"/>
        <v/>
      </c>
      <c r="AH251"/>
    </row>
    <row r="252" spans="1:34" s="6" customFormat="1" x14ac:dyDescent="0.2">
      <c r="A252">
        <f t="shared" ca="1" si="267"/>
        <v>11</v>
      </c>
      <c r="B252" t="s">
        <v>398</v>
      </c>
      <c r="C252" s="6">
        <f t="shared" ca="1" si="268"/>
        <v>3</v>
      </c>
      <c r="D252" s="6">
        <f t="shared" ca="1" si="269"/>
        <v>25</v>
      </c>
      <c r="E252" t="str">
        <f t="shared" ca="1" si="236"/>
        <v>INSERT INTO Subscriptions (trialcode, login, role, investigatorlogin) values ("tri011","Pat218","patient","Inv017");</v>
      </c>
      <c r="F252" s="6" t="str">
        <f ca="1">IF(ISNUMBER(D252),CHAR(34)&amp;VLOOKUP(A252,Trials!A:B,2,FALSE)&amp;CHAR(34)&amp;","&amp;CHAR(34)&amp;B252&amp;CHAR(34)&amp;","&amp;CHAR(34)&amp;"patient"&amp;CHAR(34)&amp;","&amp;CHAR(34)&amp;VLOOKUP(D252,Accounts!A:B,2,FALSE)&amp;CHAR(34),"")</f>
        <v>"tri011","Pat218","patient","Inv017"</v>
      </c>
      <c r="G252" s="6" t="str">
        <f t="shared" ca="1" si="270"/>
        <v>tri011</v>
      </c>
      <c r="H252" s="6" t="str">
        <f ca="1">IF(ISNUMBER(D252),VLOOKUP(D252,Accounts!A:B,2,FALSE),"")</f>
        <v>Inv017</v>
      </c>
      <c r="I252" s="6">
        <f t="shared" ca="1" si="271"/>
        <v>7</v>
      </c>
      <c r="L252">
        <f t="shared" ca="1" si="272"/>
        <v>28.96</v>
      </c>
      <c r="M252" t="str">
        <f t="shared" ref="M252:AG252" ca="1" si="274">IF(AND($L252&lt;M$33,$L252&gt;N$33),M$31,"")</f>
        <v/>
      </c>
      <c r="N252" t="str">
        <f t="shared" ca="1" si="274"/>
        <v/>
      </c>
      <c r="O252" t="str">
        <f t="shared" ca="1" si="274"/>
        <v/>
      </c>
      <c r="P252" t="str">
        <f t="shared" ca="1" si="274"/>
        <v/>
      </c>
      <c r="Q252" t="str">
        <f t="shared" ca="1" si="274"/>
        <v/>
      </c>
      <c r="R252" t="str">
        <f t="shared" ca="1" si="274"/>
        <v/>
      </c>
      <c r="S252" t="str">
        <f t="shared" ca="1" si="274"/>
        <v/>
      </c>
      <c r="T252" t="str">
        <f t="shared" ca="1" si="274"/>
        <v/>
      </c>
      <c r="U252" t="str">
        <f t="shared" ca="1" si="274"/>
        <v/>
      </c>
      <c r="V252" t="str">
        <f t="shared" ca="1" si="274"/>
        <v/>
      </c>
      <c r="W252" t="str">
        <f t="shared" ca="1" si="274"/>
        <v/>
      </c>
      <c r="X252">
        <f t="shared" ca="1" si="274"/>
        <v>11</v>
      </c>
      <c r="Y252" t="str">
        <f t="shared" ca="1" si="274"/>
        <v/>
      </c>
      <c r="Z252" t="str">
        <f t="shared" ca="1" si="274"/>
        <v/>
      </c>
      <c r="AA252" t="str">
        <f t="shared" ca="1" si="274"/>
        <v/>
      </c>
      <c r="AB252" t="str">
        <f t="shared" ca="1" si="274"/>
        <v/>
      </c>
      <c r="AC252" t="str">
        <f t="shared" ca="1" si="274"/>
        <v/>
      </c>
      <c r="AD252" t="str">
        <f t="shared" ca="1" si="274"/>
        <v/>
      </c>
      <c r="AE252" t="str">
        <f t="shared" ca="1" si="274"/>
        <v/>
      </c>
      <c r="AF252" t="str">
        <f t="shared" ca="1" si="274"/>
        <v/>
      </c>
      <c r="AG252" t="str">
        <f t="shared" ca="1" si="274"/>
        <v/>
      </c>
      <c r="AH252"/>
    </row>
    <row r="253" spans="1:34" s="6" customFormat="1" x14ac:dyDescent="0.2">
      <c r="A253">
        <f t="shared" ca="1" si="267"/>
        <v>9</v>
      </c>
      <c r="B253" t="s">
        <v>399</v>
      </c>
      <c r="C253" s="6">
        <f t="shared" ca="1" si="268"/>
        <v>0</v>
      </c>
      <c r="D253" s="6">
        <f t="shared" ca="1" si="269"/>
        <v>13</v>
      </c>
      <c r="E253" t="str">
        <f t="shared" ca="1" si="236"/>
        <v>INSERT INTO Subscriptions (trialcode, login, role, investigatorlogin) values ("tri009","Pat219","patient","Inv005");</v>
      </c>
      <c r="F253" s="6" t="str">
        <f ca="1">IF(ISNUMBER(D253),CHAR(34)&amp;VLOOKUP(A253,Trials!A:B,2,FALSE)&amp;CHAR(34)&amp;","&amp;CHAR(34)&amp;B253&amp;CHAR(34)&amp;","&amp;CHAR(34)&amp;"patient"&amp;CHAR(34)&amp;","&amp;CHAR(34)&amp;VLOOKUP(D253,Accounts!A:B,2,FALSE)&amp;CHAR(34),"")</f>
        <v>"tri009","Pat219","patient","Inv005"</v>
      </c>
      <c r="G253" s="6" t="str">
        <f t="shared" ca="1" si="270"/>
        <v>tri009</v>
      </c>
      <c r="H253" s="6" t="str">
        <f ca="1">IF(ISNUMBER(D253),VLOOKUP(D253,Accounts!A:B,2,FALSE),"")</f>
        <v>Inv005</v>
      </c>
      <c r="I253" s="6">
        <f t="shared" ca="1" si="271"/>
        <v>14</v>
      </c>
      <c r="L253">
        <f t="shared" ca="1" si="272"/>
        <v>35.15</v>
      </c>
      <c r="M253" t="str">
        <f t="shared" ref="M253:AG253" ca="1" si="275">IF(AND($L253&lt;M$33,$L253&gt;N$33),M$31,"")</f>
        <v/>
      </c>
      <c r="N253" t="str">
        <f t="shared" ca="1" si="275"/>
        <v/>
      </c>
      <c r="O253" t="str">
        <f t="shared" ca="1" si="275"/>
        <v/>
      </c>
      <c r="P253" t="str">
        <f t="shared" ca="1" si="275"/>
        <v/>
      </c>
      <c r="Q253" t="str">
        <f t="shared" ca="1" si="275"/>
        <v/>
      </c>
      <c r="R253" t="str">
        <f t="shared" ca="1" si="275"/>
        <v/>
      </c>
      <c r="S253" t="str">
        <f t="shared" ca="1" si="275"/>
        <v/>
      </c>
      <c r="T253" t="str">
        <f t="shared" ca="1" si="275"/>
        <v/>
      </c>
      <c r="U253" t="str">
        <f t="shared" ca="1" si="275"/>
        <v/>
      </c>
      <c r="V253">
        <f t="shared" ca="1" si="275"/>
        <v>9</v>
      </c>
      <c r="W253" t="str">
        <f t="shared" ca="1" si="275"/>
        <v/>
      </c>
      <c r="X253" t="str">
        <f t="shared" ca="1" si="275"/>
        <v/>
      </c>
      <c r="Y253" t="str">
        <f t="shared" ca="1" si="275"/>
        <v/>
      </c>
      <c r="Z253" t="str">
        <f t="shared" ca="1" si="275"/>
        <v/>
      </c>
      <c r="AA253" t="str">
        <f t="shared" ca="1" si="275"/>
        <v/>
      </c>
      <c r="AB253" t="str">
        <f t="shared" ca="1" si="275"/>
        <v/>
      </c>
      <c r="AC253" t="str">
        <f t="shared" ca="1" si="275"/>
        <v/>
      </c>
      <c r="AD253" t="str">
        <f t="shared" ca="1" si="275"/>
        <v/>
      </c>
      <c r="AE253" t="str">
        <f t="shared" ca="1" si="275"/>
        <v/>
      </c>
      <c r="AF253" t="str">
        <f t="shared" ca="1" si="275"/>
        <v/>
      </c>
      <c r="AG253" t="str">
        <f t="shared" ca="1" si="275"/>
        <v/>
      </c>
      <c r="AH253"/>
    </row>
    <row r="254" spans="1:34" s="6" customFormat="1" x14ac:dyDescent="0.2">
      <c r="A254">
        <f t="shared" ca="1" si="267"/>
        <v>17</v>
      </c>
      <c r="B254" t="s">
        <v>400</v>
      </c>
      <c r="C254" s="6">
        <f t="shared" ca="1" si="268"/>
        <v>1</v>
      </c>
      <c r="D254" s="6" t="str">
        <f t="shared" ca="1" si="269"/>
        <v/>
      </c>
      <c r="E254" t="str">
        <f t="shared" ca="1" si="236"/>
        <v/>
      </c>
      <c r="F254" s="6" t="str">
        <f ca="1">IF(ISNUMBER(D254),CHAR(34)&amp;VLOOKUP(A254,Trials!A:B,2,FALSE)&amp;CHAR(34)&amp;","&amp;CHAR(34)&amp;B254&amp;CHAR(34)&amp;","&amp;CHAR(34)&amp;"patient"&amp;CHAR(34)&amp;","&amp;CHAR(34)&amp;VLOOKUP(D254,Accounts!A:B,2,FALSE)&amp;CHAR(34),"")</f>
        <v/>
      </c>
      <c r="G254" s="6" t="str">
        <f t="shared" ca="1" si="270"/>
        <v>tri017</v>
      </c>
      <c r="H254" s="6" t="str">
        <f ca="1">IF(ISNUMBER(D254),VLOOKUP(D254,Accounts!A:B,2,FALSE),"")</f>
        <v/>
      </c>
      <c r="I254" s="6">
        <f t="shared" ca="1" si="271"/>
        <v>14</v>
      </c>
      <c r="L254">
        <f t="shared" ca="1" si="272"/>
        <v>10.14</v>
      </c>
      <c r="M254" t="str">
        <f t="shared" ref="M254:AG254" ca="1" si="276">IF(AND($L254&lt;M$33,$L254&gt;N$33),M$31,"")</f>
        <v/>
      </c>
      <c r="N254" t="str">
        <f t="shared" ca="1" si="276"/>
        <v/>
      </c>
      <c r="O254" t="str">
        <f t="shared" ca="1" si="276"/>
        <v/>
      </c>
      <c r="P254" t="str">
        <f t="shared" ca="1" si="276"/>
        <v/>
      </c>
      <c r="Q254" t="str">
        <f t="shared" ca="1" si="276"/>
        <v/>
      </c>
      <c r="R254" t="str">
        <f t="shared" ca="1" si="276"/>
        <v/>
      </c>
      <c r="S254" t="str">
        <f t="shared" ca="1" si="276"/>
        <v/>
      </c>
      <c r="T254" t="str">
        <f t="shared" ca="1" si="276"/>
        <v/>
      </c>
      <c r="U254" t="str">
        <f t="shared" ca="1" si="276"/>
        <v/>
      </c>
      <c r="V254" t="str">
        <f t="shared" ca="1" si="276"/>
        <v/>
      </c>
      <c r="W254" t="str">
        <f t="shared" ca="1" si="276"/>
        <v/>
      </c>
      <c r="X254" t="str">
        <f t="shared" ca="1" si="276"/>
        <v/>
      </c>
      <c r="Y254" t="str">
        <f t="shared" ca="1" si="276"/>
        <v/>
      </c>
      <c r="Z254" t="str">
        <f t="shared" ca="1" si="276"/>
        <v/>
      </c>
      <c r="AA254" t="str">
        <f t="shared" ca="1" si="276"/>
        <v/>
      </c>
      <c r="AB254" t="str">
        <f t="shared" ca="1" si="276"/>
        <v/>
      </c>
      <c r="AC254" t="str">
        <f t="shared" ca="1" si="276"/>
        <v/>
      </c>
      <c r="AD254">
        <f t="shared" ca="1" si="276"/>
        <v>17</v>
      </c>
      <c r="AE254" t="str">
        <f t="shared" ca="1" si="276"/>
        <v/>
      </c>
      <c r="AF254" t="str">
        <f t="shared" ca="1" si="276"/>
        <v/>
      </c>
      <c r="AG254" t="str">
        <f t="shared" ca="1" si="276"/>
        <v/>
      </c>
      <c r="AH254"/>
    </row>
    <row r="255" spans="1:34" s="6" customFormat="1" x14ac:dyDescent="0.2">
      <c r="A255">
        <f t="shared" ca="1" si="267"/>
        <v>2</v>
      </c>
      <c r="B255" t="s">
        <v>401</v>
      </c>
      <c r="C255" s="6">
        <f t="shared" ca="1" si="268"/>
        <v>4</v>
      </c>
      <c r="D255" s="6">
        <f t="shared" ca="1" si="269"/>
        <v>22</v>
      </c>
      <c r="E255" t="str">
        <f t="shared" ca="1" si="236"/>
        <v>INSERT INTO Subscriptions (trialcode, login, role, investigatorlogin) values ("tri002","Pat221","patient","Inv014");</v>
      </c>
      <c r="F255" s="6" t="str">
        <f ca="1">IF(ISNUMBER(D255),CHAR(34)&amp;VLOOKUP(A255,Trials!A:B,2,FALSE)&amp;CHAR(34)&amp;","&amp;CHAR(34)&amp;B255&amp;CHAR(34)&amp;","&amp;CHAR(34)&amp;"patient"&amp;CHAR(34)&amp;","&amp;CHAR(34)&amp;VLOOKUP(D255,Accounts!A:B,2,FALSE)&amp;CHAR(34),"")</f>
        <v>"tri002","Pat221","patient","Inv014"</v>
      </c>
      <c r="G255" s="6" t="str">
        <f t="shared" ca="1" si="270"/>
        <v>tri002</v>
      </c>
      <c r="H255" s="6" t="str">
        <f ca="1">IF(ISNUMBER(D255),VLOOKUP(D255,Accounts!A:B,2,FALSE),"")</f>
        <v>Inv014</v>
      </c>
      <c r="I255" s="6">
        <f t="shared" ca="1" si="271"/>
        <v>10</v>
      </c>
      <c r="L255">
        <f t="shared" ca="1" si="272"/>
        <v>60.72</v>
      </c>
      <c r="M255" t="str">
        <f t="shared" ref="M255:AG255" ca="1" si="277">IF(AND($L255&lt;M$33,$L255&gt;N$33),M$31,"")</f>
        <v/>
      </c>
      <c r="N255" t="str">
        <f t="shared" ca="1" si="277"/>
        <v/>
      </c>
      <c r="O255">
        <f t="shared" ca="1" si="277"/>
        <v>2</v>
      </c>
      <c r="P255" t="str">
        <f t="shared" ca="1" si="277"/>
        <v/>
      </c>
      <c r="Q255" t="str">
        <f t="shared" ca="1" si="277"/>
        <v/>
      </c>
      <c r="R255" t="str">
        <f t="shared" ca="1" si="277"/>
        <v/>
      </c>
      <c r="S255" t="str">
        <f t="shared" ca="1" si="277"/>
        <v/>
      </c>
      <c r="T255" t="str">
        <f t="shared" ca="1" si="277"/>
        <v/>
      </c>
      <c r="U255" t="str">
        <f t="shared" ca="1" si="277"/>
        <v/>
      </c>
      <c r="V255" t="str">
        <f t="shared" ca="1" si="277"/>
        <v/>
      </c>
      <c r="W255" t="str">
        <f t="shared" ca="1" si="277"/>
        <v/>
      </c>
      <c r="X255" t="str">
        <f t="shared" ca="1" si="277"/>
        <v/>
      </c>
      <c r="Y255" t="str">
        <f t="shared" ca="1" si="277"/>
        <v/>
      </c>
      <c r="Z255" t="str">
        <f t="shared" ca="1" si="277"/>
        <v/>
      </c>
      <c r="AA255" t="str">
        <f t="shared" ca="1" si="277"/>
        <v/>
      </c>
      <c r="AB255" t="str">
        <f t="shared" ca="1" si="277"/>
        <v/>
      </c>
      <c r="AC255" t="str">
        <f t="shared" ca="1" si="277"/>
        <v/>
      </c>
      <c r="AD255" t="str">
        <f t="shared" ca="1" si="277"/>
        <v/>
      </c>
      <c r="AE255" t="str">
        <f t="shared" ca="1" si="277"/>
        <v/>
      </c>
      <c r="AF255" t="str">
        <f t="shared" ca="1" si="277"/>
        <v/>
      </c>
      <c r="AG255" t="str">
        <f t="shared" ca="1" si="277"/>
        <v/>
      </c>
      <c r="AH255"/>
    </row>
    <row r="256" spans="1:34" s="6" customFormat="1" x14ac:dyDescent="0.2">
      <c r="A256">
        <f t="shared" ca="1" si="267"/>
        <v>17</v>
      </c>
      <c r="B256" t="s">
        <v>402</v>
      </c>
      <c r="C256" s="6">
        <f t="shared" ca="1" si="268"/>
        <v>1</v>
      </c>
      <c r="D256" s="6" t="str">
        <f t="shared" ca="1" si="269"/>
        <v/>
      </c>
      <c r="E256" t="str">
        <f t="shared" ca="1" si="236"/>
        <v/>
      </c>
      <c r="F256" s="6" t="str">
        <f ca="1">IF(ISNUMBER(D256),CHAR(34)&amp;VLOOKUP(A256,Trials!A:B,2,FALSE)&amp;CHAR(34)&amp;","&amp;CHAR(34)&amp;B256&amp;CHAR(34)&amp;","&amp;CHAR(34)&amp;"patient"&amp;CHAR(34)&amp;","&amp;CHAR(34)&amp;VLOOKUP(D256,Accounts!A:B,2,FALSE)&amp;CHAR(34),"")</f>
        <v/>
      </c>
      <c r="G256" s="6" t="str">
        <f t="shared" ca="1" si="270"/>
        <v>tri017</v>
      </c>
      <c r="H256" s="6" t="str">
        <f ca="1">IF(ISNUMBER(D256),VLOOKUP(D256,Accounts!A:B,2,FALSE),"")</f>
        <v/>
      </c>
      <c r="I256" s="6">
        <f t="shared" ca="1" si="271"/>
        <v>14</v>
      </c>
      <c r="L256">
        <f t="shared" ca="1" si="272"/>
        <v>10.19</v>
      </c>
      <c r="M256" t="str">
        <f t="shared" ref="M256:AG256" ca="1" si="278">IF(AND($L256&lt;M$33,$L256&gt;N$33),M$31,"")</f>
        <v/>
      </c>
      <c r="N256" t="str">
        <f t="shared" ca="1" si="278"/>
        <v/>
      </c>
      <c r="O256" t="str">
        <f t="shared" ca="1" si="278"/>
        <v/>
      </c>
      <c r="P256" t="str">
        <f t="shared" ca="1" si="278"/>
        <v/>
      </c>
      <c r="Q256" t="str">
        <f t="shared" ca="1" si="278"/>
        <v/>
      </c>
      <c r="R256" t="str">
        <f t="shared" ca="1" si="278"/>
        <v/>
      </c>
      <c r="S256" t="str">
        <f t="shared" ca="1" si="278"/>
        <v/>
      </c>
      <c r="T256" t="str">
        <f t="shared" ca="1" si="278"/>
        <v/>
      </c>
      <c r="U256" t="str">
        <f t="shared" ca="1" si="278"/>
        <v/>
      </c>
      <c r="V256" t="str">
        <f t="shared" ca="1" si="278"/>
        <v/>
      </c>
      <c r="W256" t="str">
        <f t="shared" ca="1" si="278"/>
        <v/>
      </c>
      <c r="X256" t="str">
        <f t="shared" ca="1" si="278"/>
        <v/>
      </c>
      <c r="Y256" t="str">
        <f t="shared" ca="1" si="278"/>
        <v/>
      </c>
      <c r="Z256" t="str">
        <f t="shared" ca="1" si="278"/>
        <v/>
      </c>
      <c r="AA256" t="str">
        <f t="shared" ca="1" si="278"/>
        <v/>
      </c>
      <c r="AB256" t="str">
        <f t="shared" ca="1" si="278"/>
        <v/>
      </c>
      <c r="AC256" t="str">
        <f t="shared" ca="1" si="278"/>
        <v/>
      </c>
      <c r="AD256">
        <f t="shared" ca="1" si="278"/>
        <v>17</v>
      </c>
      <c r="AE256" t="str">
        <f t="shared" ca="1" si="278"/>
        <v/>
      </c>
      <c r="AF256" t="str">
        <f t="shared" ca="1" si="278"/>
        <v/>
      </c>
      <c r="AG256" t="str">
        <f t="shared" ca="1" si="278"/>
        <v/>
      </c>
      <c r="AH256"/>
    </row>
    <row r="257" spans="1:34" s="6" customFormat="1" x14ac:dyDescent="0.2">
      <c r="A257">
        <f t="shared" ca="1" si="267"/>
        <v>0</v>
      </c>
      <c r="B257" t="s">
        <v>403</v>
      </c>
      <c r="C257" s="6">
        <f t="shared" ca="1" si="268"/>
        <v>2</v>
      </c>
      <c r="D257" s="6" t="str">
        <f t="shared" ca="1" si="269"/>
        <v/>
      </c>
      <c r="E257" t="str">
        <f t="shared" ca="1" si="236"/>
        <v/>
      </c>
      <c r="F257" s="6" t="str">
        <f ca="1">IF(ISNUMBER(D257),CHAR(34)&amp;VLOOKUP(A257,Trials!A:B,2,FALSE)&amp;CHAR(34)&amp;","&amp;CHAR(34)&amp;B257&amp;CHAR(34)&amp;","&amp;CHAR(34)&amp;"patient"&amp;CHAR(34)&amp;","&amp;CHAR(34)&amp;VLOOKUP(D257,Accounts!A:B,2,FALSE)&amp;CHAR(34),"")</f>
        <v/>
      </c>
      <c r="G257" s="6" t="str">
        <f t="shared" ca="1" si="270"/>
        <v>tri000</v>
      </c>
      <c r="H257" s="6" t="str">
        <f ca="1">IF(ISNUMBER(D257),VLOOKUP(D257,Accounts!A:B,2,FALSE),"")</f>
        <v/>
      </c>
      <c r="I257" s="6">
        <f t="shared" ca="1" si="271"/>
        <v>13</v>
      </c>
      <c r="L257">
        <f t="shared" ca="1" si="272"/>
        <v>68.930000000000007</v>
      </c>
      <c r="M257">
        <f t="shared" ref="M257:AG257" ca="1" si="279">IF(AND($L257&lt;M$33,$L257&gt;N$33),M$31,"")</f>
        <v>0</v>
      </c>
      <c r="N257" t="str">
        <f t="shared" ca="1" si="279"/>
        <v/>
      </c>
      <c r="O257" t="str">
        <f t="shared" ca="1" si="279"/>
        <v/>
      </c>
      <c r="P257" t="str">
        <f t="shared" ca="1" si="279"/>
        <v/>
      </c>
      <c r="Q257" t="str">
        <f t="shared" ca="1" si="279"/>
        <v/>
      </c>
      <c r="R257" t="str">
        <f t="shared" ca="1" si="279"/>
        <v/>
      </c>
      <c r="S257" t="str">
        <f t="shared" ca="1" si="279"/>
        <v/>
      </c>
      <c r="T257" t="str">
        <f t="shared" ca="1" si="279"/>
        <v/>
      </c>
      <c r="U257" t="str">
        <f t="shared" ca="1" si="279"/>
        <v/>
      </c>
      <c r="V257" t="str">
        <f t="shared" ca="1" si="279"/>
        <v/>
      </c>
      <c r="W257" t="str">
        <f t="shared" ca="1" si="279"/>
        <v/>
      </c>
      <c r="X257" t="str">
        <f t="shared" ca="1" si="279"/>
        <v/>
      </c>
      <c r="Y257" t="str">
        <f t="shared" ca="1" si="279"/>
        <v/>
      </c>
      <c r="Z257" t="str">
        <f t="shared" ca="1" si="279"/>
        <v/>
      </c>
      <c r="AA257" t="str">
        <f t="shared" ca="1" si="279"/>
        <v/>
      </c>
      <c r="AB257" t="str">
        <f t="shared" ca="1" si="279"/>
        <v/>
      </c>
      <c r="AC257" t="str">
        <f t="shared" ca="1" si="279"/>
        <v/>
      </c>
      <c r="AD257" t="str">
        <f t="shared" ca="1" si="279"/>
        <v/>
      </c>
      <c r="AE257" t="str">
        <f t="shared" ca="1" si="279"/>
        <v/>
      </c>
      <c r="AF257" t="str">
        <f t="shared" ca="1" si="279"/>
        <v/>
      </c>
      <c r="AG257" t="str">
        <f t="shared" ca="1" si="279"/>
        <v/>
      </c>
      <c r="AH257"/>
    </row>
    <row r="258" spans="1:34" s="6" customFormat="1" x14ac:dyDescent="0.2">
      <c r="A258">
        <f t="shared" ca="1" si="267"/>
        <v>10</v>
      </c>
      <c r="B258" t="s">
        <v>404</v>
      </c>
      <c r="C258" s="6">
        <f t="shared" ca="1" si="268"/>
        <v>1</v>
      </c>
      <c r="D258" s="6">
        <f t="shared" ca="1" si="269"/>
        <v>19</v>
      </c>
      <c r="E258" t="str">
        <f t="shared" ca="1" si="236"/>
        <v>INSERT INTO Subscriptions (trialcode, login, role, investigatorlogin) values ("tri010","Pat224","patient","Inv011");</v>
      </c>
      <c r="F258" s="6" t="str">
        <f ca="1">IF(ISNUMBER(D258),CHAR(34)&amp;VLOOKUP(A258,Trials!A:B,2,FALSE)&amp;CHAR(34)&amp;","&amp;CHAR(34)&amp;B258&amp;CHAR(34)&amp;","&amp;CHAR(34)&amp;"patient"&amp;CHAR(34)&amp;","&amp;CHAR(34)&amp;VLOOKUP(D258,Accounts!A:B,2,FALSE)&amp;CHAR(34),"")</f>
        <v>"tri010","Pat224","patient","Inv011"</v>
      </c>
      <c r="G258" s="6" t="str">
        <f t="shared" ca="1" si="270"/>
        <v>tri010</v>
      </c>
      <c r="H258" s="6" t="str">
        <f ca="1">IF(ISNUMBER(D258),VLOOKUP(D258,Accounts!A:B,2,FALSE),"")</f>
        <v>Inv011</v>
      </c>
      <c r="I258" s="6">
        <f t="shared" ca="1" si="271"/>
        <v>13</v>
      </c>
      <c r="L258">
        <f t="shared" ca="1" si="272"/>
        <v>33.17</v>
      </c>
      <c r="M258" t="str">
        <f t="shared" ref="M258:AG258" ca="1" si="280">IF(AND($L258&lt;M$33,$L258&gt;N$33),M$31,"")</f>
        <v/>
      </c>
      <c r="N258" t="str">
        <f t="shared" ca="1" si="280"/>
        <v/>
      </c>
      <c r="O258" t="str">
        <f t="shared" ca="1" si="280"/>
        <v/>
      </c>
      <c r="P258" t="str">
        <f t="shared" ca="1" si="280"/>
        <v/>
      </c>
      <c r="Q258" t="str">
        <f t="shared" ca="1" si="280"/>
        <v/>
      </c>
      <c r="R258" t="str">
        <f t="shared" ca="1" si="280"/>
        <v/>
      </c>
      <c r="S258" t="str">
        <f t="shared" ca="1" si="280"/>
        <v/>
      </c>
      <c r="T258" t="str">
        <f t="shared" ca="1" si="280"/>
        <v/>
      </c>
      <c r="U258" t="str">
        <f t="shared" ca="1" si="280"/>
        <v/>
      </c>
      <c r="V258" t="str">
        <f t="shared" ca="1" si="280"/>
        <v/>
      </c>
      <c r="W258">
        <f t="shared" ca="1" si="280"/>
        <v>10</v>
      </c>
      <c r="X258" t="str">
        <f t="shared" ca="1" si="280"/>
        <v/>
      </c>
      <c r="Y258" t="str">
        <f t="shared" ca="1" si="280"/>
        <v/>
      </c>
      <c r="Z258" t="str">
        <f t="shared" ca="1" si="280"/>
        <v/>
      </c>
      <c r="AA258" t="str">
        <f t="shared" ca="1" si="280"/>
        <v/>
      </c>
      <c r="AB258" t="str">
        <f t="shared" ca="1" si="280"/>
        <v/>
      </c>
      <c r="AC258" t="str">
        <f t="shared" ca="1" si="280"/>
        <v/>
      </c>
      <c r="AD258" t="str">
        <f t="shared" ca="1" si="280"/>
        <v/>
      </c>
      <c r="AE258" t="str">
        <f t="shared" ca="1" si="280"/>
        <v/>
      </c>
      <c r="AF258" t="str">
        <f t="shared" ca="1" si="280"/>
        <v/>
      </c>
      <c r="AG258" t="str">
        <f t="shared" ca="1" si="280"/>
        <v/>
      </c>
      <c r="AH258"/>
    </row>
    <row r="259" spans="1:34" s="6" customFormat="1" x14ac:dyDescent="0.2">
      <c r="A259">
        <f t="shared" ca="1" si="267"/>
        <v>4</v>
      </c>
      <c r="B259" t="s">
        <v>405</v>
      </c>
      <c r="C259" s="6">
        <f t="shared" ca="1" si="268"/>
        <v>0</v>
      </c>
      <c r="D259" s="6">
        <f t="shared" ca="1" si="269"/>
        <v>26</v>
      </c>
      <c r="E259" t="str">
        <f t="shared" ca="1" si="236"/>
        <v>INSERT INTO Subscriptions (trialcode, login, role, investigatorlogin) values ("tri004","Pat225","patient","Inv018");</v>
      </c>
      <c r="F259" s="6" t="str">
        <f ca="1">IF(ISNUMBER(D259),CHAR(34)&amp;VLOOKUP(A259,Trials!A:B,2,FALSE)&amp;CHAR(34)&amp;","&amp;CHAR(34)&amp;B259&amp;CHAR(34)&amp;","&amp;CHAR(34)&amp;"patient"&amp;CHAR(34)&amp;","&amp;CHAR(34)&amp;VLOOKUP(D259,Accounts!A:B,2,FALSE)&amp;CHAR(34),"")</f>
        <v>"tri004","Pat225","patient","Inv018"</v>
      </c>
      <c r="G259" s="6" t="str">
        <f t="shared" ca="1" si="270"/>
        <v>tri004</v>
      </c>
      <c r="H259" s="6" t="str">
        <f ca="1">IF(ISNUMBER(D259),VLOOKUP(D259,Accounts!A:B,2,FALSE),"")</f>
        <v>Inv018</v>
      </c>
      <c r="I259" s="6">
        <f t="shared" ca="1" si="271"/>
        <v>13</v>
      </c>
      <c r="L259">
        <f t="shared" ca="1" si="272"/>
        <v>55.85</v>
      </c>
      <c r="M259" t="str">
        <f t="shared" ref="M259:AG259" ca="1" si="281">IF(AND($L259&lt;M$33,$L259&gt;N$33),M$31,"")</f>
        <v/>
      </c>
      <c r="N259" t="str">
        <f t="shared" ca="1" si="281"/>
        <v/>
      </c>
      <c r="O259" t="str">
        <f t="shared" ca="1" si="281"/>
        <v/>
      </c>
      <c r="P259" t="str">
        <f t="shared" ca="1" si="281"/>
        <v/>
      </c>
      <c r="Q259">
        <f t="shared" ca="1" si="281"/>
        <v>4</v>
      </c>
      <c r="R259" t="str">
        <f t="shared" ca="1" si="281"/>
        <v/>
      </c>
      <c r="S259" t="str">
        <f t="shared" ca="1" si="281"/>
        <v/>
      </c>
      <c r="T259" t="str">
        <f t="shared" ca="1" si="281"/>
        <v/>
      </c>
      <c r="U259" t="str">
        <f t="shared" ca="1" si="281"/>
        <v/>
      </c>
      <c r="V259" t="str">
        <f t="shared" ca="1" si="281"/>
        <v/>
      </c>
      <c r="W259" t="str">
        <f t="shared" ca="1" si="281"/>
        <v/>
      </c>
      <c r="X259" t="str">
        <f t="shared" ca="1" si="281"/>
        <v/>
      </c>
      <c r="Y259" t="str">
        <f t="shared" ca="1" si="281"/>
        <v/>
      </c>
      <c r="Z259" t="str">
        <f t="shared" ca="1" si="281"/>
        <v/>
      </c>
      <c r="AA259" t="str">
        <f t="shared" ca="1" si="281"/>
        <v/>
      </c>
      <c r="AB259" t="str">
        <f t="shared" ca="1" si="281"/>
        <v/>
      </c>
      <c r="AC259" t="str">
        <f t="shared" ca="1" si="281"/>
        <v/>
      </c>
      <c r="AD259" t="str">
        <f t="shared" ca="1" si="281"/>
        <v/>
      </c>
      <c r="AE259" t="str">
        <f t="shared" ca="1" si="281"/>
        <v/>
      </c>
      <c r="AF259" t="str">
        <f t="shared" ca="1" si="281"/>
        <v/>
      </c>
      <c r="AG259" t="str">
        <f t="shared" ca="1" si="281"/>
        <v/>
      </c>
      <c r="AH259"/>
    </row>
    <row r="260" spans="1:34" s="6" customFormat="1" x14ac:dyDescent="0.2">
      <c r="A260">
        <f t="shared" ca="1" si="267"/>
        <v>7</v>
      </c>
      <c r="B260" t="s">
        <v>406</v>
      </c>
      <c r="C260" s="6">
        <f t="shared" ca="1" si="268"/>
        <v>4</v>
      </c>
      <c r="D260" s="6">
        <f t="shared" ca="1" si="269"/>
        <v>22</v>
      </c>
      <c r="E260" t="str">
        <f t="shared" ca="1" si="236"/>
        <v>INSERT INTO Subscriptions (trialcode, login, role, investigatorlogin) values ("tri007","Pat226","patient","Inv014");</v>
      </c>
      <c r="F260" s="6" t="str">
        <f ca="1">IF(ISNUMBER(D260),CHAR(34)&amp;VLOOKUP(A260,Trials!A:B,2,FALSE)&amp;CHAR(34)&amp;","&amp;CHAR(34)&amp;B260&amp;CHAR(34)&amp;","&amp;CHAR(34)&amp;"patient"&amp;CHAR(34)&amp;","&amp;CHAR(34)&amp;VLOOKUP(D260,Accounts!A:B,2,FALSE)&amp;CHAR(34),"")</f>
        <v>"tri007","Pat226","patient","Inv014"</v>
      </c>
      <c r="G260" s="6" t="str">
        <f t="shared" ca="1" si="270"/>
        <v>tri007</v>
      </c>
      <c r="H260" s="6" t="str">
        <f ca="1">IF(ISNUMBER(D260),VLOOKUP(D260,Accounts!A:B,2,FALSE),"")</f>
        <v>Inv014</v>
      </c>
      <c r="I260" s="6">
        <f t="shared" ca="1" si="271"/>
        <v>9</v>
      </c>
      <c r="L260">
        <f t="shared" ca="1" si="272"/>
        <v>44.68</v>
      </c>
      <c r="M260" t="str">
        <f t="shared" ref="M260:AG260" ca="1" si="282">IF(AND($L260&lt;M$33,$L260&gt;N$33),M$31,"")</f>
        <v/>
      </c>
      <c r="N260" t="str">
        <f t="shared" ca="1" si="282"/>
        <v/>
      </c>
      <c r="O260" t="str">
        <f t="shared" ca="1" si="282"/>
        <v/>
      </c>
      <c r="P260" t="str">
        <f t="shared" ca="1" si="282"/>
        <v/>
      </c>
      <c r="Q260" t="str">
        <f t="shared" ca="1" si="282"/>
        <v/>
      </c>
      <c r="R260" t="str">
        <f t="shared" ca="1" si="282"/>
        <v/>
      </c>
      <c r="S260" t="str">
        <f t="shared" ca="1" si="282"/>
        <v/>
      </c>
      <c r="T260">
        <f t="shared" ca="1" si="282"/>
        <v>7</v>
      </c>
      <c r="U260" t="str">
        <f t="shared" ca="1" si="282"/>
        <v/>
      </c>
      <c r="V260" t="str">
        <f t="shared" ca="1" si="282"/>
        <v/>
      </c>
      <c r="W260" t="str">
        <f t="shared" ca="1" si="282"/>
        <v/>
      </c>
      <c r="X260" t="str">
        <f t="shared" ca="1" si="282"/>
        <v/>
      </c>
      <c r="Y260" t="str">
        <f t="shared" ca="1" si="282"/>
        <v/>
      </c>
      <c r="Z260" t="str">
        <f t="shared" ca="1" si="282"/>
        <v/>
      </c>
      <c r="AA260" t="str">
        <f t="shared" ca="1" si="282"/>
        <v/>
      </c>
      <c r="AB260" t="str">
        <f t="shared" ca="1" si="282"/>
        <v/>
      </c>
      <c r="AC260" t="str">
        <f t="shared" ca="1" si="282"/>
        <v/>
      </c>
      <c r="AD260" t="str">
        <f t="shared" ca="1" si="282"/>
        <v/>
      </c>
      <c r="AE260" t="str">
        <f t="shared" ca="1" si="282"/>
        <v/>
      </c>
      <c r="AF260" t="str">
        <f t="shared" ca="1" si="282"/>
        <v/>
      </c>
      <c r="AG260" t="str">
        <f t="shared" ca="1" si="282"/>
        <v/>
      </c>
      <c r="AH260"/>
    </row>
    <row r="261" spans="1:34" s="6" customFormat="1" x14ac:dyDescent="0.2">
      <c r="A261">
        <f t="shared" ref="A261:A264" ca="1" si="283">SUM(M261:AG261)</f>
        <v>17</v>
      </c>
      <c r="B261" t="s">
        <v>407</v>
      </c>
      <c r="C261" s="6">
        <f t="shared" ref="C261:C264" ca="1" si="284">ROUND(RANDBETWEEN(0,I261*VLOOKUP(A261,A$3:H$23,8,FALSE)+I261/(I261-VLOOKUP(A261,A$3:H$23,8,FALSE)))/I261,0)</f>
        <v>1</v>
      </c>
      <c r="D261" s="6" t="str">
        <f t="shared" ref="D261:D264" ca="1" si="285">OFFSET(J$3,A261,C261)</f>
        <v/>
      </c>
      <c r="E261" t="str">
        <f t="shared" ca="1" si="236"/>
        <v/>
      </c>
      <c r="F261" s="6" t="str">
        <f ca="1">IF(ISNUMBER(D261),CHAR(34)&amp;VLOOKUP(A261,Trials!A:B,2,FALSE)&amp;CHAR(34)&amp;","&amp;CHAR(34)&amp;B261&amp;CHAR(34)&amp;","&amp;CHAR(34)&amp;"patient"&amp;CHAR(34)&amp;","&amp;CHAR(34)&amp;VLOOKUP(D261,Accounts!A:B,2,FALSE)&amp;CHAR(34),"")</f>
        <v/>
      </c>
      <c r="G261" s="6" t="str">
        <f t="shared" ref="G261:G264" ca="1" si="286">VLOOKUP(A261,A:B,2,FALSE)</f>
        <v>tri017</v>
      </c>
      <c r="H261" s="6" t="str">
        <f ca="1">IF(ISNUMBER(D261),VLOOKUP(D261,Accounts!A:B,2,FALSE),"")</f>
        <v/>
      </c>
      <c r="I261" s="6">
        <f t="shared" ref="I261:I264" ca="1" si="287">VLOOKUP(A261,A$3:H$23,7,FALSE)</f>
        <v>14</v>
      </c>
      <c r="L261">
        <f t="shared" ref="L261:L264" ca="1" si="288">RANDBETWEEN(0,100*SUM(AF$3:AF$23))/100</f>
        <v>11.97</v>
      </c>
      <c r="M261" t="str">
        <f t="shared" ref="M261:AG261" ca="1" si="289">IF(AND($L261&lt;M$33,$L261&gt;N$33),M$31,"")</f>
        <v/>
      </c>
      <c r="N261" t="str">
        <f t="shared" ca="1" si="289"/>
        <v/>
      </c>
      <c r="O261" t="str">
        <f t="shared" ca="1" si="289"/>
        <v/>
      </c>
      <c r="P261" t="str">
        <f t="shared" ca="1" si="289"/>
        <v/>
      </c>
      <c r="Q261" t="str">
        <f t="shared" ca="1" si="289"/>
        <v/>
      </c>
      <c r="R261" t="str">
        <f t="shared" ca="1" si="289"/>
        <v/>
      </c>
      <c r="S261" t="str">
        <f t="shared" ca="1" si="289"/>
        <v/>
      </c>
      <c r="T261" t="str">
        <f t="shared" ca="1" si="289"/>
        <v/>
      </c>
      <c r="U261" t="str">
        <f t="shared" ca="1" si="289"/>
        <v/>
      </c>
      <c r="V261" t="str">
        <f t="shared" ca="1" si="289"/>
        <v/>
      </c>
      <c r="W261" t="str">
        <f t="shared" ca="1" si="289"/>
        <v/>
      </c>
      <c r="X261" t="str">
        <f t="shared" ca="1" si="289"/>
        <v/>
      </c>
      <c r="Y261" t="str">
        <f t="shared" ca="1" si="289"/>
        <v/>
      </c>
      <c r="Z261" t="str">
        <f t="shared" ca="1" si="289"/>
        <v/>
      </c>
      <c r="AA261" t="str">
        <f t="shared" ca="1" si="289"/>
        <v/>
      </c>
      <c r="AB261" t="str">
        <f t="shared" ca="1" si="289"/>
        <v/>
      </c>
      <c r="AC261" t="str">
        <f t="shared" ca="1" si="289"/>
        <v/>
      </c>
      <c r="AD261">
        <f t="shared" ca="1" si="289"/>
        <v>17</v>
      </c>
      <c r="AE261" t="str">
        <f t="shared" ca="1" si="289"/>
        <v/>
      </c>
      <c r="AF261" t="str">
        <f t="shared" ca="1" si="289"/>
        <v/>
      </c>
      <c r="AG261" t="str">
        <f t="shared" ca="1" si="289"/>
        <v/>
      </c>
      <c r="AH261"/>
    </row>
    <row r="262" spans="1:34" s="6" customFormat="1" x14ac:dyDescent="0.2">
      <c r="A262">
        <f t="shared" ca="1" si="283"/>
        <v>15</v>
      </c>
      <c r="B262" t="s">
        <v>408</v>
      </c>
      <c r="C262" s="6">
        <f t="shared" ca="1" si="284"/>
        <v>5</v>
      </c>
      <c r="D262" s="6" t="str">
        <f t="shared" ca="1" si="285"/>
        <v/>
      </c>
      <c r="E262" t="str">
        <f t="shared" ca="1" si="236"/>
        <v/>
      </c>
      <c r="F262" s="6" t="str">
        <f ca="1">IF(ISNUMBER(D262),CHAR(34)&amp;VLOOKUP(A262,Trials!A:B,2,FALSE)&amp;CHAR(34)&amp;","&amp;CHAR(34)&amp;B262&amp;CHAR(34)&amp;","&amp;CHAR(34)&amp;"patient"&amp;CHAR(34)&amp;","&amp;CHAR(34)&amp;VLOOKUP(D262,Accounts!A:B,2,FALSE)&amp;CHAR(34),"")</f>
        <v/>
      </c>
      <c r="G262" s="6" t="str">
        <f t="shared" ca="1" si="286"/>
        <v>tri015</v>
      </c>
      <c r="H262" s="6" t="str">
        <f ca="1">IF(ISNUMBER(D262),VLOOKUP(D262,Accounts!A:B,2,FALSE),"")</f>
        <v/>
      </c>
      <c r="I262" s="6">
        <f t="shared" ca="1" si="287"/>
        <v>10</v>
      </c>
      <c r="L262">
        <f t="shared" ca="1" si="288"/>
        <v>17.75</v>
      </c>
      <c r="M262" t="str">
        <f t="shared" ref="M262:AG262" ca="1" si="290">IF(AND($L262&lt;M$33,$L262&gt;N$33),M$31,"")</f>
        <v/>
      </c>
      <c r="N262" t="str">
        <f t="shared" ca="1" si="290"/>
        <v/>
      </c>
      <c r="O262" t="str">
        <f t="shared" ca="1" si="290"/>
        <v/>
      </c>
      <c r="P262" t="str">
        <f t="shared" ca="1" si="290"/>
        <v/>
      </c>
      <c r="Q262" t="str">
        <f t="shared" ca="1" si="290"/>
        <v/>
      </c>
      <c r="R262" t="str">
        <f t="shared" ca="1" si="290"/>
        <v/>
      </c>
      <c r="S262" t="str">
        <f t="shared" ca="1" si="290"/>
        <v/>
      </c>
      <c r="T262" t="str">
        <f t="shared" ca="1" si="290"/>
        <v/>
      </c>
      <c r="U262" t="str">
        <f t="shared" ca="1" si="290"/>
        <v/>
      </c>
      <c r="V262" t="str">
        <f t="shared" ca="1" si="290"/>
        <v/>
      </c>
      <c r="W262" t="str">
        <f t="shared" ca="1" si="290"/>
        <v/>
      </c>
      <c r="X262" t="str">
        <f t="shared" ca="1" si="290"/>
        <v/>
      </c>
      <c r="Y262" t="str">
        <f t="shared" ca="1" si="290"/>
        <v/>
      </c>
      <c r="Z262" t="str">
        <f t="shared" ca="1" si="290"/>
        <v/>
      </c>
      <c r="AA262" t="str">
        <f t="shared" ca="1" si="290"/>
        <v/>
      </c>
      <c r="AB262">
        <f t="shared" ca="1" si="290"/>
        <v>15</v>
      </c>
      <c r="AC262" t="str">
        <f t="shared" ca="1" si="290"/>
        <v/>
      </c>
      <c r="AD262" t="str">
        <f t="shared" ca="1" si="290"/>
        <v/>
      </c>
      <c r="AE262" t="str">
        <f t="shared" ca="1" si="290"/>
        <v/>
      </c>
      <c r="AF262" t="str">
        <f t="shared" ca="1" si="290"/>
        <v/>
      </c>
      <c r="AG262" t="str">
        <f t="shared" ca="1" si="290"/>
        <v/>
      </c>
      <c r="AH262"/>
    </row>
    <row r="263" spans="1:34" s="6" customFormat="1" x14ac:dyDescent="0.2">
      <c r="A263">
        <f t="shared" ca="1" si="283"/>
        <v>13</v>
      </c>
      <c r="B263" t="s">
        <v>409</v>
      </c>
      <c r="C263" s="6">
        <f t="shared" ca="1" si="284"/>
        <v>5</v>
      </c>
      <c r="D263" s="6">
        <f t="shared" ca="1" si="285"/>
        <v>22</v>
      </c>
      <c r="E263" t="str">
        <f t="shared" ca="1" si="236"/>
        <v>INSERT INTO Subscriptions (trialcode, login, role, investigatorlogin) values ("tri013","Pat229","patient","Inv014");</v>
      </c>
      <c r="F263" s="6" t="str">
        <f ca="1">IF(ISNUMBER(D263),CHAR(34)&amp;VLOOKUP(A263,Trials!A:B,2,FALSE)&amp;CHAR(34)&amp;","&amp;CHAR(34)&amp;B263&amp;CHAR(34)&amp;","&amp;CHAR(34)&amp;"patient"&amp;CHAR(34)&amp;","&amp;CHAR(34)&amp;VLOOKUP(D263,Accounts!A:B,2,FALSE)&amp;CHAR(34),"")</f>
        <v>"tri013","Pat229","patient","Inv014"</v>
      </c>
      <c r="G263" s="6" t="str">
        <f t="shared" ca="1" si="286"/>
        <v>tri013</v>
      </c>
      <c r="H263" s="6" t="str">
        <f ca="1">IF(ISNUMBER(D263),VLOOKUP(D263,Accounts!A:B,2,FALSE),"")</f>
        <v>Inv014</v>
      </c>
      <c r="I263" s="6">
        <f t="shared" ca="1" si="287"/>
        <v>7</v>
      </c>
      <c r="L263">
        <f t="shared" ca="1" si="288"/>
        <v>24.99</v>
      </c>
      <c r="M263" t="str">
        <f t="shared" ref="M263:AG263" ca="1" si="291">IF(AND($L263&lt;M$33,$L263&gt;N$33),M$31,"")</f>
        <v/>
      </c>
      <c r="N263" t="str">
        <f t="shared" ca="1" si="291"/>
        <v/>
      </c>
      <c r="O263" t="str">
        <f t="shared" ca="1" si="291"/>
        <v/>
      </c>
      <c r="P263" t="str">
        <f t="shared" ca="1" si="291"/>
        <v/>
      </c>
      <c r="Q263" t="str">
        <f t="shared" ca="1" si="291"/>
        <v/>
      </c>
      <c r="R263" t="str">
        <f t="shared" ca="1" si="291"/>
        <v/>
      </c>
      <c r="S263" t="str">
        <f t="shared" ca="1" si="291"/>
        <v/>
      </c>
      <c r="T263" t="str">
        <f t="shared" ca="1" si="291"/>
        <v/>
      </c>
      <c r="U263" t="str">
        <f t="shared" ca="1" si="291"/>
        <v/>
      </c>
      <c r="V263" t="str">
        <f t="shared" ca="1" si="291"/>
        <v/>
      </c>
      <c r="W263" t="str">
        <f t="shared" ca="1" si="291"/>
        <v/>
      </c>
      <c r="X263" t="str">
        <f t="shared" ca="1" si="291"/>
        <v/>
      </c>
      <c r="Y263" t="str">
        <f t="shared" ca="1" si="291"/>
        <v/>
      </c>
      <c r="Z263">
        <f t="shared" ca="1" si="291"/>
        <v>13</v>
      </c>
      <c r="AA263" t="str">
        <f t="shared" ca="1" si="291"/>
        <v/>
      </c>
      <c r="AB263" t="str">
        <f t="shared" ca="1" si="291"/>
        <v/>
      </c>
      <c r="AC263" t="str">
        <f t="shared" ca="1" si="291"/>
        <v/>
      </c>
      <c r="AD263" t="str">
        <f t="shared" ca="1" si="291"/>
        <v/>
      </c>
      <c r="AE263" t="str">
        <f t="shared" ca="1" si="291"/>
        <v/>
      </c>
      <c r="AF263" t="str">
        <f t="shared" ca="1" si="291"/>
        <v/>
      </c>
      <c r="AG263" t="str">
        <f t="shared" ca="1" si="291"/>
        <v/>
      </c>
      <c r="AH263"/>
    </row>
    <row r="264" spans="1:34" s="6" customFormat="1" x14ac:dyDescent="0.2">
      <c r="A264">
        <f t="shared" ca="1" si="283"/>
        <v>10</v>
      </c>
      <c r="B264" t="s">
        <v>410</v>
      </c>
      <c r="C264" s="6">
        <f t="shared" ca="1" si="284"/>
        <v>1</v>
      </c>
      <c r="D264" s="6">
        <f t="shared" ca="1" si="285"/>
        <v>19</v>
      </c>
      <c r="E264" t="str">
        <f t="shared" ca="1" si="236"/>
        <v>INSERT INTO Subscriptions (trialcode, login, role, investigatorlogin) values ("tri010","Pat230","patient","Inv011");</v>
      </c>
      <c r="F264" s="6" t="str">
        <f ca="1">IF(ISNUMBER(D264),CHAR(34)&amp;VLOOKUP(A264,Trials!A:B,2,FALSE)&amp;CHAR(34)&amp;","&amp;CHAR(34)&amp;B264&amp;CHAR(34)&amp;","&amp;CHAR(34)&amp;"patient"&amp;CHAR(34)&amp;","&amp;CHAR(34)&amp;VLOOKUP(D264,Accounts!A:B,2,FALSE)&amp;CHAR(34),"")</f>
        <v>"tri010","Pat230","patient","Inv011"</v>
      </c>
      <c r="G264" s="6" t="str">
        <f t="shared" ca="1" si="286"/>
        <v>tri010</v>
      </c>
      <c r="H264" s="6" t="str">
        <f ca="1">IF(ISNUMBER(D264),VLOOKUP(D264,Accounts!A:B,2,FALSE),"")</f>
        <v>Inv011</v>
      </c>
      <c r="I264" s="6">
        <f t="shared" ca="1" si="287"/>
        <v>13</v>
      </c>
      <c r="L264">
        <f t="shared" ca="1" si="288"/>
        <v>33.54</v>
      </c>
      <c r="M264" t="str">
        <f t="shared" ref="M264:AG264" ca="1" si="292">IF(AND($L264&lt;M$33,$L264&gt;N$33),M$31,"")</f>
        <v/>
      </c>
      <c r="N264" t="str">
        <f t="shared" ca="1" si="292"/>
        <v/>
      </c>
      <c r="O264" t="str">
        <f t="shared" ca="1" si="292"/>
        <v/>
      </c>
      <c r="P264" t="str">
        <f t="shared" ca="1" si="292"/>
        <v/>
      </c>
      <c r="Q264" t="str">
        <f t="shared" ca="1" si="292"/>
        <v/>
      </c>
      <c r="R264" t="str">
        <f t="shared" ca="1" si="292"/>
        <v/>
      </c>
      <c r="S264" t="str">
        <f t="shared" ca="1" si="292"/>
        <v/>
      </c>
      <c r="T264" t="str">
        <f t="shared" ca="1" si="292"/>
        <v/>
      </c>
      <c r="U264" t="str">
        <f t="shared" ca="1" si="292"/>
        <v/>
      </c>
      <c r="V264" t="str">
        <f t="shared" ca="1" si="292"/>
        <v/>
      </c>
      <c r="W264">
        <f t="shared" ca="1" si="292"/>
        <v>10</v>
      </c>
      <c r="X264" t="str">
        <f t="shared" ca="1" si="292"/>
        <v/>
      </c>
      <c r="Y264" t="str">
        <f t="shared" ca="1" si="292"/>
        <v/>
      </c>
      <c r="Z264" t="str">
        <f t="shared" ca="1" si="292"/>
        <v/>
      </c>
      <c r="AA264" t="str">
        <f t="shared" ca="1" si="292"/>
        <v/>
      </c>
      <c r="AB264" t="str">
        <f t="shared" ca="1" si="292"/>
        <v/>
      </c>
      <c r="AC264" t="str">
        <f t="shared" ca="1" si="292"/>
        <v/>
      </c>
      <c r="AD264" t="str">
        <f t="shared" ca="1" si="292"/>
        <v/>
      </c>
      <c r="AE264" t="str">
        <f t="shared" ca="1" si="292"/>
        <v/>
      </c>
      <c r="AF264" t="str">
        <f t="shared" ca="1" si="292"/>
        <v/>
      </c>
      <c r="AG264" t="str">
        <f t="shared" ca="1" si="292"/>
        <v/>
      </c>
      <c r="AH264"/>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BEB82-D7E8-E04B-9986-746E94900331}">
  <dimension ref="A1:A93"/>
  <sheetViews>
    <sheetView topLeftCell="A68" workbookViewId="0">
      <selection activeCell="A93" sqref="A1:A93"/>
    </sheetView>
  </sheetViews>
  <sheetFormatPr baseColWidth="10" defaultRowHeight="16" x14ac:dyDescent="0.2"/>
  <cols>
    <col min="1" max="1" width="115.5" customWidth="1"/>
  </cols>
  <sheetData>
    <row r="1" spans="1:1" x14ac:dyDescent="0.2">
      <c r="A1" s="5" t="s">
        <v>282</v>
      </c>
    </row>
    <row r="2" spans="1:1" x14ac:dyDescent="0.2">
      <c r="A2" s="5" t="s">
        <v>199</v>
      </c>
    </row>
    <row r="3" spans="1:1" x14ac:dyDescent="0.2">
      <c r="A3" s="5" t="s">
        <v>197</v>
      </c>
    </row>
    <row r="4" spans="1:1" x14ac:dyDescent="0.2">
      <c r="A4" s="5" t="s">
        <v>198</v>
      </c>
    </row>
    <row r="5" spans="1:1" x14ac:dyDescent="0.2">
      <c r="A5" s="5" t="s">
        <v>411</v>
      </c>
    </row>
    <row r="6" spans="1:1" x14ac:dyDescent="0.2">
      <c r="A6" s="5" t="s">
        <v>283</v>
      </c>
    </row>
    <row r="7" spans="1:1" x14ac:dyDescent="0.2">
      <c r="A7" s="5" t="s">
        <v>217</v>
      </c>
    </row>
    <row r="8" spans="1:1" x14ac:dyDescent="0.2">
      <c r="A8" s="5" t="s">
        <v>412</v>
      </c>
    </row>
    <row r="9" spans="1:1" x14ac:dyDescent="0.2">
      <c r="A9" s="5" t="s">
        <v>413</v>
      </c>
    </row>
    <row r="10" spans="1:1" x14ac:dyDescent="0.2">
      <c r="A10" s="5" t="s">
        <v>284</v>
      </c>
    </row>
    <row r="11" spans="1:1" x14ac:dyDescent="0.2">
      <c r="A11" s="5" t="s">
        <v>218</v>
      </c>
    </row>
    <row r="12" spans="1:1" x14ac:dyDescent="0.2">
      <c r="A12" s="5" t="s">
        <v>414</v>
      </c>
    </row>
    <row r="13" spans="1:1" x14ac:dyDescent="0.2">
      <c r="A13" s="5" t="s">
        <v>415</v>
      </c>
    </row>
    <row r="14" spans="1:1" x14ac:dyDescent="0.2">
      <c r="A14" s="5" t="s">
        <v>285</v>
      </c>
    </row>
    <row r="15" spans="1:1" x14ac:dyDescent="0.2">
      <c r="A15" s="5" t="s">
        <v>201</v>
      </c>
    </row>
    <row r="16" spans="1:1" x14ac:dyDescent="0.2">
      <c r="A16" s="5" t="s">
        <v>322</v>
      </c>
    </row>
    <row r="17" spans="1:1" x14ac:dyDescent="0.2">
      <c r="A17" s="5" t="s">
        <v>416</v>
      </c>
    </row>
    <row r="18" spans="1:1" x14ac:dyDescent="0.2">
      <c r="A18" s="5" t="s">
        <v>323</v>
      </c>
    </row>
    <row r="19" spans="1:1" x14ac:dyDescent="0.2">
      <c r="A19" s="5" t="s">
        <v>417</v>
      </c>
    </row>
    <row r="20" spans="1:1" x14ac:dyDescent="0.2">
      <c r="A20" s="5" t="s">
        <v>200</v>
      </c>
    </row>
    <row r="21" spans="1:1" x14ac:dyDescent="0.2">
      <c r="A21" s="5" t="s">
        <v>202</v>
      </c>
    </row>
    <row r="22" spans="1:1" x14ac:dyDescent="0.2">
      <c r="A22" s="5" t="s">
        <v>219</v>
      </c>
    </row>
    <row r="23" spans="1:1" x14ac:dyDescent="0.2">
      <c r="A23" s="5" t="s">
        <v>418</v>
      </c>
    </row>
    <row r="24" spans="1:1" x14ac:dyDescent="0.2">
      <c r="A24" s="5" t="s">
        <v>286</v>
      </c>
    </row>
    <row r="25" spans="1:1" x14ac:dyDescent="0.2">
      <c r="A25" s="5" t="s">
        <v>419</v>
      </c>
    </row>
    <row r="26" spans="1:1" x14ac:dyDescent="0.2">
      <c r="A26" s="5" t="s">
        <v>203</v>
      </c>
    </row>
    <row r="27" spans="1:1" x14ac:dyDescent="0.2">
      <c r="A27" s="5" t="s">
        <v>324</v>
      </c>
    </row>
    <row r="28" spans="1:1" x14ac:dyDescent="0.2">
      <c r="A28" s="5" t="s">
        <v>204</v>
      </c>
    </row>
    <row r="29" spans="1:1" x14ac:dyDescent="0.2">
      <c r="A29" s="5" t="s">
        <v>220</v>
      </c>
    </row>
    <row r="30" spans="1:1" x14ac:dyDescent="0.2">
      <c r="A30" s="5" t="s">
        <v>420</v>
      </c>
    </row>
    <row r="31" spans="1:1" x14ac:dyDescent="0.2">
      <c r="A31" s="5" t="s">
        <v>221</v>
      </c>
    </row>
    <row r="32" spans="1:1" x14ac:dyDescent="0.2">
      <c r="A32" s="5" t="s">
        <v>287</v>
      </c>
    </row>
    <row r="33" spans="1:1" x14ac:dyDescent="0.2">
      <c r="A33" s="5" t="s">
        <v>325</v>
      </c>
    </row>
    <row r="34" spans="1:1" x14ac:dyDescent="0.2">
      <c r="A34" s="5" t="s">
        <v>421</v>
      </c>
    </row>
    <row r="35" spans="1:1" x14ac:dyDescent="0.2">
      <c r="A35" s="5" t="s">
        <v>206</v>
      </c>
    </row>
    <row r="36" spans="1:1" x14ac:dyDescent="0.2">
      <c r="A36" s="5" t="s">
        <v>205</v>
      </c>
    </row>
    <row r="37" spans="1:1" x14ac:dyDescent="0.2">
      <c r="A37" s="5" t="s">
        <v>222</v>
      </c>
    </row>
    <row r="38" spans="1:1" x14ac:dyDescent="0.2">
      <c r="A38" s="5" t="s">
        <v>288</v>
      </c>
    </row>
    <row r="39" spans="1:1" x14ac:dyDescent="0.2">
      <c r="A39" s="5" t="s">
        <v>326</v>
      </c>
    </row>
    <row r="40" spans="1:1" x14ac:dyDescent="0.2">
      <c r="A40" s="5" t="s">
        <v>208</v>
      </c>
    </row>
    <row r="41" spans="1:1" x14ac:dyDescent="0.2">
      <c r="A41" s="5" t="s">
        <v>207</v>
      </c>
    </row>
    <row r="42" spans="1:1" x14ac:dyDescent="0.2">
      <c r="A42" s="5" t="s">
        <v>289</v>
      </c>
    </row>
    <row r="43" spans="1:1" x14ac:dyDescent="0.2">
      <c r="A43" s="5" t="s">
        <v>224</v>
      </c>
    </row>
    <row r="44" spans="1:1" x14ac:dyDescent="0.2">
      <c r="A44" s="5" t="s">
        <v>223</v>
      </c>
    </row>
    <row r="45" spans="1:1" x14ac:dyDescent="0.2">
      <c r="A45" s="5" t="s">
        <v>225</v>
      </c>
    </row>
    <row r="46" spans="1:1" x14ac:dyDescent="0.2">
      <c r="A46" s="5" t="s">
        <v>290</v>
      </c>
    </row>
    <row r="47" spans="1:1" x14ac:dyDescent="0.2">
      <c r="A47" s="5" t="s">
        <v>422</v>
      </c>
    </row>
    <row r="48" spans="1:1" x14ac:dyDescent="0.2">
      <c r="A48" s="5" t="s">
        <v>209</v>
      </c>
    </row>
    <row r="49" spans="1:1" x14ac:dyDescent="0.2">
      <c r="A49" s="5" t="s">
        <v>423</v>
      </c>
    </row>
    <row r="50" spans="1:1" x14ac:dyDescent="0.2">
      <c r="A50" s="5" t="s">
        <v>327</v>
      </c>
    </row>
    <row r="51" spans="1:1" x14ac:dyDescent="0.2">
      <c r="A51" s="5" t="s">
        <v>424</v>
      </c>
    </row>
    <row r="52" spans="1:1" x14ac:dyDescent="0.2">
      <c r="A52" s="5" t="s">
        <v>328</v>
      </c>
    </row>
    <row r="53" spans="1:1" x14ac:dyDescent="0.2">
      <c r="A53" s="5" t="s">
        <v>425</v>
      </c>
    </row>
    <row r="54" spans="1:1" x14ac:dyDescent="0.2">
      <c r="A54" s="5" t="s">
        <v>329</v>
      </c>
    </row>
    <row r="55" spans="1:1" x14ac:dyDescent="0.2">
      <c r="A55" s="5" t="s">
        <v>426</v>
      </c>
    </row>
    <row r="56" spans="1:1" x14ac:dyDescent="0.2">
      <c r="A56" s="5" t="s">
        <v>427</v>
      </c>
    </row>
    <row r="57" spans="1:1" x14ac:dyDescent="0.2">
      <c r="A57" s="5" t="s">
        <v>210</v>
      </c>
    </row>
    <row r="58" spans="1:1" x14ac:dyDescent="0.2">
      <c r="A58" s="5" t="s">
        <v>428</v>
      </c>
    </row>
    <row r="59" spans="1:1" x14ac:dyDescent="0.2">
      <c r="A59" s="5" t="s">
        <v>291</v>
      </c>
    </row>
    <row r="60" spans="1:1" x14ac:dyDescent="0.2">
      <c r="A60" s="5" t="s">
        <v>227</v>
      </c>
    </row>
    <row r="61" spans="1:1" x14ac:dyDescent="0.2">
      <c r="A61" s="5" t="s">
        <v>429</v>
      </c>
    </row>
    <row r="62" spans="1:1" x14ac:dyDescent="0.2">
      <c r="A62" s="5" t="s">
        <v>430</v>
      </c>
    </row>
    <row r="63" spans="1:1" x14ac:dyDescent="0.2">
      <c r="A63" s="5" t="s">
        <v>228</v>
      </c>
    </row>
    <row r="64" spans="1:1" x14ac:dyDescent="0.2">
      <c r="A64" s="5" t="s">
        <v>226</v>
      </c>
    </row>
    <row r="65" spans="1:1" x14ac:dyDescent="0.2">
      <c r="A65" s="5" t="s">
        <v>431</v>
      </c>
    </row>
    <row r="66" spans="1:1" x14ac:dyDescent="0.2">
      <c r="A66" s="5" t="s">
        <v>432</v>
      </c>
    </row>
    <row r="67" spans="1:1" x14ac:dyDescent="0.2">
      <c r="A67" s="5" t="s">
        <v>292</v>
      </c>
    </row>
    <row r="68" spans="1:1" x14ac:dyDescent="0.2">
      <c r="A68" s="5" t="s">
        <v>293</v>
      </c>
    </row>
    <row r="69" spans="1:1" x14ac:dyDescent="0.2">
      <c r="A69" s="5" t="s">
        <v>229</v>
      </c>
    </row>
    <row r="70" spans="1:1" x14ac:dyDescent="0.2">
      <c r="A70" s="5" t="s">
        <v>212</v>
      </c>
    </row>
    <row r="71" spans="1:1" x14ac:dyDescent="0.2">
      <c r="A71" s="5" t="s">
        <v>294</v>
      </c>
    </row>
    <row r="72" spans="1:1" x14ac:dyDescent="0.2">
      <c r="A72" s="5" t="s">
        <v>211</v>
      </c>
    </row>
    <row r="73" spans="1:1" x14ac:dyDescent="0.2">
      <c r="A73" s="5" t="s">
        <v>433</v>
      </c>
    </row>
    <row r="74" spans="1:1" x14ac:dyDescent="0.2">
      <c r="A74" s="5" t="s">
        <v>434</v>
      </c>
    </row>
    <row r="75" spans="1:1" x14ac:dyDescent="0.2">
      <c r="A75" s="5" t="s">
        <v>296</v>
      </c>
    </row>
    <row r="76" spans="1:1" x14ac:dyDescent="0.2">
      <c r="A76" s="5" t="s">
        <v>297</v>
      </c>
    </row>
    <row r="77" spans="1:1" x14ac:dyDescent="0.2">
      <c r="A77" s="5" t="s">
        <v>213</v>
      </c>
    </row>
    <row r="78" spans="1:1" x14ac:dyDescent="0.2">
      <c r="A78" s="5" t="s">
        <v>435</v>
      </c>
    </row>
    <row r="79" spans="1:1" x14ac:dyDescent="0.2">
      <c r="A79" s="5" t="s">
        <v>295</v>
      </c>
    </row>
    <row r="80" spans="1:1" x14ac:dyDescent="0.2">
      <c r="A80" s="5" t="s">
        <v>214</v>
      </c>
    </row>
    <row r="81" spans="1:1" x14ac:dyDescent="0.2">
      <c r="A81" s="5" t="s">
        <v>298</v>
      </c>
    </row>
    <row r="82" spans="1:1" x14ac:dyDescent="0.2">
      <c r="A82" s="5" t="s">
        <v>436</v>
      </c>
    </row>
    <row r="83" spans="1:1" x14ac:dyDescent="0.2">
      <c r="A83" s="5" t="s">
        <v>215</v>
      </c>
    </row>
    <row r="84" spans="1:1" x14ac:dyDescent="0.2">
      <c r="A84" s="5" t="s">
        <v>437</v>
      </c>
    </row>
    <row r="85" spans="1:1" x14ac:dyDescent="0.2">
      <c r="A85" s="5" t="s">
        <v>230</v>
      </c>
    </row>
    <row r="86" spans="1:1" x14ac:dyDescent="0.2">
      <c r="A86" s="5" t="s">
        <v>299</v>
      </c>
    </row>
    <row r="87" spans="1:1" x14ac:dyDescent="0.2">
      <c r="A87" s="5" t="s">
        <v>438</v>
      </c>
    </row>
    <row r="88" spans="1:1" x14ac:dyDescent="0.2">
      <c r="A88" s="5" t="s">
        <v>231</v>
      </c>
    </row>
    <row r="89" spans="1:1" x14ac:dyDescent="0.2">
      <c r="A89" s="5" t="s">
        <v>330</v>
      </c>
    </row>
    <row r="90" spans="1:1" x14ac:dyDescent="0.2">
      <c r="A90" s="5" t="s">
        <v>216</v>
      </c>
    </row>
    <row r="91" spans="1:1" x14ac:dyDescent="0.2">
      <c r="A91" s="5" t="s">
        <v>300</v>
      </c>
    </row>
    <row r="92" spans="1:1" x14ac:dyDescent="0.2">
      <c r="A92" s="5" t="s">
        <v>439</v>
      </c>
    </row>
    <row r="93" spans="1:1" x14ac:dyDescent="0.2">
      <c r="A93" s="5" t="s">
        <v>440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Accounts</vt:lpstr>
      <vt:lpstr>Trials</vt:lpstr>
      <vt:lpstr>Subscriptions</vt:lpstr>
      <vt:lpstr>draft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2022-10-12T12:43:01Z</dcterms:created>
  <dcterms:modified xsi:type="dcterms:W3CDTF">2022-12-12T13:10:34Z</dcterms:modified>
</cp:coreProperties>
</file>