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CENTENARIO" sheetId="1" r:id="rId4"/>
    <sheet name="MIJITAYO" sheetId="2" r:id="rId5"/>
    <sheet name="SAN FELIPE" sheetId="3" r:id="rId6"/>
    <sheet name="IRCA" sheetId="4" r:id="rId7"/>
    <sheet name="1" sheetId="5" r:id="rId8"/>
    <sheet name="2" sheetId="6" r:id="rId9"/>
    <sheet name="3" sheetId="7" r:id="rId10"/>
  </sheets>
  <definedNames/>
  <calcPr calcId="124519" calcMode="auto" fullCalcOnLoad="0"/>
</workbook>
</file>

<file path=xl/sharedStrings.xml><?xml version="1.0" encoding="utf-8"?>
<sst xmlns="http://schemas.openxmlformats.org/spreadsheetml/2006/main" uniqueCount="242">
  <si>
    <t>INFORME MENSUAL  PLANTA CENTENARIO MES:  AGOSTO 2015</t>
  </si>
  <si>
    <t>CUADRO No.3</t>
  </si>
  <si>
    <t>RESULTADOS ANALISIS FISICOQUIMICO - PROMEDIOS DIARIOS AGUA TOMADA EN LA RED</t>
  </si>
  <si>
    <t>DIA</t>
  </si>
  <si>
    <t>TURBIEDAD</t>
  </si>
  <si>
    <t>COLOR APARENTE</t>
  </si>
  <si>
    <t>OLOR</t>
  </si>
  <si>
    <t>SABOR</t>
  </si>
  <si>
    <t>SUSTANCIAS FLOTANTES</t>
  </si>
  <si>
    <t>CONDUCTIVIDAD</t>
  </si>
  <si>
    <t>ALCALINIDAD</t>
  </si>
  <si>
    <t>DUREZA</t>
  </si>
  <si>
    <t>pH</t>
  </si>
  <si>
    <t>HIERRO</t>
  </si>
  <si>
    <t>CLORUROS</t>
  </si>
  <si>
    <t>SULFATOS</t>
  </si>
  <si>
    <t>NITRITOS</t>
  </si>
  <si>
    <t>Cl2 RESIDUAL</t>
  </si>
  <si>
    <t>N.T.U.</t>
  </si>
  <si>
    <t>U.P.C.</t>
  </si>
  <si>
    <t>µsiemens/cm</t>
  </si>
  <si>
    <t>mg/l CaCO3</t>
  </si>
  <si>
    <t xml:space="preserve">mg/l </t>
  </si>
  <si>
    <t xml:space="preserve">mg/l  </t>
  </si>
  <si>
    <t>mg/L NO2</t>
  </si>
  <si>
    <t>CIUDAD</t>
  </si>
  <si>
    <t>MAX</t>
  </si>
  <si>
    <t>MIN</t>
  </si>
  <si>
    <t>ppm</t>
  </si>
  <si>
    <t>ACEPTABLE</t>
  </si>
  <si>
    <t>AUSENTES</t>
  </si>
  <si>
    <t>PROMEDIO</t>
  </si>
  <si>
    <t>INFORME MENSUAL PLANTA MIJITAYO MES:  AGOSTO 2015</t>
  </si>
  <si>
    <t>mg/L</t>
  </si>
  <si>
    <t>INFORME MENSUAL PLANTA SAN FELIPE MES:  AGOSTO 2015</t>
  </si>
  <si>
    <t>RESULTADOS ANALISIS FISICOQIMICO - PROMEDIOS DIARIOS AGUA TOMADA EN LA RED</t>
  </si>
  <si>
    <t>ClORO RESIDUAL</t>
  </si>
  <si>
    <t>SUMATORIA IRCAS POR DÍA</t>
  </si>
  <si>
    <t>SUMATORIA IRCAS AGOSTO 2015</t>
  </si>
  <si>
    <t>No. MUESTRAS ANALIZADAS AGOSTO 2015</t>
  </si>
  <si>
    <t xml:space="preserve">IRCA MENSUAL </t>
  </si>
  <si>
    <t>CLASIFICACIÓN  IRCA</t>
  </si>
  <si>
    <t>SIN RIESGO</t>
  </si>
  <si>
    <t xml:space="preserve">META DEL INDICADOR </t>
  </si>
  <si>
    <t>CUMPLIMIENTO</t>
  </si>
  <si>
    <t>EMPOPASTO S.A E.S.P.</t>
  </si>
  <si>
    <t>NIT 891200686-3</t>
  </si>
  <si>
    <t>Nombre del documento</t>
  </si>
  <si>
    <t>INFORME DE ENSAYO</t>
  </si>
  <si>
    <t>LABORATORIO CONTROL DE CALIDAD DE AGUA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</si>
  <si>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</si>
  <si>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</si>
  <si>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</si>
  <si>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</si>
  <si>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</si>
  <si>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</si>
  <si>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</si>
  <si>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</si>
  <si>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20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</si>
  <si>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</si>
  <si>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INFORME No:</t>
  </si>
  <si>
    <t>LAT 2015-0091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</si>
  <si>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</si>
  <si>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</si>
  <si>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</si>
  <si>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</si>
  <si>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</si>
  <si>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</si>
  <si>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</si>
  <si>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CRA 24 No 21-40 CENTRO</t>
  </si>
  <si>
    <t>TOMA DE MUESTRA A CARGO DE:</t>
  </si>
  <si>
    <t>LABORATORIO CONTROL DE CALIDAD 
 EMPOPASTO S.A E.S.P</t>
  </si>
  <si>
    <t>MUESTRA TOMADA POR:</t>
  </si>
  <si>
    <t>LORENA LOPEZ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</si>
  <si>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</si>
  <si>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</si>
  <si>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</si>
  <si>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</si>
  <si>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</si>
  <si>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</si>
  <si>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</si>
  <si>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</si>
  <si>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AGUA TRATADA</t>
  </si>
  <si>
    <t>SIMPLE</t>
  </si>
  <si>
    <t>15Ag1T1</t>
  </si>
  <si>
    <t>SOL DE ORIENTE MZK C 7</t>
  </si>
  <si>
    <t>AGUA CRUDA</t>
  </si>
  <si>
    <t>15AG1C1</t>
  </si>
  <si>
    <t>CANALETA PARSHAL CENTENTARIO</t>
  </si>
  <si>
    <t>15Ag1T2</t>
  </si>
  <si>
    <t>CAI CHAMBÚ</t>
  </si>
  <si>
    <t>15AG1C2</t>
  </si>
  <si>
    <t>CANALETA PARSHAL MIJITAYO</t>
  </si>
  <si>
    <t>15Ag1T3</t>
  </si>
  <si>
    <t>ESTACIÓN DE BOMBEROS</t>
  </si>
  <si>
    <t>15AG1C3</t>
  </si>
  <si>
    <t>CANALETA PARSHAL SAN FELIPE</t>
  </si>
  <si>
    <t>15Ag1T4</t>
  </si>
  <si>
    <t>CAI EL DORADO</t>
  </si>
  <si>
    <t>15Ag1T5</t>
  </si>
  <si>
    <t>EL EDEN CALLE 4 A ESTE CRA 28</t>
  </si>
  <si>
    <t>15Ag1T6</t>
  </si>
  <si>
    <t>SUMATAMBO 2000</t>
  </si>
  <si>
    <t>15Ag1T7</t>
  </si>
  <si>
    <t>GUALCALOMA MZ P C 28</t>
  </si>
  <si>
    <t>15Ag1T8</t>
  </si>
  <si>
    <t>LOS ROSALES MZ C C 1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</si>
  <si>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</si>
  <si>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</si>
  <si>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</si>
  <si>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</si>
  <si>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</si>
  <si>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</si>
  <si>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</si>
  <si>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</si>
  <si>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</si>
  <si>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</si>
  <si>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</si>
  <si>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</si>
  <si>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</si>
  <si>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ACIDEZ</t>
  </si>
  <si>
    <t>Titulométrica</t>
  </si>
  <si>
    <t>SM 2310B</t>
  </si>
  <si>
    <t>mgCaCO3/l</t>
  </si>
  <si>
    <t>……</t>
  </si>
  <si>
    <t>ALCALINIDAD TOTAL</t>
  </si>
  <si>
    <t>SM 2320B (Indicador)</t>
  </si>
  <si>
    <t xml:space="preserve">ALUMINIO RESIDUAL </t>
  </si>
  <si>
    <t>Colorimétrica</t>
  </si>
  <si>
    <t>Fotométrico</t>
  </si>
  <si>
    <t>mgAL/l</t>
  </si>
  <si>
    <t>CALCIO</t>
  </si>
  <si>
    <t>Cálculo a partir de la Dureza Cálcica</t>
  </si>
  <si>
    <t>3500 -Ca B</t>
  </si>
  <si>
    <t>mgCa/l</t>
  </si>
  <si>
    <t>CLORO RESIDUAL</t>
  </si>
  <si>
    <t>SM 4500-Cl G</t>
  </si>
  <si>
    <t>mgCL2/l</t>
  </si>
  <si>
    <t>0,3 - 2,0</t>
  </si>
  <si>
    <t>SM 4500- Cl B</t>
  </si>
  <si>
    <t>mgCL-/l</t>
  </si>
  <si>
    <t xml:space="preserve">COLIFORMES TOTALES </t>
  </si>
  <si>
    <t xml:space="preserve">Sustrato Definido </t>
  </si>
  <si>
    <t>SM 9223 B</t>
  </si>
  <si>
    <t>Microorganismos /100cm³</t>
  </si>
  <si>
    <t>&lt;1</t>
  </si>
  <si>
    <t xml:space="preserve"> &lt;1 </t>
  </si>
  <si>
    <t>Espectrofotométrico</t>
  </si>
  <si>
    <t>SM 2120 C</t>
  </si>
  <si>
    <t>UPC</t>
  </si>
  <si>
    <t>COLOR VERDADERO</t>
  </si>
  <si>
    <t>CONDUCTIVIDAD ELÉCTRICA</t>
  </si>
  <si>
    <t>Electrométrico</t>
  </si>
  <si>
    <t>SM 2510 B</t>
  </si>
  <si>
    <t>µS/cm</t>
  </si>
  <si>
    <t xml:space="preserve">&lt; 1 </t>
  </si>
  <si>
    <t>TEMPERATURA</t>
  </si>
  <si>
    <t xml:space="preserve">ºC </t>
  </si>
  <si>
    <t>DUREZA CÁLCICA</t>
  </si>
  <si>
    <t>SM 3500-Ca B</t>
  </si>
  <si>
    <t>DUREZA MAGNÉSICA</t>
  </si>
  <si>
    <t>Diferencia
 Dureza Total y Cálcica</t>
  </si>
  <si>
    <t>SM 3500-Mg B</t>
  </si>
  <si>
    <t>DUREZA TOTAL</t>
  </si>
  <si>
    <t>SM 2340 C</t>
  </si>
  <si>
    <t>ESCHERICHIA COLI</t>
  </si>
  <si>
    <t>HIERRO TOTAL</t>
  </si>
  <si>
    <t>mgFe/l</t>
  </si>
  <si>
    <t>MAGNESIO</t>
  </si>
  <si>
    <t>Calculo estequiometrico</t>
  </si>
  <si>
    <t>3500 -Mg B</t>
  </si>
  <si>
    <t>mgMg/l</t>
  </si>
  <si>
    <t>MESÓFILOS</t>
  </si>
  <si>
    <t xml:space="preserve">Filtración por membrana  (Agua Tratada) </t>
  </si>
  <si>
    <t>SM 9215 D</t>
  </si>
  <si>
    <t xml:space="preserve"> UFC//100cm³</t>
  </si>
  <si>
    <t>NITRATOS</t>
  </si>
  <si>
    <t>mgN-NO3/l</t>
  </si>
  <si>
    <t>mgN-NO2/l</t>
  </si>
  <si>
    <t>PH</t>
  </si>
  <si>
    <t>Electrométrica</t>
  </si>
  <si>
    <t>SM 4500- H+B</t>
  </si>
  <si>
    <t>Unidades de pH</t>
  </si>
  <si>
    <t>6,5 - 9,0</t>
  </si>
  <si>
    <t>5,0 - 9,0</t>
  </si>
  <si>
    <t>6,5 - 8,5</t>
  </si>
  <si>
    <t>mgSO4/l</t>
  </si>
  <si>
    <t>Nefelométrico</t>
  </si>
  <si>
    <t>SM 2130 B</t>
  </si>
  <si>
    <t>NTU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</si>
  <si>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</si>
  <si>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</si>
  <si>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</si>
  <si>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</si>
  <si>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</si>
  <si>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</si>
  <si>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</si>
  <si>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</si>
  <si>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</si>
  <si>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</si>
  <si>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</si>
  <si>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</si>
  <si>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LAT 2015-0092</t>
  </si>
  <si>
    <t>15J2T1</t>
  </si>
  <si>
    <t>MARIA PAZ MZ C C 12</t>
  </si>
  <si>
    <t>15JC1</t>
  </si>
  <si>
    <t>15J2T2</t>
  </si>
  <si>
    <t>EL TEJAR</t>
  </si>
  <si>
    <t>15JC2</t>
  </si>
  <si>
    <t>15J2T3</t>
  </si>
  <si>
    <t>LAS MARGARITAS</t>
  </si>
  <si>
    <t>15JC3</t>
  </si>
  <si>
    <t>15J2T4</t>
  </si>
  <si>
    <t>PARQUE INFANTIL CRA 31</t>
  </si>
  <si>
    <t>15J2T5</t>
  </si>
  <si>
    <t>PUESTO DE SALUD SAN VICENTE</t>
  </si>
  <si>
    <t>15J2T6</t>
  </si>
  <si>
    <t>ALTOS DE LA COLINA</t>
  </si>
  <si>
    <t>15J2T7</t>
  </si>
  <si>
    <t>VILLA DE LOS RÍOS MZ H C 1</t>
  </si>
  <si>
    <t>15J2T8</t>
  </si>
  <si>
    <t>SALIDA PLANTA MIJITAYO</t>
  </si>
  <si>
    <t>LAT 2015-0093</t>
  </si>
  <si>
    <t>MARIBEL MARTINEZ</t>
  </si>
  <si>
    <t>15J3T1</t>
  </si>
  <si>
    <t>PISCINA SEMIOLÍMPICA ARANDA</t>
  </si>
  <si>
    <t>15J3C1</t>
  </si>
  <si>
    <t>15J3T2</t>
  </si>
  <si>
    <t>CAI OBRERO</t>
  </si>
  <si>
    <t>15J3C2</t>
  </si>
  <si>
    <t>15J3T3</t>
  </si>
  <si>
    <t>LAS VIOLETAS</t>
  </si>
  <si>
    <t>15J3C3</t>
  </si>
  <si>
    <t>15J3T4</t>
  </si>
  <si>
    <t>POSTOBÓN TOROBAJO</t>
  </si>
  <si>
    <t>15J3T5</t>
  </si>
  <si>
    <t>ALTOS DE CHAPALITO</t>
  </si>
  <si>
    <t>15J3T6</t>
  </si>
  <si>
    <t>LOS CRISTALES</t>
  </si>
  <si>
    <t>15J3T7</t>
  </si>
  <si>
    <t>ALTAMIRA MZ 7 C 9</t>
  </si>
  <si>
    <t>15J3T8</t>
  </si>
</sst>
</file>

<file path=xl/styles.xml><?xml version="1.0" encoding="utf-8"?>
<styleSheet xmlns="http://schemas.openxmlformats.org/spreadsheetml/2006/main" xml:space="preserve">
  <numFmts count="4">
    <numFmt numFmtId="164" formatCode="0.0"/>
    <numFmt numFmtId="165" formatCode="0.000"/>
    <numFmt numFmtId="166" formatCode="yyyy/mm/dd;@"/>
    <numFmt numFmtId="167" formatCode="0.0%"/>
  </numFmts>
  <fonts count="1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5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7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</fills>
  <borders count="63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2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11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1" numFmtId="0" fillId="2" borderId="1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6" applyFont="1" applyNumberFormat="0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1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4" numFmtId="2" fillId="2" borderId="4" applyFont="1" applyNumberFormat="1" applyFill="0" applyBorder="1" applyAlignment="1">
      <alignment horizontal="center" vertical="center" textRotation="0" wrapText="true" shrinkToFit="false"/>
    </xf>
    <xf xfId="0" fontId="4" numFmtId="1" fillId="2" borderId="4" applyFont="1" applyNumberFormat="1" applyFill="0" applyBorder="1" applyAlignment="1">
      <alignment horizontal="center" vertical="center" textRotation="0" wrapText="true" shrinkToFit="false"/>
    </xf>
    <xf xfId="0" fontId="4" numFmtId="164" fillId="2" borderId="6" applyFont="1" applyNumberFormat="1" applyFill="0" applyBorder="1" applyAlignment="1">
      <alignment horizontal="center" vertical="center" textRotation="0" wrapText="true" shrinkToFit="false"/>
    </xf>
    <xf xfId="0" fontId="4" numFmtId="164" fillId="2" borderId="17" applyFont="1" applyNumberFormat="1" applyFill="0" applyBorder="1" applyAlignment="1">
      <alignment horizontal="center" vertical="center" textRotation="0" wrapText="true" shrinkToFit="false"/>
    </xf>
    <xf xfId="0" fontId="4" numFmtId="165" fillId="2" borderId="17" applyFont="1" applyNumberFormat="1" applyFill="0" applyBorder="1" applyAlignment="1">
      <alignment horizontal="center" vertical="center" textRotation="0" wrapText="true" shrinkToFit="false"/>
    </xf>
    <xf xfId="0" fontId="4" numFmtId="1" fillId="2" borderId="6" applyFont="1" applyNumberFormat="1" applyFill="0" applyBorder="1" applyAlignment="1">
      <alignment horizontal="center" vertical="center" textRotation="0" wrapText="true" shrinkToFit="false"/>
    </xf>
    <xf xfId="0" fontId="4" numFmtId="165" fillId="2" borderId="18" applyFont="1" applyNumberFormat="1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19" applyFont="1" applyNumberFormat="0" applyFill="0" applyBorder="1" applyAlignment="1">
      <alignment horizontal="center" vertical="bottom" textRotation="0" wrapText="false" shrinkToFit="false"/>
    </xf>
    <xf xfId="0" fontId="4" numFmtId="0" fillId="2" borderId="20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2" fillId="3" borderId="4" applyFont="1" applyNumberFormat="1" applyFill="1" applyBorder="1" applyAlignment="1">
      <alignment horizontal="center" vertical="bottom" textRotation="0" wrapText="false" shrinkToFit="false"/>
    </xf>
    <xf xfId="0" fontId="6" numFmtId="1" fillId="3" borderId="4" applyFont="1" applyNumberFormat="1" applyFill="1" applyBorder="1" applyAlignment="1">
      <alignment horizontal="center" vertical="bottom" textRotation="0" wrapText="false" shrinkToFit="false"/>
    </xf>
    <xf xfId="0" fontId="5" numFmtId="1" fillId="2" borderId="4" applyFont="1" applyNumberFormat="1" applyFill="0" applyBorder="1" applyAlignment="1">
      <alignment horizontal="center" vertical="bottom" textRotation="0" wrapText="false" shrinkToFit="false"/>
    </xf>
    <xf xfId="0" fontId="6" numFmtId="164" fillId="3" borderId="4" applyFont="1" applyNumberFormat="1" applyFill="1" applyBorder="1" applyAlignment="1">
      <alignment horizontal="center" vertical="bottom" textRotation="0" wrapText="false" shrinkToFit="false"/>
    </xf>
    <xf xfId="0" fontId="6" numFmtId="2" fillId="2" borderId="4" applyFont="1" applyNumberFormat="1" applyFill="0" applyBorder="1" applyAlignment="1">
      <alignment horizontal="center" vertical="bottom" textRotation="0" wrapText="false" shrinkToFit="false"/>
    </xf>
    <xf xfId="0" fontId="6" numFmtId="1" fillId="2" borderId="4" applyFont="1" applyNumberFormat="1" applyFill="0" applyBorder="1" applyAlignment="1">
      <alignment horizontal="center" vertical="bottom" textRotation="0" wrapText="false" shrinkToFit="false"/>
    </xf>
    <xf xfId="0" fontId="6" numFmtId="164" fillId="2" borderId="4" applyFont="1" applyNumberFormat="1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8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2" fillId="2" borderId="4" applyFont="1" applyNumberFormat="1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165" fillId="2" borderId="12" applyFont="1" applyNumberFormat="1" applyFill="0" applyBorder="1" applyAlignment="1">
      <alignment horizontal="center" vertical="center" textRotation="0" wrapText="true" shrinkToFit="false"/>
    </xf>
    <xf xfId="0" fontId="9" numFmtId="165" fillId="2" borderId="12" applyFont="1" applyNumberFormat="1" applyFill="0" applyBorder="1" applyAlignment="1">
      <alignment horizontal="center" vertical="center" textRotation="0" wrapText="true" shrinkToFit="false"/>
    </xf>
    <xf xfId="0" fontId="9" numFmtId="165" fillId="2" borderId="13" applyFont="1" applyNumberFormat="1" applyFill="0" applyBorder="1" applyAlignment="1">
      <alignment horizontal="center" vertical="center" textRotation="0" wrapText="true" shrinkToFit="false"/>
    </xf>
    <xf xfId="0" fontId="1" numFmtId="2" fillId="2" borderId="15" applyFont="1" applyNumberFormat="1" applyFill="0" applyBorder="1" applyAlignment="1">
      <alignment horizontal="center" vertical="center" textRotation="0" wrapText="true" shrinkToFit="false"/>
    </xf>
    <xf xfId="0" fontId="1" numFmtId="164" fillId="2" borderId="23" applyFont="1" applyNumberFormat="1" applyFill="0" applyBorder="1" applyAlignment="1">
      <alignment horizontal="center" vertical="center" textRotation="0" wrapText="true" shrinkToFit="false"/>
    </xf>
    <xf xfId="0" fontId="1" numFmtId="164" fillId="2" borderId="14" applyFont="1" applyNumberFormat="1" applyFill="0" applyBorder="1" applyAlignment="1">
      <alignment horizontal="center" vertical="center" textRotation="0" wrapText="true" shrinkToFit="false"/>
    </xf>
    <xf xfId="0" fontId="1" numFmtId="164" fillId="2" borderId="15" applyFont="1" applyNumberFormat="1" applyFill="0" applyBorder="1" applyAlignment="1">
      <alignment horizontal="center" vertical="center" textRotation="0" wrapText="true" shrinkToFit="false"/>
    </xf>
    <xf xfId="0" fontId="1" numFmtId="2" fillId="2" borderId="5" applyFont="1" applyNumberFormat="1" applyFill="0" applyBorder="1" applyAlignment="1">
      <alignment horizontal="center" vertical="center" textRotation="0" wrapText="true" shrinkToFit="false"/>
    </xf>
    <xf xfId="0" fontId="1" numFmtId="164" fillId="2" borderId="6" applyFont="1" applyNumberFormat="1" applyFill="0" applyBorder="1" applyAlignment="1">
      <alignment horizontal="center" vertical="center" textRotation="0" wrapText="true" shrinkToFit="false"/>
    </xf>
    <xf xfId="0" fontId="1" numFmtId="164" fillId="2" borderId="4" applyFont="1" applyNumberFormat="1" applyFill="0" applyBorder="1" applyAlignment="1">
      <alignment horizontal="center" vertical="center" textRotation="0" wrapText="true" shrinkToFit="false"/>
    </xf>
    <xf xfId="0" fontId="1" numFmtId="164" fillId="2" borderId="5" applyFont="1" applyNumberFormat="1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165" fillId="2" borderId="6" applyFont="1" applyNumberFormat="1" applyFill="0" applyBorder="1" applyAlignment="1">
      <alignment horizontal="center" vertical="center" textRotation="0" wrapText="true" shrinkToFit="false"/>
    </xf>
    <xf xfId="0" fontId="1" numFmtId="165" fillId="2" borderId="4" applyFont="1" applyNumberFormat="1" applyFill="0" applyBorder="1" applyAlignment="1">
      <alignment horizontal="center" vertical="center" textRotation="0" wrapText="true" shrinkToFit="false"/>
    </xf>
    <xf xfId="0" fontId="1" numFmtId="165" fillId="2" borderId="5" applyFont="1" applyNumberFormat="1" applyFill="0" applyBorder="1" applyAlignment="1">
      <alignment horizontal="center" vertical="center" textRotation="0" wrapText="true" shrinkToFit="false"/>
    </xf>
    <xf xfId="0" fontId="1" numFmtId="164" fillId="2" borderId="7" applyFont="1" applyNumberFormat="1" applyFill="0" applyBorder="1" applyAlignment="1">
      <alignment horizontal="center" vertical="center" textRotation="0" wrapText="true" shrinkToFit="false"/>
    </xf>
    <xf xfId="0" fontId="1" numFmtId="2" fillId="2" borderId="6" applyFont="1" applyNumberFormat="1" applyFill="0" applyBorder="1" applyAlignment="1">
      <alignment horizontal="center" vertical="center" textRotation="0" wrapText="true" shrinkToFit="false"/>
    </xf>
    <xf xfId="0" fontId="1" numFmtId="2" fillId="2" borderId="4" applyFont="1" applyNumberFormat="1" applyFill="0" applyBorder="1" applyAlignment="1">
      <alignment horizontal="center" vertical="center" textRotation="0" wrapText="true" shrinkToFit="false"/>
    </xf>
    <xf xfId="0" fontId="1" numFmtId="2" fillId="2" borderId="5" applyFont="1" applyNumberFormat="1" applyFill="0" applyBorder="1" applyAlignment="1">
      <alignment horizontal="center" vertical="center" textRotation="0" wrapText="true" shrinkToFit="false"/>
    </xf>
    <xf xfId="0" fontId="1" numFmtId="1" fillId="2" borderId="6" applyFont="1" applyNumberFormat="1" applyFill="0" applyBorder="1" applyAlignment="1">
      <alignment horizontal="center" vertical="center" textRotation="0" wrapText="true" shrinkToFit="false"/>
    </xf>
    <xf xfId="0" fontId="1" numFmtId="1" fillId="2" borderId="7" applyFont="1" applyNumberFormat="1" applyFill="0" applyBorder="1" applyAlignment="1">
      <alignment horizontal="center" vertical="center" textRotation="0" wrapText="true" shrinkToFit="false"/>
    </xf>
    <xf xfId="0" fontId="1" numFmtId="1" fillId="2" borderId="4" applyFont="1" applyNumberFormat="1" applyFill="0" applyBorder="1" applyAlignment="1">
      <alignment horizontal="center" vertical="center" textRotation="0" wrapText="true" shrinkToFit="false"/>
    </xf>
    <xf xfId="0" fontId="1" numFmtId="1" fillId="2" borderId="5" applyFont="1" applyNumberFormat="1" applyFill="0" applyBorder="1" applyAlignment="1">
      <alignment horizontal="center" vertical="center" textRotation="0" wrapText="true" shrinkToFit="false"/>
    </xf>
    <xf xfId="0" fontId="1" numFmtId="1" fillId="5" borderId="6" applyFont="1" applyNumberFormat="1" applyFill="1" applyBorder="1" applyAlignment="1">
      <alignment horizontal="center" vertical="center" textRotation="0" wrapText="true" shrinkToFit="false"/>
    </xf>
    <xf xfId="0" fontId="1" numFmtId="165" fillId="2" borderId="22" applyFont="1" applyNumberFormat="1" applyFill="0" applyBorder="1" applyAlignment="1">
      <alignment horizontal="center" vertical="center" textRotation="0" wrapText="true" shrinkToFit="false"/>
    </xf>
    <xf xfId="0" fontId="1" numFmtId="2" fillId="2" borderId="24" applyFont="1" applyNumberFormat="1" applyFill="0" applyBorder="1" applyAlignment="1">
      <alignment horizontal="center" vertical="center" textRotation="0" wrapText="true" shrinkToFit="false"/>
    </xf>
    <xf xfId="0" fontId="1" numFmtId="2" fillId="2" borderId="22" applyFont="1" applyNumberFormat="1" applyFill="0" applyBorder="1" applyAlignment="1">
      <alignment horizontal="center" vertical="center" textRotation="0" wrapText="true" shrinkToFit="false"/>
    </xf>
    <xf xfId="0" fontId="1" numFmtId="2" fillId="2" borderId="8" applyFont="1" applyNumberFormat="1" applyFill="0" applyBorder="1" applyAlignment="1">
      <alignment horizontal="center" vertical="center" textRotation="0" wrapText="true" shrinkToFit="false"/>
    </xf>
    <xf xfId="0" fontId="9" numFmtId="167" fillId="2" borderId="25" applyFont="1" applyNumberFormat="1" applyFill="0" applyBorder="1" applyAlignment="1">
      <alignment horizontal="center" vertical="center" textRotation="0" wrapText="true" shrinkToFit="false"/>
    </xf>
    <xf xfId="0" fontId="9" numFmtId="167" fillId="2" borderId="26" applyFont="1" applyNumberFormat="1" applyFill="0" applyBorder="1" applyAlignment="1">
      <alignment horizontal="center" vertical="center" textRotation="0" wrapText="true" shrinkToFit="false"/>
    </xf>
    <xf xfId="0" fontId="9" numFmtId="167" fillId="2" borderId="27" applyFont="1" applyNumberFormat="1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1" fillId="5" borderId="6" applyFont="1" applyNumberFormat="1" applyFill="1" applyBorder="1" applyAlignment="1">
      <alignment horizontal="center" vertical="center" textRotation="0" wrapText="true" shrinkToFit="false"/>
    </xf>
    <xf xfId="0" fontId="13" numFmtId="1" fillId="5" borderId="4" applyFont="1" applyNumberFormat="1" applyFill="1" applyBorder="1" applyAlignment="1">
      <alignment horizontal="center" vertical="center" textRotation="0" wrapText="true" shrinkToFit="false"/>
    </xf>
    <xf xfId="0" fontId="1" numFmtId="1" fillId="5" borderId="4" applyFont="1" applyNumberFormat="1" applyFill="1" applyBorder="1" applyAlignment="1">
      <alignment horizontal="center" vertical="center" textRotation="0" wrapText="true" shrinkToFit="false"/>
    </xf>
    <xf xfId="0" fontId="13" numFmtId="2" fillId="5" borderId="24" applyFont="1" applyNumberFormat="1" applyFill="1" applyBorder="1" applyAlignment="1">
      <alignment horizontal="center" vertical="center" textRotation="0" wrapText="true" shrinkToFit="false"/>
    </xf>
    <xf xfId="0" fontId="13" numFmtId="2" fillId="5" borderId="22" applyFont="1" applyNumberFormat="1" applyFill="1" applyBorder="1" applyAlignment="1">
      <alignment horizontal="center" vertical="center" textRotation="0" wrapText="true" shrinkToFit="false"/>
    </xf>
    <xf xfId="0" fontId="1" numFmtId="2" fillId="5" borderId="22" applyFont="1" applyNumberFormat="1" applyFill="1" applyBorder="1" applyAlignment="1">
      <alignment horizontal="center" vertical="center" textRotation="0" wrapText="true" shrinkToFit="false"/>
    </xf>
    <xf xfId="0" fontId="4" numFmtId="164" fillId="2" borderId="28" applyFont="1" applyNumberFormat="1" applyFill="0" applyBorder="1" applyAlignment="1">
      <alignment horizontal="center" vertical="center" textRotation="0" wrapText="true" shrinkToFit="false"/>
    </xf>
    <xf xfId="0" fontId="4" numFmtId="164" fillId="2" borderId="29" applyFont="1" applyNumberFormat="1" applyFill="0" applyBorder="1" applyAlignment="1">
      <alignment horizontal="center" vertical="center" textRotation="0" wrapText="true" shrinkToFit="false"/>
    </xf>
    <xf xfId="0" fontId="4" numFmtId="164" fillId="2" borderId="20" applyFont="1" applyNumberFormat="1" applyFill="0" applyBorder="1" applyAlignment="1">
      <alignment horizontal="center" vertical="center" textRotation="0" wrapText="true" shrinkToFit="false"/>
    </xf>
    <xf xfId="0" fontId="14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31" applyFont="1" applyNumberFormat="0" applyFill="0" applyBorder="1" applyAlignment="1">
      <alignment horizontal="center" vertical="center" textRotation="0" wrapText="true" shrinkToFit="false"/>
    </xf>
    <xf xfId="0" fontId="14" numFmtId="0" fillId="2" borderId="17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32" applyFont="1" applyNumberFormat="0" applyFill="0" applyBorder="1" applyAlignment="1">
      <alignment horizontal="center" vertical="bottom" textRotation="0" wrapText="false" shrinkToFit="false"/>
    </xf>
    <xf xfId="0" fontId="15" numFmtId="0" fillId="2" borderId="33" applyFont="1" applyNumberFormat="0" applyFill="0" applyBorder="1" applyAlignment="1">
      <alignment horizontal="center" vertical="center" textRotation="0" wrapText="true" shrinkToFit="false"/>
    </xf>
    <xf xfId="0" fontId="15" numFmtId="0" fillId="2" borderId="18" applyFont="1" applyNumberFormat="0" applyFill="0" applyBorder="1" applyAlignment="1">
      <alignment horizontal="center" vertical="center" textRotation="0" wrapText="true" shrinkToFit="false"/>
    </xf>
    <xf xfId="0" fontId="15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20" applyFont="1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2" fillId="2" borderId="28" applyFont="1" applyNumberFormat="1" applyFill="0" applyBorder="1" applyAlignment="1">
      <alignment horizontal="center" vertical="center" textRotation="0" wrapText="true" shrinkToFit="false"/>
    </xf>
    <xf xfId="0" fontId="4" numFmtId="2" fillId="2" borderId="29" applyFont="1" applyNumberFormat="1" applyFill="0" applyBorder="1" applyAlignment="1">
      <alignment horizontal="center" vertical="center" textRotation="0" wrapText="true" shrinkToFit="false"/>
    </xf>
    <xf xfId="0" fontId="4" numFmtId="2" fillId="2" borderId="20" applyFont="1" applyNumberFormat="1" applyFill="0" applyBorder="1" applyAlignment="1">
      <alignment horizontal="center" vertical="center" textRotation="0" wrapText="true" shrinkToFit="false"/>
    </xf>
    <xf xfId="0" fontId="4" numFmtId="1" fillId="2" borderId="28" applyFont="1" applyNumberFormat="1" applyFill="0" applyBorder="1" applyAlignment="1">
      <alignment horizontal="center" vertical="center" textRotation="0" wrapText="true" shrinkToFit="false"/>
    </xf>
    <xf xfId="0" fontId="4" numFmtId="1" fillId="2" borderId="29" applyFont="1" applyNumberFormat="1" applyFill="0" applyBorder="1" applyAlignment="1">
      <alignment horizontal="center" vertical="center" textRotation="0" wrapText="true" shrinkToFit="false"/>
    </xf>
    <xf xfId="0" fontId="4" numFmtId="1" fillId="2" borderId="20" applyFont="1" applyNumberFormat="1" applyFill="0" applyBorder="1" applyAlignment="1">
      <alignment horizontal="center" vertical="center" textRotation="0" wrapText="true" shrinkToFit="false"/>
    </xf>
    <xf xfId="0" fontId="4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165" fillId="2" borderId="29" applyFont="1" applyNumberFormat="1" applyFill="0" applyBorder="1" applyAlignment="1">
      <alignment horizontal="center" vertical="center" textRotation="0" wrapText="true" shrinkToFit="false"/>
    </xf>
    <xf xfId="0" fontId="4" numFmtId="165" fillId="2" borderId="20" applyFont="1" applyNumberFormat="1" applyFill="0" applyBorder="1" applyAlignment="1">
      <alignment horizontal="center" vertical="center" textRotation="0" wrapText="tru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16" numFmtId="164" fillId="2" borderId="29" applyFont="1" applyNumberFormat="1" applyFill="0" applyBorder="1" applyAlignment="1">
      <alignment horizontal="center" vertical="center" textRotation="0" wrapText="true" shrinkToFit="false"/>
    </xf>
    <xf xfId="0" fontId="16" numFmtId="164" fillId="2" borderId="20" applyFont="1" applyNumberFormat="1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10" applyFont="1" applyNumberFormat="0" applyFill="0" applyBorder="1" applyAlignment="1">
      <alignment horizontal="center" vertical="bottom" textRotation="0" wrapText="tru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0" fillId="2" borderId="21" applyFont="1" applyNumberFormat="0" applyFill="0" applyBorder="1" applyAlignment="1">
      <alignment horizontal="center" vertical="bottom" textRotation="0" wrapText="true" shrinkToFit="false"/>
    </xf>
    <xf xfId="0" fontId="2" numFmtId="0" fillId="2" borderId="34" applyFont="1" applyNumberFormat="0" applyFill="0" applyBorder="1" applyAlignment="1">
      <alignment horizontal="center" vertical="bottom" textRotation="0" wrapText="true" shrinkToFit="false"/>
    </xf>
    <xf xfId="0" fontId="2" numFmtId="0" fillId="2" borderId="35" applyFont="1" applyNumberFormat="0" applyFill="0" applyBorder="1" applyAlignment="1">
      <alignment horizontal="center" vertical="bottom" textRotation="0" wrapText="true" shrinkToFit="false"/>
    </xf>
    <xf xfId="0" fontId="2" numFmtId="0" fillId="2" borderId="21" applyFont="1" applyNumberFormat="0" applyFill="0" applyBorder="1" applyAlignment="1">
      <alignment horizontal="center" vertical="bottom" textRotation="0" wrapText="false" shrinkToFit="false"/>
    </xf>
    <xf xfId="0" fontId="2" numFmtId="0" fillId="2" borderId="34" applyFont="1" applyNumberFormat="0" applyFill="0" applyBorder="1" applyAlignment="1">
      <alignment horizontal="center" vertical="bottom" textRotation="0" wrapText="false" shrinkToFit="false"/>
    </xf>
    <xf xfId="0" fontId="2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9" numFmtId="0" fillId="2" borderId="11" applyFont="1" applyNumberFormat="0" applyFill="0" applyBorder="1" applyAlignment="1">
      <alignment horizontal="center" vertical="center" textRotation="0" wrapText="true" shrinkToFit="false"/>
    </xf>
    <xf xfId="0" fontId="9" numFmtId="0" fillId="2" borderId="13" applyFont="1" applyNumberFormat="0" applyFill="0" applyBorder="1" applyAlignment="1">
      <alignment horizontal="center" vertical="center" textRotation="0" wrapText="true" shrinkToFit="false"/>
    </xf>
    <xf xfId="0" fontId="9" numFmtId="0" fillId="2" borderId="36" applyFont="1" applyNumberFormat="0" applyFill="0" applyBorder="1" applyAlignment="1">
      <alignment horizontal="center" vertical="center" textRotation="0" wrapText="tru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38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1" numFmtId="0" fillId="2" borderId="37" applyFont="1" applyNumberFormat="0" applyFill="0" applyBorder="1" applyAlignment="1">
      <alignment horizontal="left" vertical="top" textRotation="0" wrapText="true" shrinkToFit="false"/>
    </xf>
    <xf xfId="0" fontId="1" numFmtId="0" fillId="2" borderId="38" applyFont="1" applyNumberFormat="0" applyFill="0" applyBorder="1" applyAlignment="1">
      <alignment horizontal="left" vertical="top" textRotation="0" wrapText="false" shrinkToFit="false"/>
    </xf>
    <xf xfId="0" fontId="1" numFmtId="0" fillId="2" borderId="39" applyFont="1" applyNumberFormat="0" applyFill="0" applyBorder="1" applyAlignment="1">
      <alignment horizontal="left" vertical="top" textRotation="0" wrapText="false" shrinkToFit="false"/>
    </xf>
    <xf xfId="0" fontId="1" numFmtId="0" fillId="2" borderId="21" applyFont="1" applyNumberFormat="0" applyFill="0" applyBorder="1" applyAlignment="1">
      <alignment horizontal="left" vertical="top" textRotation="0" wrapText="false" shrinkToFit="false"/>
    </xf>
    <xf xfId="0" fontId="1" numFmtId="0" fillId="2" borderId="34" applyFont="1" applyNumberFormat="0" applyFill="0" applyBorder="1" applyAlignment="1">
      <alignment horizontal="left" vertical="top" textRotation="0" wrapText="false" shrinkToFit="false"/>
    </xf>
    <xf xfId="0" fontId="1" numFmtId="0" fillId="2" borderId="35" applyFont="1" applyNumberFormat="0" applyFill="0" applyBorder="1" applyAlignment="1">
      <alignment horizontal="left" vertical="top" textRotation="0" wrapText="false" shrinkToFit="false"/>
    </xf>
    <xf xfId="0" fontId="1" numFmtId="0" fillId="2" borderId="37" applyFont="1" applyNumberFormat="0" applyFill="0" applyBorder="1" applyAlignment="1">
      <alignment horizontal="center" vertical="bottom" textRotation="0" wrapText="false" shrinkToFit="false"/>
    </xf>
    <xf xfId="0" fontId="1" numFmtId="0" fillId="2" borderId="38" applyFont="1" applyNumberFormat="0" applyFill="0" applyBorder="1" applyAlignment="1">
      <alignment horizontal="center" vertical="bottom" textRotation="0" wrapText="false" shrinkToFit="false"/>
    </xf>
    <xf xfId="0" fontId="1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21" applyFont="1" applyNumberFormat="0" applyFill="0" applyBorder="1" applyAlignment="1">
      <alignment horizontal="left" vertical="bottom" textRotation="0" wrapText="true" shrinkToFit="false"/>
    </xf>
    <xf xfId="0" fontId="9" numFmtId="0" fillId="2" borderId="34" applyFont="1" applyNumberFormat="0" applyFill="0" applyBorder="1" applyAlignment="1">
      <alignment horizontal="left" vertical="bottom" textRotation="0" wrapText="true" shrinkToFit="false"/>
    </xf>
    <xf xfId="0" fontId="9" numFmtId="0" fillId="2" borderId="35" applyFont="1" applyNumberFormat="0" applyFill="0" applyBorder="1" applyAlignment="1">
      <alignment horizontal="left" vertical="bottom" textRotation="0" wrapText="true" shrinkToFit="false"/>
    </xf>
    <xf xfId="0" fontId="9" numFmtId="0" fillId="2" borderId="21" applyFont="1" applyNumberFormat="0" applyFill="0" applyBorder="1" applyAlignment="1">
      <alignment horizontal="center" vertical="center" textRotation="0" wrapText="true" shrinkToFit="false"/>
    </xf>
    <xf xfId="0" fontId="9" numFmtId="0" fillId="2" borderId="34" applyFont="1" applyNumberFormat="0" applyFill="0" applyBorder="1" applyAlignment="1">
      <alignment horizontal="center" vertical="center" textRotation="0" wrapText="true" shrinkToFit="false"/>
    </xf>
    <xf xfId="0" fontId="9" numFmtId="0" fillId="2" borderId="35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0" fillId="2" borderId="34" applyFont="1" applyNumberFormat="0" applyFill="0" applyBorder="1" applyAlignment="1">
      <alignment horizontal="center" vertical="center" textRotation="0" wrapText="true" shrinkToFit="false"/>
    </xf>
    <xf xfId="0" fontId="9" numFmtId="0" fillId="2" borderId="40" applyFont="1" applyNumberFormat="0" applyFill="0" applyBorder="1" applyAlignment="1">
      <alignment horizontal="center" vertical="center" textRotation="0" wrapText="true" shrinkToFit="false"/>
    </xf>
    <xf xfId="0" fontId="9" numFmtId="0" fillId="2" borderId="41" applyFont="1" applyNumberFormat="0" applyFill="0" applyBorder="1" applyAlignment="1">
      <alignment horizontal="center" vertical="center" textRotation="0" wrapText="true" shrinkToFit="false"/>
    </xf>
    <xf xfId="0" fontId="9" numFmtId="0" fillId="2" borderId="42" applyFont="1" applyNumberFormat="0" applyFill="0" applyBorder="1" applyAlignment="1">
      <alignment horizontal="center" vertical="center" textRotation="0" wrapText="true" shrinkToFit="false"/>
    </xf>
    <xf xfId="0" fontId="1" numFmtId="0" fillId="2" borderId="43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6" fillId="2" borderId="2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6" borderId="44" applyFont="1" applyNumberFormat="0" applyFill="1" applyBorder="1" applyAlignment="1">
      <alignment horizontal="center" vertical="center" textRotation="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1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6" borderId="45" applyFont="1" applyNumberFormat="0" applyFill="1" applyBorder="1" applyAlignment="1">
      <alignment horizontal="center" vertical="center" textRotation="0" wrapText="true" shrinkToFit="false"/>
    </xf>
    <xf xfId="0" fontId="1" numFmtId="0" fillId="6" borderId="18" applyFont="1" applyNumberFormat="0" applyFill="1" applyBorder="1" applyAlignment="1">
      <alignment horizontal="center" vertical="center" textRotation="0" wrapText="true" shrinkToFit="false"/>
    </xf>
    <xf xfId="0" fontId="1" numFmtId="0" fillId="6" borderId="6" applyFont="1" applyNumberFormat="0" applyFill="1" applyBorder="1" applyAlignment="1">
      <alignment horizontal="center" vertical="center" textRotation="0" wrapText="true" shrinkToFit="false"/>
    </xf>
    <xf xfId="0" fontId="9" numFmtId="0" fillId="2" borderId="3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3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6" borderId="48" applyFont="1" applyNumberFormat="0" applyFill="1" applyBorder="1" applyAlignment="1">
      <alignment horizontal="center" vertical="center" textRotation="0" wrapText="true" shrinkToFit="false"/>
    </xf>
    <xf xfId="0" fontId="1" numFmtId="0" fillId="6" borderId="49" applyFont="1" applyNumberFormat="0" applyFill="1" applyBorder="1" applyAlignment="1">
      <alignment horizontal="center" vertical="center" textRotation="0" wrapText="true" shrinkToFit="false"/>
    </xf>
    <xf xfId="0" fontId="1" numFmtId="0" fillId="6" borderId="23" applyFont="1" applyNumberFormat="0" applyFill="1" applyBorder="1" applyAlignment="1">
      <alignment horizontal="center" vertical="center" textRotation="0" wrapText="true" shrinkToFit="false"/>
    </xf>
    <xf xfId="0" fontId="1" numFmtId="0" fillId="2" borderId="5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4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8" applyFont="1" applyNumberFormat="0" applyFill="0" applyBorder="1" applyAlignment="1">
      <alignment horizontal="center" vertical="center" textRotation="0" wrapText="tru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9" numFmtId="0" fillId="2" borderId="3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" numFmtId="166" fillId="2" borderId="4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5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4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166" fillId="2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4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4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3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5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20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5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5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9" applyFont="1" applyNumberFormat="0" applyFill="0" applyBorder="1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55" applyFont="1" applyNumberFormat="0" applyFill="0" applyBorder="1" applyAlignment="1">
      <alignment horizontal="center" vertical="center" textRotation="0" wrapText="true" shrinkToFit="false"/>
    </xf>
    <xf xfId="0" fontId="9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7" borderId="2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3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3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9" applyFont="1" applyNumberFormat="0" applyFill="1" applyBorder="1" applyAlignment="1">
      <alignment horizontal="center" vertical="center" textRotation="0" wrapText="true" shrinkToFit="false"/>
    </xf>
    <xf xfId="0" fontId="9" numFmtId="0" fillId="7" borderId="0" applyFont="1" applyNumberFormat="0" applyFill="1" applyBorder="0" applyAlignment="1">
      <alignment horizontal="center" vertical="center" textRotation="0" wrapText="true" shrinkToFit="false"/>
    </xf>
    <xf xfId="0" fontId="9" numFmtId="0" fillId="7" borderId="21" applyFont="1" applyNumberFormat="0" applyFill="1" applyBorder="1" applyAlignment="1">
      <alignment horizontal="center" vertical="center" textRotation="0" wrapText="true" shrinkToFit="false"/>
    </xf>
    <xf xfId="0" fontId="9" numFmtId="0" fillId="7" borderId="34" applyFont="1" applyNumberFormat="0" applyFill="1" applyBorder="1" applyAlignment="1">
      <alignment horizontal="center" vertical="center" textRotation="0" wrapText="true" shrinkToFit="false"/>
    </xf>
    <xf xfId="0" fontId="9" numFmtId="0" fillId="7" borderId="55" applyFont="1" applyNumberFormat="0" applyFill="1" applyBorder="1" applyAlignment="1">
      <alignment horizontal="center" vertical="center" textRotation="0" wrapText="true" shrinkToFit="false"/>
    </xf>
    <xf xfId="0" fontId="9" numFmtId="0" fillId="7" borderId="47" applyFont="1" applyNumberFormat="0" applyFill="1" applyBorder="1" applyAlignment="1">
      <alignment horizontal="center" vertical="center" textRotation="0" wrapText="true" shrinkToFit="false"/>
    </xf>
    <xf xfId="0" fontId="9" numFmtId="0" fillId="7" borderId="10" applyFont="1" applyNumberFormat="0" applyFill="1" applyBorder="1" applyAlignment="1">
      <alignment horizontal="center" vertical="center" textRotation="0" wrapText="true" shrinkToFit="false"/>
    </xf>
    <xf xfId="0" fontId="9" numFmtId="0" fillId="7" borderId="35" applyFont="1" applyNumberFormat="0" applyFill="1" applyBorder="1" applyAlignment="1">
      <alignment horizontal="center" vertical="center" textRotation="0" wrapText="true" shrinkToFit="false"/>
    </xf>
    <xf xfId="0" fontId="9" numFmtId="0" fillId="7" borderId="4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4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4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5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5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5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7" borderId="5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9" numFmtId="0" fillId="2" borderId="44" applyFont="1" applyNumberFormat="0" applyFill="0" applyBorder="1" applyAlignment="1">
      <alignment horizontal="center" vertical="center" textRotation="0" wrapText="true" shrinkToFit="false"/>
    </xf>
    <xf xfId="0" fontId="9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9" numFmtId="0" fillId="2" borderId="43" applyFont="1" applyNumberFormat="0" applyFill="0" applyBorder="1" applyAlignment="1">
      <alignment horizontal="center" vertical="center" textRotation="0" wrapText="true" shrinkToFit="false"/>
    </xf>
    <xf xfId="0" fontId="9" numFmtId="0" fillId="2" borderId="22" applyFont="1" applyNumberFormat="0" applyFill="0" applyBorder="1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9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5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4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4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6" fillId="2" borderId="6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9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37" applyFont="1" applyNumberFormat="0" applyFill="0" applyBorder="1" applyAlignment="1">
      <alignment horizontal="center" vertical="top" textRotation="0" wrapText="true" shrinkToFit="false"/>
    </xf>
    <xf xfId="0" fontId="9" numFmtId="0" fillId="2" borderId="38" applyFont="1" applyNumberFormat="0" applyFill="0" applyBorder="1" applyAlignment="1">
      <alignment horizontal="center" vertical="top" textRotation="0" wrapText="true" shrinkToFit="false"/>
    </xf>
    <xf xfId="0" fontId="9" numFmtId="0" fillId="2" borderId="39" applyFont="1" applyNumberFormat="0" applyFill="0" applyBorder="1" applyAlignment="1">
      <alignment horizontal="center" vertical="top" textRotation="0" wrapText="true" shrinkToFit="false"/>
    </xf>
    <xf xfId="0" fontId="9" numFmtId="0" fillId="2" borderId="38" applyFont="1" applyNumberFormat="0" applyFill="0" applyBorder="1" applyAlignment="1">
      <alignment horizontal="center" vertical="center" textRotation="0" wrapText="true" shrinkToFit="false"/>
    </xf>
    <xf xfId="0" fontId="9" numFmtId="0" fillId="2" borderId="39" applyFont="1" applyNumberFormat="0" applyFill="0" applyBorder="1" applyAlignment="1">
      <alignment horizontal="center" vertical="center" textRotation="0" wrapText="true" shrinkToFit="false"/>
    </xf>
    <xf xfId="0" fontId="9" numFmtId="0" fillId="2" borderId="37" applyFont="1" applyNumberFormat="0" applyFill="0" applyBorder="1" applyAlignment="1">
      <alignment horizontal="center" vertical="center" textRotation="0" wrapText="false" shrinkToFit="false"/>
    </xf>
    <xf xfId="0" fontId="9" numFmtId="0" fillId="2" borderId="38" applyFont="1" applyNumberFormat="0" applyFill="0" applyBorder="1" applyAlignment="1">
      <alignment horizontal="center" vertical="center" textRotation="0" wrapText="false" shrinkToFit="false"/>
    </xf>
    <xf xfId="0" fontId="9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1" fillId="2" borderId="21" applyFont="1" applyNumberFormat="1" applyFill="0" applyBorder="1" applyAlignment="1">
      <alignment horizontal="center" vertical="top" textRotation="0" wrapText="true" shrinkToFit="false"/>
    </xf>
    <xf xfId="0" fontId="1" numFmtId="1" fillId="2" borderId="34" applyFont="1" applyNumberFormat="1" applyFill="0" applyBorder="1" applyAlignment="1">
      <alignment horizontal="center" vertical="top" textRotation="0" wrapText="true" shrinkToFit="false"/>
    </xf>
    <xf xfId="0" fontId="1" numFmtId="1" fillId="2" borderId="35" applyFont="1" applyNumberFormat="1" applyFill="0" applyBorder="1" applyAlignment="1">
      <alignment horizontal="center" vertical="top" textRotation="0" wrapText="true" shrinkToFit="false"/>
    </xf>
    <xf xfId="0" fontId="1" numFmtId="166" fillId="2" borderId="21" applyFont="1" applyNumberFormat="1" applyFill="0" applyBorder="1" applyAlignment="1">
      <alignment horizontal="center" vertical="center" textRotation="0" wrapText="true" shrinkToFit="false"/>
    </xf>
    <xf xfId="0" fontId="1" numFmtId="166" fillId="2" borderId="34" applyFont="1" applyNumberFormat="1" applyFill="0" applyBorder="1" applyAlignment="1">
      <alignment horizontal="center" vertical="center" textRotation="0" wrapText="true" shrinkToFit="false"/>
    </xf>
    <xf xfId="0" fontId="1" numFmtId="166" fillId="2" borderId="35" applyFont="1" applyNumberFormat="1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9" numFmtId="0" fillId="2" borderId="21" applyFont="1" applyNumberFormat="0" applyFill="0" applyBorder="1" applyAlignment="1">
      <alignment horizontal="center" vertical="center" textRotation="0" wrapText="false" shrinkToFit="false"/>
    </xf>
    <xf xfId="0" fontId="9" numFmtId="0" fillId="2" borderId="34" applyFont="1" applyNumberFormat="0" applyFill="0" applyBorder="1" applyAlignment="1">
      <alignment horizontal="center" vertical="center" textRotation="0" wrapText="false" shrinkToFit="false"/>
    </xf>
    <xf xfId="0" fontId="9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left" vertical="center" textRotation="0" wrapText="false" shrinkToFit="false"/>
    </xf>
    <xf xfId="0" fontId="1" numFmtId="0" fillId="2" borderId="38" applyFont="1" applyNumberFormat="0" applyFill="0" applyBorder="1" applyAlignment="1">
      <alignment horizontal="left" vertical="center" textRotation="0" wrapText="false" shrinkToFit="false"/>
    </xf>
    <xf xfId="0" fontId="1" numFmtId="0" fillId="2" borderId="39" applyFont="1" applyNumberFormat="0" applyFill="0" applyBorder="1" applyAlignment="1">
      <alignment horizontal="left" vertical="center" textRotation="0" wrapText="false" shrinkToFit="false"/>
    </xf>
    <xf xfId="0" fontId="1" numFmtId="0" fillId="2" borderId="5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5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1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6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6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u val="none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0" workbookViewId="0" zoomScale="120" zoomScaleNormal="120" showGridLines="true" showRowColHeaders="1">
      <selection activeCell="B8" sqref="B8"/>
    </sheetView>
  </sheetViews>
  <sheetFormatPr defaultRowHeight="14.4" outlineLevelRow="0" outlineLevelCol="0"/>
  <sheetData>
    <row r="1" spans="1:16" customHeight="1" ht="18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</v>
      </c>
      <c r="N2" s="115"/>
      <c r="O2" s="115"/>
      <c r="P2" s="116"/>
    </row>
    <row r="3" spans="1:16">
      <c r="A3" s="117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customHeight="1" ht="18">
      <c r="A4" s="120" t="s">
        <v>3</v>
      </c>
      <c r="B4" s="33" t="s">
        <v>4</v>
      </c>
      <c r="C4" s="34" t="s">
        <v>5</v>
      </c>
      <c r="D4" s="120" t="s">
        <v>6</v>
      </c>
      <c r="E4" s="120" t="s">
        <v>7</v>
      </c>
      <c r="F4" s="120" t="s">
        <v>8</v>
      </c>
      <c r="G4" s="35" t="s">
        <v>9</v>
      </c>
      <c r="H4" s="35" t="s">
        <v>10</v>
      </c>
      <c r="I4" s="36" t="s">
        <v>11</v>
      </c>
      <c r="J4" s="120" t="s">
        <v>12</v>
      </c>
      <c r="K4" s="37" t="s">
        <v>13</v>
      </c>
      <c r="L4" s="35" t="s">
        <v>14</v>
      </c>
      <c r="M4" s="38" t="s">
        <v>15</v>
      </c>
      <c r="N4" s="39" t="s">
        <v>16</v>
      </c>
      <c r="O4" s="123" t="s">
        <v>17</v>
      </c>
      <c r="P4" s="124"/>
    </row>
    <row r="5" spans="1:16">
      <c r="A5" s="121"/>
      <c r="B5" s="125" t="s">
        <v>18</v>
      </c>
      <c r="C5" s="128" t="s">
        <v>19</v>
      </c>
      <c r="D5" s="121"/>
      <c r="E5" s="121"/>
      <c r="F5" s="121"/>
      <c r="G5" s="109" t="s">
        <v>20</v>
      </c>
      <c r="H5" s="109" t="s">
        <v>21</v>
      </c>
      <c r="I5" s="109" t="s">
        <v>21</v>
      </c>
      <c r="J5" s="121"/>
      <c r="K5" s="131" t="s">
        <v>22</v>
      </c>
      <c r="L5" s="109" t="s">
        <v>22</v>
      </c>
      <c r="M5" s="128" t="s">
        <v>23</v>
      </c>
      <c r="N5" s="131" t="s">
        <v>24</v>
      </c>
      <c r="O5" s="134" t="s">
        <v>25</v>
      </c>
      <c r="P5" s="135"/>
    </row>
    <row r="6" spans="1:16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26</v>
      </c>
      <c r="P6" s="41" t="s">
        <v>27</v>
      </c>
    </row>
    <row r="7" spans="1:16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28</v>
      </c>
      <c r="P7" s="43" t="s">
        <v>28</v>
      </c>
    </row>
    <row r="8" spans="1:16">
      <c r="A8" s="44">
        <v>1</v>
      </c>
      <c r="B8" s="45">
        <v>16.18</v>
      </c>
      <c r="C8" s="46">
        <v>161</v>
      </c>
      <c r="D8" s="47" t="s">
        <v>29</v>
      </c>
      <c r="E8" s="47" t="s">
        <v>29</v>
      </c>
      <c r="F8" s="47" t="s">
        <v>30</v>
      </c>
      <c r="G8" s="48">
        <v>985.2</v>
      </c>
      <c r="H8" s="48">
        <v>0</v>
      </c>
      <c r="I8" s="48">
        <v>0</v>
      </c>
      <c r="J8" s="45">
        <v>98.1</v>
      </c>
      <c r="K8" s="45">
        <v>0</v>
      </c>
      <c r="L8" s="48">
        <v>0</v>
      </c>
      <c r="M8" s="46">
        <v>0</v>
      </c>
      <c r="N8" s="45">
        <v>0</v>
      </c>
      <c r="O8" s="45">
        <v>1.41</v>
      </c>
      <c r="P8" s="45">
        <v>0.91</v>
      </c>
    </row>
    <row r="9" spans="1:16">
      <c r="A9" s="44">
        <v>2</v>
      </c>
      <c r="B9" s="45">
        <v>36.9</v>
      </c>
      <c r="C9" s="46">
        <v>442</v>
      </c>
      <c r="D9" s="47" t="s">
        <v>29</v>
      </c>
      <c r="E9" s="47" t="s">
        <v>29</v>
      </c>
      <c r="F9" s="47" t="s">
        <v>30</v>
      </c>
      <c r="G9" s="48">
        <v>913.6</v>
      </c>
      <c r="H9" s="48">
        <v>0</v>
      </c>
      <c r="I9" s="48">
        <v>0</v>
      </c>
      <c r="J9" s="45">
        <v>100.92</v>
      </c>
      <c r="K9" s="45">
        <v>0</v>
      </c>
      <c r="L9" s="48">
        <v>0</v>
      </c>
      <c r="M9" s="46">
        <v>0</v>
      </c>
      <c r="N9" s="45">
        <v>0</v>
      </c>
      <c r="O9" s="45">
        <v>1.35</v>
      </c>
      <c r="P9" s="45">
        <v>1.25</v>
      </c>
    </row>
    <row r="10" spans="1:16">
      <c r="A10" s="44">
        <v>3</v>
      </c>
      <c r="B10" s="45">
        <v>26.83</v>
      </c>
      <c r="C10" s="46">
        <v>281</v>
      </c>
      <c r="D10" s="47" t="s">
        <v>29</v>
      </c>
      <c r="E10" s="47" t="s">
        <v>29</v>
      </c>
      <c r="F10" s="47" t="s">
        <v>30</v>
      </c>
      <c r="G10" s="48">
        <v>851.5</v>
      </c>
      <c r="H10" s="48">
        <v>0</v>
      </c>
      <c r="I10" s="48">
        <v>0</v>
      </c>
      <c r="J10" s="45">
        <v>101.04</v>
      </c>
      <c r="K10" s="45">
        <v>0</v>
      </c>
      <c r="L10" s="48">
        <v>160</v>
      </c>
      <c r="M10" s="46">
        <v>0</v>
      </c>
      <c r="N10" s="45">
        <v>0</v>
      </c>
      <c r="O10" s="45">
        <v>1.2</v>
      </c>
      <c r="P10" s="45">
        <v>1</v>
      </c>
    </row>
    <row r="11" spans="1:16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>
      <c r="A21" s="44">
        <v>14</v>
      </c>
      <c r="B21" s="49"/>
      <c r="C21" s="50"/>
      <c r="D21" s="47"/>
      <c r="E21" s="47"/>
      <c r="F21" s="47"/>
      <c r="G21" s="51"/>
      <c r="H21" s="51"/>
      <c r="I21" s="51"/>
      <c r="J21" s="49"/>
      <c r="K21" s="49"/>
      <c r="L21" s="51"/>
      <c r="M21" s="50"/>
      <c r="N21" s="49"/>
      <c r="O21" s="49"/>
      <c r="P21" s="49"/>
    </row>
    <row r="22" spans="1:16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>
      <c r="A37" s="44">
        <v>30</v>
      </c>
      <c r="B37" s="45"/>
      <c r="C37" s="46"/>
      <c r="D37" s="47"/>
      <c r="E37" s="47"/>
      <c r="F37" s="47"/>
      <c r="G37" s="48"/>
      <c r="H37" s="48"/>
      <c r="I37" s="48"/>
      <c r="J37" s="45"/>
      <c r="K37" s="45"/>
      <c r="L37" s="48"/>
      <c r="M37" s="46"/>
      <c r="N37" s="45"/>
      <c r="O37" s="45"/>
      <c r="P37" s="45"/>
    </row>
    <row r="38" spans="1:16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>
      <c r="A39" s="52" t="s">
        <v>31</v>
      </c>
      <c r="B39" s="45">
        <f>AVERAGE(B8:B38)</f>
        <v>26.636666666667</v>
      </c>
      <c r="C39" s="46">
        <f>AVERAGE(C8:C38)</f>
        <v>294.66666666667</v>
      </c>
      <c r="D39" s="47" t="s">
        <v>29</v>
      </c>
      <c r="E39" s="47" t="s">
        <v>29</v>
      </c>
      <c r="F39" s="47" t="s">
        <v>30</v>
      </c>
      <c r="G39" s="48">
        <f>AVERAGE(G8:G38)</f>
        <v>916.76666666667</v>
      </c>
      <c r="H39" s="48">
        <f>AVERAGE(H8:H38)</f>
        <v>0</v>
      </c>
      <c r="I39" s="48">
        <f>AVERAGE(I8:I38)</f>
        <v>0</v>
      </c>
      <c r="J39" s="45">
        <f>AVERAGE(J8:J38)</f>
        <v>100.02</v>
      </c>
      <c r="K39" s="45">
        <f>AVERAGE(K8:K38)</f>
        <v>0</v>
      </c>
      <c r="L39" s="48">
        <f>AVERAGE(L8:L38)</f>
        <v>53.333333333333</v>
      </c>
      <c r="M39" s="46">
        <f>AVERAGE(M8:M38)</f>
        <v>0</v>
      </c>
      <c r="N39" s="45">
        <f>AVERAGE(N8:N38)</f>
        <v>0</v>
      </c>
      <c r="O39" s="45">
        <f>AVERAGE(O8:O38)</f>
        <v>1.32</v>
      </c>
      <c r="P39" s="45">
        <f>AVERAGE(P8:P38)</f>
        <v>1.0533333333333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6" customHeight="1" ht="18">
      <c r="A1" s="112" t="s">
        <v>32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</v>
      </c>
      <c r="N2" s="115"/>
      <c r="O2" s="115"/>
      <c r="P2" s="116"/>
    </row>
    <row r="3" spans="1:16">
      <c r="A3" s="117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customHeight="1" ht="18">
      <c r="A4" s="120" t="s">
        <v>3</v>
      </c>
      <c r="B4" s="33" t="s">
        <v>4</v>
      </c>
      <c r="C4" s="34" t="s">
        <v>5</v>
      </c>
      <c r="D4" s="120" t="s">
        <v>6</v>
      </c>
      <c r="E4" s="120" t="s">
        <v>7</v>
      </c>
      <c r="F4" s="120" t="s">
        <v>8</v>
      </c>
      <c r="G4" s="35" t="s">
        <v>9</v>
      </c>
      <c r="H4" s="35" t="s">
        <v>10</v>
      </c>
      <c r="I4" s="36" t="s">
        <v>11</v>
      </c>
      <c r="J4" s="120" t="s">
        <v>12</v>
      </c>
      <c r="K4" s="37" t="s">
        <v>13</v>
      </c>
      <c r="L4" s="35" t="s">
        <v>14</v>
      </c>
      <c r="M4" s="38" t="s">
        <v>15</v>
      </c>
      <c r="N4" s="39" t="s">
        <v>16</v>
      </c>
      <c r="O4" s="123" t="s">
        <v>17</v>
      </c>
      <c r="P4" s="124"/>
    </row>
    <row r="5" spans="1:16">
      <c r="A5" s="121"/>
      <c r="B5" s="125" t="s">
        <v>18</v>
      </c>
      <c r="C5" s="128" t="s">
        <v>19</v>
      </c>
      <c r="D5" s="121"/>
      <c r="E5" s="121"/>
      <c r="F5" s="121"/>
      <c r="G5" s="109" t="s">
        <v>20</v>
      </c>
      <c r="H5" s="109" t="s">
        <v>21</v>
      </c>
      <c r="I5" s="109" t="s">
        <v>21</v>
      </c>
      <c r="J5" s="121"/>
      <c r="K5" s="131" t="s">
        <v>33</v>
      </c>
      <c r="L5" s="109" t="s">
        <v>33</v>
      </c>
      <c r="M5" s="128" t="s">
        <v>33</v>
      </c>
      <c r="N5" s="131" t="s">
        <v>33</v>
      </c>
      <c r="O5" s="134" t="s">
        <v>25</v>
      </c>
      <c r="P5" s="135"/>
    </row>
    <row r="6" spans="1:16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26</v>
      </c>
      <c r="P6" s="41" t="s">
        <v>27</v>
      </c>
    </row>
    <row r="7" spans="1:16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33</v>
      </c>
      <c r="P7" s="43" t="s">
        <v>33</v>
      </c>
    </row>
    <row r="8" spans="1:16">
      <c r="A8" s="44">
        <v>1</v>
      </c>
      <c r="B8" s="45">
        <v>1.95</v>
      </c>
      <c r="C8" s="46">
        <v>17</v>
      </c>
      <c r="D8" s="47" t="s">
        <v>29</v>
      </c>
      <c r="E8" s="47" t="s">
        <v>29</v>
      </c>
      <c r="F8" s="47" t="s">
        <v>30</v>
      </c>
      <c r="G8" s="48">
        <v>431.7</v>
      </c>
      <c r="H8" s="48">
        <v>0</v>
      </c>
      <c r="I8" s="48">
        <v>0</v>
      </c>
      <c r="J8" s="45">
        <v>21.23</v>
      </c>
      <c r="K8" s="45">
        <v>0</v>
      </c>
      <c r="L8" s="48">
        <v>0</v>
      </c>
      <c r="M8" s="46">
        <v>0</v>
      </c>
      <c r="N8" s="45">
        <v>0</v>
      </c>
      <c r="O8" s="45">
        <v>1.71</v>
      </c>
      <c r="P8" s="45">
        <v>1.62</v>
      </c>
    </row>
    <row r="9" spans="1:16">
      <c r="A9" s="44">
        <v>2</v>
      </c>
      <c r="B9" s="45">
        <v>3.42</v>
      </c>
      <c r="C9" s="46">
        <v>34</v>
      </c>
      <c r="D9" s="47" t="s">
        <v>29</v>
      </c>
      <c r="E9" s="47" t="s">
        <v>29</v>
      </c>
      <c r="F9" s="47" t="s">
        <v>30</v>
      </c>
      <c r="G9" s="48">
        <v>351.4</v>
      </c>
      <c r="H9" s="48">
        <v>0</v>
      </c>
      <c r="I9" s="48">
        <v>0</v>
      </c>
      <c r="J9" s="45">
        <v>20.44</v>
      </c>
      <c r="K9" s="45">
        <v>0</v>
      </c>
      <c r="L9" s="48">
        <v>0</v>
      </c>
      <c r="M9" s="46">
        <v>0</v>
      </c>
      <c r="N9" s="45">
        <v>0</v>
      </c>
      <c r="O9" s="45">
        <v>1.37</v>
      </c>
      <c r="P9" s="45">
        <v>1.13</v>
      </c>
    </row>
    <row r="10" spans="1:16">
      <c r="A10" s="44">
        <v>3</v>
      </c>
      <c r="B10" s="45">
        <v>1.83</v>
      </c>
      <c r="C10" s="46">
        <v>8</v>
      </c>
      <c r="D10" s="47" t="s">
        <v>29</v>
      </c>
      <c r="E10" s="47" t="s">
        <v>29</v>
      </c>
      <c r="F10" s="47" t="s">
        <v>30</v>
      </c>
      <c r="G10" s="48">
        <v>417.4</v>
      </c>
      <c r="H10" s="48">
        <v>0</v>
      </c>
      <c r="I10" s="48">
        <v>0</v>
      </c>
      <c r="J10" s="45">
        <v>21.76</v>
      </c>
      <c r="K10" s="45">
        <v>0</v>
      </c>
      <c r="L10" s="48">
        <v>0</v>
      </c>
      <c r="M10" s="46">
        <v>0</v>
      </c>
      <c r="N10" s="45">
        <v>0</v>
      </c>
      <c r="O10" s="45">
        <v>1.21</v>
      </c>
      <c r="P10" s="45">
        <v>1.14</v>
      </c>
    </row>
    <row r="11" spans="1:16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>
      <c r="A39" s="52" t="s">
        <v>31</v>
      </c>
      <c r="B39" s="45">
        <f>AVERAGE(B8:B38)</f>
        <v>2.4</v>
      </c>
      <c r="C39" s="46">
        <f>AVERAGE(C8:C38)</f>
        <v>19.666666666667</v>
      </c>
      <c r="D39" s="47" t="s">
        <v>29</v>
      </c>
      <c r="E39" s="47" t="s">
        <v>29</v>
      </c>
      <c r="F39" s="47" t="s">
        <v>30</v>
      </c>
      <c r="G39" s="48">
        <f>AVERAGE(G8:G38)</f>
        <v>400.16666666667</v>
      </c>
      <c r="H39" s="48">
        <f>AVERAGE(H8:H38)</f>
        <v>0</v>
      </c>
      <c r="I39" s="51">
        <f>AVERAGE(I8:I38)</f>
        <v>0</v>
      </c>
      <c r="J39" s="45">
        <f>AVERAGE(J8:J38)</f>
        <v>21.143333333333</v>
      </c>
      <c r="K39" s="45">
        <f>AVERAGE(K8:K38)</f>
        <v>0</v>
      </c>
      <c r="L39" s="48">
        <f>AVERAGE(L8:L38)</f>
        <v>0</v>
      </c>
      <c r="M39" s="46">
        <f>AVERAGE(M8:M38)</f>
        <v>0</v>
      </c>
      <c r="N39" s="45">
        <f>AVERAGE(N8:N38)</f>
        <v>0</v>
      </c>
      <c r="O39" s="45">
        <f>AVERAGE(O8:O38)</f>
        <v>1.43</v>
      </c>
      <c r="P39" s="45">
        <f>AVERAGE(P8:P38)</f>
        <v>1.2966666666667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:G7"/>
    <mergeCell ref="H5:H7"/>
    <mergeCell ref="I5:I7"/>
    <mergeCell ref="K5:K7"/>
    <mergeCell ref="L5:L7"/>
    <mergeCell ref="M5:M7"/>
    <mergeCell ref="A1:P1"/>
    <mergeCell ref="M2:P2"/>
    <mergeCell ref="A3:P3"/>
    <mergeCell ref="A4:A7"/>
    <mergeCell ref="D4:D7"/>
    <mergeCell ref="E4:E7"/>
    <mergeCell ref="F4:F7"/>
    <mergeCell ref="N5:N7"/>
    <mergeCell ref="O5:P5"/>
    <mergeCell ref="J4:J7"/>
    <mergeCell ref="O4:P4"/>
    <mergeCell ref="B5:B7"/>
    <mergeCell ref="C5:C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1" workbookViewId="0" zoomScale="85" zoomScaleNormal="85" showGridLines="true" showRowColHeaders="1">
      <selection activeCell="A1" sqref="A1"/>
    </sheetView>
  </sheetViews>
  <sheetFormatPr defaultRowHeight="14.4" outlineLevelRow="0" outlineLevelCol="0"/>
  <sheetData>
    <row r="1" spans="1:16" customHeight="1" ht="18">
      <c r="A1" s="112" t="s">
        <v>34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</v>
      </c>
      <c r="N2" s="115"/>
      <c r="O2" s="115"/>
      <c r="P2" s="116"/>
    </row>
    <row r="3" spans="1:16">
      <c r="A3" s="117" t="s">
        <v>35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customHeight="1" ht="18">
      <c r="A4" s="120" t="s">
        <v>3</v>
      </c>
      <c r="B4" s="33" t="s">
        <v>4</v>
      </c>
      <c r="C4" s="34" t="s">
        <v>5</v>
      </c>
      <c r="D4" s="120" t="s">
        <v>6</v>
      </c>
      <c r="E4" s="120" t="s">
        <v>7</v>
      </c>
      <c r="F4" s="120" t="s">
        <v>8</v>
      </c>
      <c r="G4" s="35" t="s">
        <v>9</v>
      </c>
      <c r="H4" s="35" t="s">
        <v>10</v>
      </c>
      <c r="I4" s="36" t="s">
        <v>11</v>
      </c>
      <c r="J4" s="120" t="s">
        <v>12</v>
      </c>
      <c r="K4" s="37" t="s">
        <v>13</v>
      </c>
      <c r="L4" s="35" t="s">
        <v>14</v>
      </c>
      <c r="M4" s="38" t="s">
        <v>15</v>
      </c>
      <c r="N4" s="39" t="s">
        <v>16</v>
      </c>
      <c r="O4" s="123" t="s">
        <v>36</v>
      </c>
      <c r="P4" s="124"/>
    </row>
    <row r="5" spans="1:16">
      <c r="A5" s="121"/>
      <c r="B5" s="125" t="s">
        <v>18</v>
      </c>
      <c r="C5" s="128" t="s">
        <v>19</v>
      </c>
      <c r="D5" s="121"/>
      <c r="E5" s="121"/>
      <c r="F5" s="121"/>
      <c r="G5" s="109" t="s">
        <v>20</v>
      </c>
      <c r="H5" s="109" t="s">
        <v>21</v>
      </c>
      <c r="I5" s="109" t="s">
        <v>21</v>
      </c>
      <c r="J5" s="121"/>
      <c r="K5" s="131" t="s">
        <v>33</v>
      </c>
      <c r="L5" s="109" t="s">
        <v>33</v>
      </c>
      <c r="M5" s="128" t="s">
        <v>33</v>
      </c>
      <c r="N5" s="131" t="s">
        <v>33</v>
      </c>
      <c r="O5" s="134" t="s">
        <v>25</v>
      </c>
      <c r="P5" s="135"/>
    </row>
    <row r="6" spans="1:16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26</v>
      </c>
      <c r="P6" s="41" t="s">
        <v>27</v>
      </c>
    </row>
    <row r="7" spans="1:16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33</v>
      </c>
      <c r="P7" s="43" t="s">
        <v>33</v>
      </c>
    </row>
    <row r="8" spans="1:16">
      <c r="A8" s="44">
        <v>1</v>
      </c>
      <c r="B8" s="45">
        <v>1</v>
      </c>
      <c r="C8" s="46">
        <v>9</v>
      </c>
      <c r="D8" s="47" t="s">
        <v>29</v>
      </c>
      <c r="E8" s="47" t="s">
        <v>29</v>
      </c>
      <c r="F8" s="47" t="s">
        <v>30</v>
      </c>
      <c r="G8" s="48">
        <v>382.4</v>
      </c>
      <c r="H8" s="48">
        <v>0</v>
      </c>
      <c r="I8" s="48">
        <v>0</v>
      </c>
      <c r="J8" s="45">
        <v>21.49</v>
      </c>
      <c r="K8" s="45">
        <v>0</v>
      </c>
      <c r="L8" s="48">
        <v>0</v>
      </c>
      <c r="M8" s="46">
        <v>0</v>
      </c>
      <c r="N8" s="45">
        <v>0</v>
      </c>
      <c r="O8" s="45">
        <v>1.61</v>
      </c>
      <c r="P8" s="45">
        <v>1.28</v>
      </c>
    </row>
    <row r="9" spans="1:16">
      <c r="A9" s="44">
        <v>2</v>
      </c>
      <c r="B9" s="45">
        <v>2.58</v>
      </c>
      <c r="C9" s="46">
        <v>26</v>
      </c>
      <c r="D9" s="47" t="s">
        <v>29</v>
      </c>
      <c r="E9" s="47" t="s">
        <v>29</v>
      </c>
      <c r="F9" s="47" t="s">
        <v>30</v>
      </c>
      <c r="G9" s="48">
        <v>277.9</v>
      </c>
      <c r="H9" s="48">
        <v>0</v>
      </c>
      <c r="I9" s="48">
        <v>0</v>
      </c>
      <c r="J9" s="45">
        <v>21.38</v>
      </c>
      <c r="K9" s="45">
        <v>0</v>
      </c>
      <c r="L9" s="48">
        <v>0</v>
      </c>
      <c r="M9" s="46">
        <v>0</v>
      </c>
      <c r="N9" s="45">
        <v>0</v>
      </c>
      <c r="O9" s="45">
        <v>1.47</v>
      </c>
      <c r="P9" s="45">
        <v>1.29</v>
      </c>
    </row>
    <row r="10" spans="1:16">
      <c r="A10" s="44">
        <v>3</v>
      </c>
      <c r="B10" s="45">
        <v>3.32</v>
      </c>
      <c r="C10" s="46">
        <v>21</v>
      </c>
      <c r="D10" s="47" t="s">
        <v>29</v>
      </c>
      <c r="E10" s="47" t="s">
        <v>29</v>
      </c>
      <c r="F10" s="47" t="s">
        <v>30</v>
      </c>
      <c r="G10" s="48">
        <v>336.7</v>
      </c>
      <c r="H10" s="48">
        <v>0</v>
      </c>
      <c r="I10" s="48">
        <v>0</v>
      </c>
      <c r="J10" s="45">
        <v>22.59</v>
      </c>
      <c r="K10" s="45">
        <v>0</v>
      </c>
      <c r="L10" s="48">
        <v>0</v>
      </c>
      <c r="M10" s="46">
        <v>0</v>
      </c>
      <c r="N10" s="45">
        <v>0</v>
      </c>
      <c r="O10" s="45">
        <v>1.34</v>
      </c>
      <c r="P10" s="45">
        <v>1.18</v>
      </c>
    </row>
    <row r="11" spans="1:16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>
      <c r="A39" s="52" t="s">
        <v>31</v>
      </c>
      <c r="B39" s="45">
        <f>AVERAGE(B8:B38)</f>
        <v>2.3</v>
      </c>
      <c r="C39" s="46">
        <f>AVERAGE(C8:C38)</f>
        <v>18.666666666667</v>
      </c>
      <c r="D39" s="47" t="s">
        <v>29</v>
      </c>
      <c r="E39" s="47" t="s">
        <v>29</v>
      </c>
      <c r="F39" s="47" t="s">
        <v>30</v>
      </c>
      <c r="G39" s="48">
        <f>AVERAGE(G8:G38)</f>
        <v>332.33333333333</v>
      </c>
      <c r="H39" s="48">
        <f>AVERAGE(H8:H38)</f>
        <v>0</v>
      </c>
      <c r="I39" s="51">
        <f>AVERAGE(I8:I38)</f>
        <v>0</v>
      </c>
      <c r="J39" s="45">
        <f>AVERAGE(J8:J38)</f>
        <v>21.82</v>
      </c>
      <c r="K39" s="45">
        <f>AVERAGE(K8:K38)</f>
        <v>0</v>
      </c>
      <c r="L39" s="48">
        <f>AVERAGE(L8:L38)</f>
        <v>0</v>
      </c>
      <c r="M39" s="48">
        <f>AVERAGE(M8:M38)</f>
        <v>0</v>
      </c>
      <c r="N39" s="48">
        <f>AVERAGE(N8:N38)</f>
        <v>0</v>
      </c>
      <c r="O39" s="45">
        <f>AVERAGE(O8:O38)</f>
        <v>1.4733333333333</v>
      </c>
      <c r="P39" s="45">
        <f>AVERAGE(P8:P38)</f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8"/>
  <sheetViews>
    <sheetView tabSelected="0" workbookViewId="0" showGridLines="true" showRowColHeaders="1">
      <selection activeCell="D14" sqref="D14"/>
    </sheetView>
  </sheetViews>
  <sheetFormatPr defaultRowHeight="14.4" outlineLevelRow="0" outlineLevelCol="0"/>
  <cols>
    <col min="1" max="1" width="16" customWidth="true" style="59"/>
    <col min="2" max="2" width="13.7109375" customWidth="true" style="59"/>
  </cols>
  <sheetData>
    <row r="1" spans="1:2" customHeight="1" ht="45">
      <c r="A1" s="53" t="s">
        <v>3</v>
      </c>
      <c r="B1" s="53" t="s">
        <v>37</v>
      </c>
    </row>
    <row r="2" spans="1:2">
      <c r="A2" s="54">
        <v>1</v>
      </c>
      <c r="B2" s="54">
        <v>0</v>
      </c>
    </row>
    <row r="3" spans="1:2">
      <c r="A3" s="54">
        <v>2</v>
      </c>
      <c r="B3" s="54">
        <v>0.747</v>
      </c>
    </row>
    <row r="4" spans="1:2">
      <c r="A4" s="54">
        <v>3</v>
      </c>
      <c r="B4" s="54">
        <v>0.328</v>
      </c>
    </row>
    <row r="5" spans="1:2">
      <c r="A5" s="54">
        <v>4</v>
      </c>
      <c r="B5" s="54"/>
    </row>
    <row r="6" spans="1:2">
      <c r="A6" s="54">
        <v>5</v>
      </c>
      <c r="B6" s="54"/>
    </row>
    <row r="7" spans="1:2">
      <c r="A7" s="54">
        <v>6</v>
      </c>
      <c r="B7" s="54"/>
    </row>
    <row r="8" spans="1:2">
      <c r="A8" s="54">
        <v>7</v>
      </c>
      <c r="B8" s="54"/>
    </row>
    <row r="9" spans="1:2">
      <c r="A9" s="54">
        <v>8</v>
      </c>
      <c r="B9" s="54"/>
    </row>
    <row r="10" spans="1:2">
      <c r="A10" s="54">
        <v>9</v>
      </c>
      <c r="B10" s="54"/>
    </row>
    <row r="11" spans="1:2">
      <c r="A11" s="54">
        <v>10</v>
      </c>
      <c r="B11" s="54"/>
    </row>
    <row r="12" spans="1:2">
      <c r="A12" s="54">
        <v>11</v>
      </c>
      <c r="B12" s="54"/>
    </row>
    <row r="13" spans="1:2">
      <c r="A13" s="54">
        <v>12</v>
      </c>
      <c r="B13" s="54"/>
    </row>
    <row r="14" spans="1:2">
      <c r="A14" s="54">
        <v>13</v>
      </c>
      <c r="B14" s="54"/>
    </row>
    <row r="15" spans="1:2">
      <c r="A15" s="54">
        <v>14</v>
      </c>
      <c r="B15" s="54"/>
    </row>
    <row r="16" spans="1:2">
      <c r="A16" s="54">
        <v>15</v>
      </c>
      <c r="B16" s="54"/>
    </row>
    <row r="17" spans="1:2">
      <c r="A17" s="54">
        <v>16</v>
      </c>
      <c r="B17" s="54"/>
    </row>
    <row r="18" spans="1:2">
      <c r="A18" s="54">
        <v>17</v>
      </c>
      <c r="B18" s="54"/>
    </row>
    <row r="19" spans="1:2">
      <c r="A19" s="54">
        <v>18</v>
      </c>
      <c r="B19" s="54"/>
    </row>
    <row r="20" spans="1:2">
      <c r="A20" s="54">
        <v>19</v>
      </c>
      <c r="B20" s="54"/>
    </row>
    <row r="21" spans="1:2">
      <c r="A21" s="54">
        <v>20</v>
      </c>
      <c r="B21" s="54"/>
    </row>
    <row r="22" spans="1:2">
      <c r="A22" s="54">
        <v>21</v>
      </c>
      <c r="B22" s="54"/>
    </row>
    <row r="23" spans="1:2">
      <c r="A23" s="54">
        <v>22</v>
      </c>
      <c r="B23" s="54"/>
    </row>
    <row r="24" spans="1:2">
      <c r="A24" s="54">
        <v>23</v>
      </c>
      <c r="B24" s="54"/>
    </row>
    <row r="25" spans="1:2">
      <c r="A25" s="54">
        <v>24</v>
      </c>
      <c r="B25" s="54"/>
    </row>
    <row r="26" spans="1:2">
      <c r="A26" s="54">
        <v>25</v>
      </c>
      <c r="B26" s="54"/>
    </row>
    <row r="27" spans="1:2">
      <c r="A27" s="54">
        <v>26</v>
      </c>
      <c r="B27" s="54"/>
    </row>
    <row r="28" spans="1:2">
      <c r="A28" s="54">
        <v>27</v>
      </c>
      <c r="B28" s="54"/>
    </row>
    <row r="29" spans="1:2">
      <c r="A29" s="54">
        <v>28</v>
      </c>
      <c r="B29" s="54"/>
    </row>
    <row r="30" spans="1:2">
      <c r="A30" s="54">
        <v>29</v>
      </c>
      <c r="B30" s="54"/>
    </row>
    <row r="31" spans="1:2">
      <c r="A31" s="54">
        <v>30</v>
      </c>
      <c r="B31" s="54"/>
    </row>
    <row r="32" spans="1:2">
      <c r="A32" s="54">
        <v>31</v>
      </c>
      <c r="B32" s="54"/>
    </row>
    <row r="33" spans="1:2" customHeight="1" ht="45">
      <c r="A33" s="55" t="s">
        <v>38</v>
      </c>
      <c r="B33" s="56">
        <f>SUM(B2:B32)</f>
        <v>1.075</v>
      </c>
    </row>
    <row r="34" spans="1:2" customHeight="1" ht="45">
      <c r="A34" s="55" t="s">
        <v>39</v>
      </c>
      <c r="B34" s="56">
        <f>31*8</f>
        <v>248</v>
      </c>
    </row>
    <row r="35" spans="1:2">
      <c r="A35" s="57" t="s">
        <v>40</v>
      </c>
      <c r="B35" s="58">
        <f>B33/B34</f>
        <v>0.0043346774193548</v>
      </c>
    </row>
    <row r="36" spans="1:2" customHeight="1" ht="30">
      <c r="A36" s="57" t="s">
        <v>41</v>
      </c>
      <c r="B36" s="56" t="s">
        <v>42</v>
      </c>
    </row>
    <row r="37" spans="1:2" customHeight="1" ht="30">
      <c r="A37" s="55" t="s">
        <v>43</v>
      </c>
      <c r="B37" s="58">
        <v>1</v>
      </c>
    </row>
    <row r="38" spans="1:2">
      <c r="A38" s="55" t="s">
        <v>44</v>
      </c>
      <c r="B38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62"/>
  <sheetViews>
    <sheetView tabSelected="0" workbookViewId="0" zoomScale="40" zoomScaleNormal="40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70"/>
    <col min="2" max="2" width="7.140625" customWidth="true" style="70"/>
    <col min="3" max="3" width="5" customWidth="true" style="70"/>
    <col min="4" max="4" width="1.7109375" customWidth="true" style="70"/>
    <col min="5" max="5" width="16.85546875" customWidth="true" style="70"/>
    <col min="6" max="6" width="7.28515625" customWidth="true" style="70"/>
    <col min="7" max="7" width="8.28515625" customWidth="true" style="70"/>
    <col min="8" max="8" width="8.28515625" customWidth="true" style="70"/>
    <col min="9" max="9" width="0.5703125" customWidth="true" style="70"/>
    <col min="10" max="10" width="22.140625" customWidth="true" style="70"/>
    <col min="11" max="11" width="12.5703125" customWidth="true" style="70"/>
    <col min="12" max="12" width="15" customWidth="true" style="70"/>
    <col min="13" max="13" width="21.140625" customWidth="true" style="70"/>
    <col min="14" max="14" width="19.42578125" customWidth="true" style="70"/>
    <col min="15" max="15" width="19.28515625" customWidth="true" style="70"/>
    <col min="16" max="16" width="19.42578125" customWidth="true" style="70"/>
    <col min="17" max="17" width="16.7109375" customWidth="true" style="70"/>
    <col min="18" max="18" width="16.7109375" customWidth="true" style="70"/>
    <col min="19" max="19" width="16.7109375" customWidth="true" style="70"/>
    <col min="20" max="20" width="16.7109375" customWidth="true" style="70"/>
    <col min="21" max="21" width="16.7109375" customWidth="true" style="70"/>
    <col min="22" max="22" width="16.7109375" customWidth="true" style="70"/>
    <col min="23" max="23" width="16.7109375" customWidth="true" style="70"/>
    <col min="24" max="24" width="16.7109375" customWidth="true" style="70"/>
    <col min="25" max="25" width="11" customWidth="true" style="70"/>
    <col min="26" max="26" width="7.140625" customWidth="true" style="70"/>
    <col min="27" max="27" width="5" customWidth="true" style="70"/>
    <col min="28" max="28" width="1.7109375" customWidth="true" style="70"/>
    <col min="29" max="29" width="16.85546875" customWidth="true" style="70"/>
    <col min="30" max="30" width="7.85546875" customWidth="true" style="70"/>
    <col min="31" max="31" width="8.85546875" customWidth="true" style="70"/>
    <col min="32" max="32" width="8.28515625" customWidth="true" style="70"/>
    <col min="33" max="33" width="0.5703125" customWidth="true" style="70"/>
    <col min="34" max="34" width="22.140625" customWidth="true" style="70"/>
    <col min="35" max="35" width="12.5703125" customWidth="true" style="70"/>
    <col min="36" max="36" width="15" customWidth="true" style="70"/>
    <col min="37" max="37" width="20.5703125" customWidth="true" style="70"/>
    <col min="38" max="38" width="19.42578125" customWidth="true" style="70"/>
    <col min="39" max="39" width="18.7109375" customWidth="true" style="70"/>
    <col min="40" max="40" width="19.42578125" customWidth="true" style="70"/>
    <col min="41" max="41" width="16.7109375" customWidth="true" style="70"/>
    <col min="42" max="42" width="16.7109375" customWidth="true" style="70"/>
    <col min="43" max="43" width="16.7109375" customWidth="true" style="70"/>
    <col min="44" max="44" width="16.7109375" customWidth="true" style="70"/>
    <col min="45" max="45" width="16.7109375" customWidth="true" style="70"/>
    <col min="46" max="46" width="16.7109375" customWidth="true" style="70"/>
    <col min="47" max="47" width="16.7109375" customWidth="true" style="70"/>
    <col min="48" max="48" width="16.7109375" customWidth="true" style="70"/>
    <col min="49" max="49" width="11.42578125" style="70"/>
  </cols>
  <sheetData>
    <row r="1" spans="1:49" customHeight="1" ht="27">
      <c r="A1" s="320"/>
      <c r="B1" s="301"/>
      <c r="C1" s="301"/>
      <c r="D1" s="301"/>
      <c r="E1" s="301"/>
      <c r="F1" s="301"/>
      <c r="G1" s="302"/>
      <c r="H1" s="311" t="s">
        <v>45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45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9" customHeight="1" ht="27">
      <c r="A2" s="321"/>
      <c r="B2" s="322"/>
      <c r="C2" s="322"/>
      <c r="D2" s="322"/>
      <c r="E2" s="322"/>
      <c r="F2" s="322"/>
      <c r="G2" s="323"/>
      <c r="H2" s="324" t="s">
        <v>46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46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9" customHeight="1" ht="27">
      <c r="A3" s="321"/>
      <c r="B3" s="322"/>
      <c r="C3" s="322"/>
      <c r="D3" s="322"/>
      <c r="E3" s="322"/>
      <c r="F3" s="322"/>
      <c r="G3" s="323"/>
      <c r="H3" s="327" t="s">
        <v>47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47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9" customHeight="1" ht="27">
      <c r="A4" s="321"/>
      <c r="B4" s="322"/>
      <c r="C4" s="322"/>
      <c r="D4" s="322"/>
      <c r="E4" s="322"/>
      <c r="F4" s="322"/>
      <c r="G4" s="323"/>
      <c r="H4" s="324" t="s">
        <v>48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48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9" customHeight="1" ht="27">
      <c r="A5" s="321"/>
      <c r="B5" s="322"/>
      <c r="C5" s="322"/>
      <c r="D5" s="322"/>
      <c r="E5" s="322"/>
      <c r="F5" s="322"/>
      <c r="G5" s="323"/>
      <c r="H5" s="300" t="s">
        <v>49</v>
      </c>
      <c r="I5" s="309"/>
      <c r="J5" s="309"/>
      <c r="K5" s="309"/>
      <c r="L5" s="306" t="s">
        <v>50</v>
      </c>
      <c r="M5" s="307"/>
      <c r="N5" s="308"/>
      <c r="O5" s="300" t="s">
        <v>51</v>
      </c>
      <c r="P5" s="309"/>
      <c r="Q5" s="309"/>
      <c r="R5" s="310"/>
      <c r="S5" s="311" t="s">
        <v>52</v>
      </c>
      <c r="T5" s="312"/>
      <c r="U5" s="313"/>
      <c r="V5" s="311" t="s">
        <v>53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49</v>
      </c>
      <c r="AG5" s="309"/>
      <c r="AH5" s="309"/>
      <c r="AI5" s="309"/>
      <c r="AJ5" s="306" t="s">
        <v>50</v>
      </c>
      <c r="AK5" s="307"/>
      <c r="AL5" s="308"/>
      <c r="AM5" s="300" t="s">
        <v>51</v>
      </c>
      <c r="AN5" s="309"/>
      <c r="AO5" s="309"/>
      <c r="AP5" s="310"/>
      <c r="AQ5" s="311" t="s">
        <v>52</v>
      </c>
      <c r="AR5" s="312"/>
      <c r="AS5" s="313"/>
      <c r="AT5" s="311" t="s">
        <v>53</v>
      </c>
      <c r="AU5" s="301"/>
      <c r="AV5" s="302"/>
    </row>
    <row r="6" spans="1:49" customHeight="1" ht="27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54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55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54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56</v>
      </c>
      <c r="AU6" s="298"/>
      <c r="AV6" s="299"/>
    </row>
    <row r="7" spans="1:49" customHeight="1" ht="18.75">
      <c r="A7" s="300" t="s">
        <v>57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57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9" customHeight="1" ht="39">
      <c r="A8" s="303" t="s">
        <v>58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58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9" customHeight="1" ht="45.75">
      <c r="A9" s="290" t="s">
        <v>59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60</v>
      </c>
      <c r="P9" s="291"/>
      <c r="Q9" s="211" t="s">
        <v>61</v>
      </c>
      <c r="R9" s="211"/>
      <c r="S9" s="211"/>
      <c r="T9" s="211"/>
      <c r="U9" s="211"/>
      <c r="V9" s="211"/>
      <c r="W9" s="211"/>
      <c r="X9" s="292"/>
      <c r="Y9" s="290" t="s">
        <v>59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60</v>
      </c>
      <c r="AN9" s="291"/>
      <c r="AO9" s="211" t="str">
        <f>+Q9</f>
        <v>LAT 2015-0091</v>
      </c>
      <c r="AP9" s="211"/>
      <c r="AQ9" s="211"/>
      <c r="AR9" s="211"/>
      <c r="AS9" s="211"/>
      <c r="AT9" s="211"/>
      <c r="AU9" s="211"/>
      <c r="AV9" s="292"/>
    </row>
    <row r="10" spans="1:49" customHeight="1" ht="45.75">
      <c r="A10" s="287" t="s">
        <v>62</v>
      </c>
      <c r="B10" s="288"/>
      <c r="C10" s="288"/>
      <c r="D10" s="288"/>
      <c r="E10" s="288"/>
      <c r="F10" s="289"/>
      <c r="G10" s="194" t="s">
        <v>63</v>
      </c>
      <c r="H10" s="184"/>
      <c r="I10" s="184"/>
      <c r="J10" s="184"/>
      <c r="K10" s="184"/>
      <c r="L10" s="184"/>
      <c r="M10" s="184"/>
      <c r="N10" s="195"/>
      <c r="O10" s="273" t="s">
        <v>64</v>
      </c>
      <c r="P10" s="274"/>
      <c r="Q10" s="191" t="s">
        <v>65</v>
      </c>
      <c r="R10" s="182"/>
      <c r="S10" s="182"/>
      <c r="T10" s="182"/>
      <c r="U10" s="182"/>
      <c r="V10" s="182"/>
      <c r="W10" s="182"/>
      <c r="X10" s="275"/>
      <c r="Y10" s="287" t="s">
        <v>62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64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9" customHeight="1" ht="45.75">
      <c r="A11" s="287" t="s">
        <v>66</v>
      </c>
      <c r="B11" s="288"/>
      <c r="C11" s="288"/>
      <c r="D11" s="288"/>
      <c r="E11" s="288"/>
      <c r="F11" s="289"/>
      <c r="G11" s="194" t="s">
        <v>67</v>
      </c>
      <c r="H11" s="184"/>
      <c r="I11" s="184"/>
      <c r="J11" s="184"/>
      <c r="K11" s="184"/>
      <c r="L11" s="184"/>
      <c r="M11" s="184"/>
      <c r="N11" s="195"/>
      <c r="O11" s="273" t="s">
        <v>68</v>
      </c>
      <c r="P11" s="274"/>
      <c r="Q11" s="191" t="s">
        <v>69</v>
      </c>
      <c r="R11" s="182"/>
      <c r="S11" s="182"/>
      <c r="T11" s="182"/>
      <c r="U11" s="182"/>
      <c r="V11" s="182"/>
      <c r="W11" s="182"/>
      <c r="X11" s="275"/>
      <c r="Y11" s="287" t="s">
        <v>66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68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9" customHeight="1" ht="45.75">
      <c r="A12" s="276" t="s">
        <v>70</v>
      </c>
      <c r="B12" s="277"/>
      <c r="C12" s="277"/>
      <c r="D12" s="277"/>
      <c r="E12" s="277"/>
      <c r="F12" s="278"/>
      <c r="G12" s="279" t="s">
        <v>71</v>
      </c>
      <c r="H12" s="280"/>
      <c r="I12" s="280"/>
      <c r="J12" s="280"/>
      <c r="K12" s="280"/>
      <c r="L12" s="280"/>
      <c r="M12" s="280"/>
      <c r="N12" s="281"/>
      <c r="O12" s="282" t="s">
        <v>72</v>
      </c>
      <c r="P12" s="283"/>
      <c r="Q12" s="284" t="s">
        <v>73</v>
      </c>
      <c r="R12" s="179"/>
      <c r="S12" s="179"/>
      <c r="T12" s="179"/>
      <c r="U12" s="179"/>
      <c r="V12" s="179"/>
      <c r="W12" s="179"/>
      <c r="X12" s="285"/>
      <c r="Y12" s="276" t="s">
        <v>70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72</v>
      </c>
      <c r="AN12" s="283"/>
      <c r="AO12" s="284" t="str">
        <f>+Q12</f>
        <v>LORENA LOPEZ</v>
      </c>
      <c r="AP12" s="179"/>
      <c r="AQ12" s="179"/>
      <c r="AR12" s="179"/>
      <c r="AS12" s="179"/>
      <c r="AT12" s="179"/>
      <c r="AU12" s="179"/>
      <c r="AV12" s="285"/>
    </row>
    <row r="13" spans="1:49" customHeight="1" ht="45.75">
      <c r="A13" s="255" t="s">
        <v>74</v>
      </c>
      <c r="B13" s="256"/>
      <c r="C13" s="256"/>
      <c r="D13" s="256"/>
      <c r="E13" s="256"/>
      <c r="F13" s="257"/>
      <c r="G13" s="255" t="s">
        <v>75</v>
      </c>
      <c r="H13" s="256"/>
      <c r="I13" s="256"/>
      <c r="J13" s="256"/>
      <c r="K13" s="257"/>
      <c r="L13" s="258" t="s">
        <v>76</v>
      </c>
      <c r="M13" s="259"/>
      <c r="N13" s="259"/>
      <c r="O13" s="262" t="s">
        <v>77</v>
      </c>
      <c r="P13" s="258" t="s">
        <v>78</v>
      </c>
      <c r="Q13" s="264"/>
      <c r="R13" s="258" t="s">
        <v>79</v>
      </c>
      <c r="S13" s="259"/>
      <c r="T13" s="259"/>
      <c r="U13" s="259"/>
      <c r="V13" s="259"/>
      <c r="W13" s="259"/>
      <c r="X13" s="264"/>
      <c r="Y13" s="202" t="s">
        <v>74</v>
      </c>
      <c r="Z13" s="218"/>
      <c r="AA13" s="218"/>
      <c r="AB13" s="218"/>
      <c r="AC13" s="218"/>
      <c r="AD13" s="203"/>
      <c r="AE13" s="202" t="s">
        <v>75</v>
      </c>
      <c r="AF13" s="218"/>
      <c r="AG13" s="218"/>
      <c r="AH13" s="218"/>
      <c r="AI13" s="203"/>
      <c r="AJ13" s="244" t="s">
        <v>76</v>
      </c>
      <c r="AK13" s="245"/>
      <c r="AL13" s="245"/>
      <c r="AM13" s="246" t="s">
        <v>77</v>
      </c>
      <c r="AN13" s="244" t="s">
        <v>78</v>
      </c>
      <c r="AO13" s="247"/>
      <c r="AP13" s="244" t="s">
        <v>79</v>
      </c>
      <c r="AQ13" s="245"/>
      <c r="AR13" s="245"/>
      <c r="AS13" s="245"/>
      <c r="AT13" s="245"/>
      <c r="AU13" s="245"/>
      <c r="AV13" s="247"/>
    </row>
    <row r="14" spans="1:49" customHeight="1" ht="45.75">
      <c r="A14" s="266" t="s">
        <v>80</v>
      </c>
      <c r="B14" s="267"/>
      <c r="C14" s="266" t="s">
        <v>81</v>
      </c>
      <c r="D14" s="268"/>
      <c r="E14" s="267"/>
      <c r="F14" s="269"/>
      <c r="G14" s="266" t="s">
        <v>80</v>
      </c>
      <c r="H14" s="267"/>
      <c r="I14" s="270" t="s">
        <v>81</v>
      </c>
      <c r="J14" s="271"/>
      <c r="K14" s="272"/>
      <c r="L14" s="260"/>
      <c r="M14" s="261"/>
      <c r="N14" s="261"/>
      <c r="O14" s="263"/>
      <c r="P14" s="260"/>
      <c r="Q14" s="265"/>
      <c r="R14" s="260"/>
      <c r="S14" s="261"/>
      <c r="T14" s="261"/>
      <c r="U14" s="261"/>
      <c r="V14" s="261"/>
      <c r="W14" s="261"/>
      <c r="X14" s="265"/>
      <c r="Y14" s="248" t="s">
        <v>80</v>
      </c>
      <c r="Z14" s="249"/>
      <c r="AA14" s="248" t="s">
        <v>81</v>
      </c>
      <c r="AB14" s="250"/>
      <c r="AC14" s="249"/>
      <c r="AD14" s="251"/>
      <c r="AE14" s="248" t="s">
        <v>80</v>
      </c>
      <c r="AF14" s="249"/>
      <c r="AG14" s="252" t="s">
        <v>81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9" customHeight="1" ht="43.5">
      <c r="A15" s="237">
        <v>0.41666666666667</v>
      </c>
      <c r="B15" s="238"/>
      <c r="C15" s="243">
        <v>42217</v>
      </c>
      <c r="D15" s="240"/>
      <c r="E15" s="241"/>
      <c r="F15" s="241"/>
      <c r="G15" s="237">
        <v>0.47916666666667</v>
      </c>
      <c r="H15" s="238"/>
      <c r="I15" s="243">
        <f>+C15</f>
        <v>42217</v>
      </c>
      <c r="J15" s="240"/>
      <c r="K15" s="241"/>
      <c r="L15" s="215" t="s">
        <v>82</v>
      </c>
      <c r="M15" s="216"/>
      <c r="N15" s="216"/>
      <c r="O15" s="1" t="s">
        <v>83</v>
      </c>
      <c r="P15" s="190" t="s">
        <v>84</v>
      </c>
      <c r="Q15" s="228"/>
      <c r="R15" s="189" t="s">
        <v>85</v>
      </c>
      <c r="S15" s="190"/>
      <c r="T15" s="190"/>
      <c r="U15" s="190"/>
      <c r="V15" s="190"/>
      <c r="W15" s="190"/>
      <c r="X15" s="228"/>
      <c r="Y15" s="237">
        <v>0.47569444444444</v>
      </c>
      <c r="Z15" s="238"/>
      <c r="AA15" s="239">
        <f>+C15</f>
        <v>42217</v>
      </c>
      <c r="AB15" s="240"/>
      <c r="AC15" s="241"/>
      <c r="AD15" s="242"/>
      <c r="AE15" s="237">
        <f>+G15</f>
        <v>0.47916666666667</v>
      </c>
      <c r="AF15" s="238"/>
      <c r="AG15" s="239">
        <f>+AA15</f>
        <v>42217</v>
      </c>
      <c r="AH15" s="240"/>
      <c r="AI15" s="241"/>
      <c r="AJ15" s="215" t="s">
        <v>86</v>
      </c>
      <c r="AK15" s="216"/>
      <c r="AL15" s="216"/>
      <c r="AM15" s="1" t="s">
        <v>83</v>
      </c>
      <c r="AN15" s="190" t="s">
        <v>87</v>
      </c>
      <c r="AO15" s="228"/>
      <c r="AP15" s="189" t="s">
        <v>88</v>
      </c>
      <c r="AQ15" s="190"/>
      <c r="AR15" s="190"/>
      <c r="AS15" s="190"/>
      <c r="AT15" s="190"/>
      <c r="AU15" s="190"/>
      <c r="AV15" s="228"/>
    </row>
    <row r="16" spans="1:49" customHeight="1" ht="43.5">
      <c r="A16" s="230">
        <v>0.4375</v>
      </c>
      <c r="B16" s="231"/>
      <c r="C16" s="236">
        <f>+C15</f>
        <v>42217</v>
      </c>
      <c r="D16" s="233"/>
      <c r="E16" s="234"/>
      <c r="F16" s="234"/>
      <c r="G16" s="230">
        <f>+G15</f>
        <v>0.47916666666667</v>
      </c>
      <c r="H16" s="231"/>
      <c r="I16" s="236">
        <f>+C16</f>
        <v>42217</v>
      </c>
      <c r="J16" s="233"/>
      <c r="K16" s="234"/>
      <c r="L16" s="189" t="s">
        <v>82</v>
      </c>
      <c r="M16" s="190"/>
      <c r="N16" s="190"/>
      <c r="O16" s="2" t="s">
        <v>83</v>
      </c>
      <c r="P16" s="190" t="s">
        <v>89</v>
      </c>
      <c r="Q16" s="228"/>
      <c r="R16" s="189" t="s">
        <v>90</v>
      </c>
      <c r="S16" s="190"/>
      <c r="T16" s="190"/>
      <c r="U16" s="190"/>
      <c r="V16" s="190"/>
      <c r="W16" s="190"/>
      <c r="X16" s="228"/>
      <c r="Y16" s="230">
        <v>0.34722222222222</v>
      </c>
      <c r="Z16" s="231"/>
      <c r="AA16" s="232">
        <f>+AA15</f>
        <v>42217</v>
      </c>
      <c r="AB16" s="233"/>
      <c r="AC16" s="234"/>
      <c r="AD16" s="235"/>
      <c r="AE16" s="230">
        <f>+AE15</f>
        <v>0.47916666666667</v>
      </c>
      <c r="AF16" s="231"/>
      <c r="AG16" s="232">
        <f>+AA16</f>
        <v>42217</v>
      </c>
      <c r="AH16" s="233"/>
      <c r="AI16" s="234"/>
      <c r="AJ16" s="189" t="s">
        <v>86</v>
      </c>
      <c r="AK16" s="190"/>
      <c r="AL16" s="190"/>
      <c r="AM16" s="2" t="s">
        <v>83</v>
      </c>
      <c r="AN16" s="190" t="s">
        <v>91</v>
      </c>
      <c r="AO16" s="228"/>
      <c r="AP16" s="189" t="s">
        <v>92</v>
      </c>
      <c r="AQ16" s="190"/>
      <c r="AR16" s="190"/>
      <c r="AS16" s="190"/>
      <c r="AT16" s="190"/>
      <c r="AU16" s="190"/>
      <c r="AV16" s="228"/>
    </row>
    <row r="17" spans="1:49" customHeight="1" ht="43.5">
      <c r="A17" s="230">
        <v>0.37847222222222</v>
      </c>
      <c r="B17" s="231"/>
      <c r="C17" s="236">
        <f>+C16</f>
        <v>42217</v>
      </c>
      <c r="D17" s="233"/>
      <c r="E17" s="234"/>
      <c r="F17" s="234"/>
      <c r="G17" s="230">
        <f>+G16</f>
        <v>0.47916666666667</v>
      </c>
      <c r="H17" s="231"/>
      <c r="I17" s="236">
        <f>+C17</f>
        <v>42217</v>
      </c>
      <c r="J17" s="233"/>
      <c r="K17" s="234"/>
      <c r="L17" s="189" t="s">
        <v>82</v>
      </c>
      <c r="M17" s="190"/>
      <c r="N17" s="190"/>
      <c r="O17" s="2" t="s">
        <v>83</v>
      </c>
      <c r="P17" s="190" t="s">
        <v>93</v>
      </c>
      <c r="Q17" s="228"/>
      <c r="R17" s="189" t="s">
        <v>94</v>
      </c>
      <c r="S17" s="190"/>
      <c r="T17" s="190"/>
      <c r="U17" s="190"/>
      <c r="V17" s="190"/>
      <c r="W17" s="190"/>
      <c r="X17" s="228"/>
      <c r="Y17" s="230">
        <v>0.33333333333333</v>
      </c>
      <c r="Z17" s="231"/>
      <c r="AA17" s="232">
        <f>+AA16</f>
        <v>42217</v>
      </c>
      <c r="AB17" s="233"/>
      <c r="AC17" s="234"/>
      <c r="AD17" s="235"/>
      <c r="AE17" s="230">
        <f>+AE16</f>
        <v>0.47916666666667</v>
      </c>
      <c r="AF17" s="231"/>
      <c r="AG17" s="232">
        <f>+AA17</f>
        <v>42217</v>
      </c>
      <c r="AH17" s="233"/>
      <c r="AI17" s="234"/>
      <c r="AJ17" s="189" t="s">
        <v>86</v>
      </c>
      <c r="AK17" s="190"/>
      <c r="AL17" s="190"/>
      <c r="AM17" s="2" t="s">
        <v>83</v>
      </c>
      <c r="AN17" s="190" t="s">
        <v>95</v>
      </c>
      <c r="AO17" s="228"/>
      <c r="AP17" s="189" t="s">
        <v>96</v>
      </c>
      <c r="AQ17" s="190"/>
      <c r="AR17" s="190"/>
      <c r="AS17" s="190"/>
      <c r="AT17" s="190"/>
      <c r="AU17" s="190"/>
      <c r="AV17" s="228"/>
    </row>
    <row r="18" spans="1:49" customHeight="1" ht="43.5">
      <c r="A18" s="230">
        <v>0.31180555555556</v>
      </c>
      <c r="B18" s="231"/>
      <c r="C18" s="236">
        <f>+C17</f>
        <v>42217</v>
      </c>
      <c r="D18" s="233"/>
      <c r="E18" s="234"/>
      <c r="F18" s="234"/>
      <c r="G18" s="230">
        <f>+G17</f>
        <v>0.47916666666667</v>
      </c>
      <c r="H18" s="231"/>
      <c r="I18" s="236">
        <f>+C18</f>
        <v>42217</v>
      </c>
      <c r="J18" s="233"/>
      <c r="K18" s="234"/>
      <c r="L18" s="189" t="s">
        <v>82</v>
      </c>
      <c r="M18" s="190"/>
      <c r="N18" s="190"/>
      <c r="O18" s="2" t="s">
        <v>83</v>
      </c>
      <c r="P18" s="190" t="s">
        <v>97</v>
      </c>
      <c r="Q18" s="228"/>
      <c r="R18" s="189" t="s">
        <v>98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9" customHeight="1" ht="43.5">
      <c r="A19" s="230">
        <v>0.36319444444444</v>
      </c>
      <c r="B19" s="231"/>
      <c r="C19" s="236">
        <f>+C18</f>
        <v>42217</v>
      </c>
      <c r="D19" s="233"/>
      <c r="E19" s="234"/>
      <c r="F19" s="234"/>
      <c r="G19" s="230">
        <f>+G18</f>
        <v>0.47916666666667</v>
      </c>
      <c r="H19" s="231"/>
      <c r="I19" s="236">
        <f>+C19</f>
        <v>42217</v>
      </c>
      <c r="J19" s="233"/>
      <c r="K19" s="234"/>
      <c r="L19" s="189" t="s">
        <v>82</v>
      </c>
      <c r="M19" s="190"/>
      <c r="N19" s="190"/>
      <c r="O19" s="2" t="s">
        <v>83</v>
      </c>
      <c r="P19" s="190" t="s">
        <v>99</v>
      </c>
      <c r="Q19" s="228"/>
      <c r="R19" s="189" t="s">
        <v>100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9" customHeight="1" ht="43.5">
      <c r="A20" s="230">
        <v>0.36597222222222</v>
      </c>
      <c r="B20" s="231"/>
      <c r="C20" s="236">
        <f>+C19</f>
        <v>42217</v>
      </c>
      <c r="D20" s="233"/>
      <c r="E20" s="234"/>
      <c r="F20" s="234"/>
      <c r="G20" s="230">
        <f>+G19</f>
        <v>0.47916666666667</v>
      </c>
      <c r="H20" s="231"/>
      <c r="I20" s="236">
        <f>+C20</f>
        <v>42217</v>
      </c>
      <c r="J20" s="233"/>
      <c r="K20" s="234"/>
      <c r="L20" s="189" t="s">
        <v>82</v>
      </c>
      <c r="M20" s="190"/>
      <c r="N20" s="190"/>
      <c r="O20" s="2" t="s">
        <v>83</v>
      </c>
      <c r="P20" s="190" t="s">
        <v>101</v>
      </c>
      <c r="Q20" s="228"/>
      <c r="R20" s="189" t="s">
        <v>102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9" customHeight="1" ht="43.5">
      <c r="A21" s="230">
        <v>0.31944444444444</v>
      </c>
      <c r="B21" s="231"/>
      <c r="C21" s="236">
        <f>+C20</f>
        <v>42217</v>
      </c>
      <c r="D21" s="233"/>
      <c r="E21" s="234"/>
      <c r="F21" s="234"/>
      <c r="G21" s="230">
        <f>+G20</f>
        <v>0.47916666666667</v>
      </c>
      <c r="H21" s="231"/>
      <c r="I21" s="236">
        <f>+C21</f>
        <v>42217</v>
      </c>
      <c r="J21" s="233"/>
      <c r="K21" s="234"/>
      <c r="L21" s="189" t="s">
        <v>82</v>
      </c>
      <c r="M21" s="190"/>
      <c r="N21" s="190"/>
      <c r="O21" s="2" t="s">
        <v>83</v>
      </c>
      <c r="P21" s="190" t="s">
        <v>103</v>
      </c>
      <c r="Q21" s="228"/>
      <c r="R21" s="189" t="s">
        <v>104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9" customHeight="1" ht="43.5">
      <c r="A22" s="224">
        <v>0.32986111111111</v>
      </c>
      <c r="B22" s="225"/>
      <c r="C22" s="229">
        <f>+C21</f>
        <v>42217</v>
      </c>
      <c r="D22" s="221"/>
      <c r="E22" s="222"/>
      <c r="F22" s="222"/>
      <c r="G22" s="224">
        <f>+G21</f>
        <v>0.47916666666667</v>
      </c>
      <c r="H22" s="225"/>
      <c r="I22" s="229">
        <f>+C22</f>
        <v>42217</v>
      </c>
      <c r="J22" s="221"/>
      <c r="K22" s="222"/>
      <c r="L22" s="226" t="s">
        <v>82</v>
      </c>
      <c r="M22" s="227"/>
      <c r="N22" s="227"/>
      <c r="O22" s="3" t="s">
        <v>83</v>
      </c>
      <c r="P22" s="190" t="s">
        <v>105</v>
      </c>
      <c r="Q22" s="228"/>
      <c r="R22" s="189" t="s">
        <v>106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9" customHeight="1" ht="13.5">
      <c r="A23" s="200" t="s">
        <v>107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108</v>
      </c>
      <c r="R23" s="206"/>
      <c r="S23" s="206"/>
      <c r="T23" s="206"/>
      <c r="U23" s="206"/>
      <c r="V23" s="206"/>
      <c r="W23" s="206"/>
      <c r="X23" s="201"/>
      <c r="Y23" s="200" t="s">
        <v>107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108</v>
      </c>
      <c r="AP23" s="206"/>
      <c r="AQ23" s="206"/>
      <c r="AR23" s="206"/>
      <c r="AS23" s="206"/>
      <c r="AT23" s="206"/>
      <c r="AU23" s="206"/>
      <c r="AV23" s="201"/>
    </row>
    <row r="24" spans="1:49" customHeight="1" ht="18.7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9" customHeight="1" ht="58.5">
      <c r="A25" s="200" t="s">
        <v>109</v>
      </c>
      <c r="B25" s="206"/>
      <c r="C25" s="206"/>
      <c r="D25" s="206"/>
      <c r="E25" s="204" t="s">
        <v>110</v>
      </c>
      <c r="F25" s="200" t="s">
        <v>111</v>
      </c>
      <c r="G25" s="206"/>
      <c r="H25" s="206"/>
      <c r="I25" s="206"/>
      <c r="J25" s="200" t="s">
        <v>112</v>
      </c>
      <c r="K25" s="200" t="s">
        <v>113</v>
      </c>
      <c r="L25" s="201"/>
      <c r="M25" s="204" t="s">
        <v>114</v>
      </c>
      <c r="N25" s="206" t="s">
        <v>115</v>
      </c>
      <c r="O25" s="206"/>
      <c r="P25" s="201"/>
      <c r="Q25" s="200" t="s">
        <v>116</v>
      </c>
      <c r="R25" s="206"/>
      <c r="S25" s="206"/>
      <c r="T25" s="206"/>
      <c r="U25" s="206"/>
      <c r="V25" s="206"/>
      <c r="W25" s="206"/>
      <c r="X25" s="201"/>
      <c r="Y25" s="200" t="s">
        <v>109</v>
      </c>
      <c r="Z25" s="206"/>
      <c r="AA25" s="206"/>
      <c r="AB25" s="206"/>
      <c r="AC25" s="204" t="s">
        <v>110</v>
      </c>
      <c r="AD25" s="200" t="s">
        <v>111</v>
      </c>
      <c r="AE25" s="206"/>
      <c r="AF25" s="206"/>
      <c r="AG25" s="206"/>
      <c r="AH25" s="200" t="s">
        <v>112</v>
      </c>
      <c r="AI25" s="200" t="s">
        <v>113</v>
      </c>
      <c r="AJ25" s="201"/>
      <c r="AK25" s="204" t="s">
        <v>114</v>
      </c>
      <c r="AL25" s="206" t="s">
        <v>115</v>
      </c>
      <c r="AM25" s="206"/>
      <c r="AN25" s="201"/>
      <c r="AO25" s="200" t="s">
        <v>116</v>
      </c>
      <c r="AP25" s="206"/>
      <c r="AQ25" s="206"/>
      <c r="AR25" s="206"/>
      <c r="AS25" s="206"/>
      <c r="AT25" s="206"/>
      <c r="AU25" s="206"/>
      <c r="AV25" s="201"/>
    </row>
    <row r="26" spans="1:49" customHeight="1" ht="150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117</v>
      </c>
      <c r="O26" s="22" t="s">
        <v>118</v>
      </c>
      <c r="P26" s="23" t="s">
        <v>119</v>
      </c>
      <c r="Q26" s="71" t="str">
        <f>+P15</f>
        <v>15Ag1T1</v>
      </c>
      <c r="R26" s="71" t="str">
        <f>+P16</f>
        <v>15Ag1T2</v>
      </c>
      <c r="S26" s="71" t="str">
        <f>+P17</f>
        <v>15Ag1T3</v>
      </c>
      <c r="T26" s="71" t="str">
        <f>+P18</f>
        <v>15Ag1T4</v>
      </c>
      <c r="U26" s="72" t="str">
        <f>+P19</f>
        <v>15Ag1T5</v>
      </c>
      <c r="V26" s="72" t="str">
        <f>+P20</f>
        <v>15Ag1T6</v>
      </c>
      <c r="W26" s="72" t="str">
        <f>+P21</f>
        <v>15Ag1T7</v>
      </c>
      <c r="X26" s="73" t="str">
        <f>+P22</f>
        <v>15Ag1T8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117</v>
      </c>
      <c r="AM26" s="22" t="s">
        <v>118</v>
      </c>
      <c r="AN26" s="23" t="s">
        <v>119</v>
      </c>
      <c r="AO26" s="72" t="str">
        <f>+AN15</f>
        <v>15AG1C1</v>
      </c>
      <c r="AP26" s="72" t="str">
        <f>+AN16</f>
        <v>15AG1C2</v>
      </c>
      <c r="AQ26" s="72" t="str">
        <f>+AN17</f>
        <v>15AG1C3</v>
      </c>
      <c r="AR26" s="72"/>
      <c r="AS26" s="72"/>
      <c r="AT26" s="72"/>
      <c r="AU26" s="72"/>
      <c r="AV26" s="73"/>
    </row>
    <row r="27" spans="1:49" customHeight="1" ht="55.5">
      <c r="A27" s="207" t="s">
        <v>120</v>
      </c>
      <c r="B27" s="208"/>
      <c r="C27" s="208"/>
      <c r="D27" s="209"/>
      <c r="E27" s="68">
        <f>+I15</f>
        <v>42217</v>
      </c>
      <c r="F27" s="210" t="s">
        <v>121</v>
      </c>
      <c r="G27" s="211"/>
      <c r="H27" s="211"/>
      <c r="I27" s="212"/>
      <c r="J27" s="24" t="s">
        <v>122</v>
      </c>
      <c r="K27" s="213" t="s">
        <v>123</v>
      </c>
      <c r="L27" s="214"/>
      <c r="M27" s="74">
        <v>0</v>
      </c>
      <c r="N27" s="65" t="s">
        <v>124</v>
      </c>
      <c r="O27" s="25" t="s">
        <v>124</v>
      </c>
      <c r="P27" s="26" t="s">
        <v>124</v>
      </c>
      <c r="Q27" s="75"/>
      <c r="R27" s="76"/>
      <c r="S27" s="76"/>
      <c r="T27" s="76"/>
      <c r="U27" s="76"/>
      <c r="V27" s="76"/>
      <c r="W27" s="76"/>
      <c r="X27" s="77"/>
      <c r="Y27" s="215" t="s">
        <v>120</v>
      </c>
      <c r="Z27" s="216"/>
      <c r="AA27" s="216"/>
      <c r="AB27" s="217"/>
      <c r="AC27" s="68">
        <f>+C15</f>
        <v>42217</v>
      </c>
      <c r="AD27" s="210" t="s">
        <v>121</v>
      </c>
      <c r="AE27" s="211"/>
      <c r="AF27" s="211"/>
      <c r="AG27" s="212"/>
      <c r="AH27" s="24" t="s">
        <v>122</v>
      </c>
      <c r="AI27" s="213" t="s">
        <v>123</v>
      </c>
      <c r="AJ27" s="214"/>
      <c r="AK27" s="74">
        <v>0</v>
      </c>
      <c r="AL27" s="65" t="s">
        <v>124</v>
      </c>
      <c r="AM27" s="25" t="s">
        <v>124</v>
      </c>
      <c r="AN27" s="26" t="s">
        <v>124</v>
      </c>
      <c r="AO27" s="75">
        <f>+'[2]1'!$H$11</f>
        <v>7.60608</v>
      </c>
      <c r="AP27" s="76">
        <f>+'[2]1'!$H$12</f>
        <v>8.20656</v>
      </c>
      <c r="AQ27" s="76">
        <f>+'[2]1'!$H$13</f>
        <v>7.20576</v>
      </c>
      <c r="AR27" s="76"/>
      <c r="AS27" s="76"/>
      <c r="AT27" s="76"/>
      <c r="AU27" s="76"/>
      <c r="AV27" s="77"/>
    </row>
    <row r="28" spans="1:49" customHeight="1" ht="55.5">
      <c r="A28" s="197" t="s">
        <v>125</v>
      </c>
      <c r="B28" s="198"/>
      <c r="C28" s="198"/>
      <c r="D28" s="199"/>
      <c r="E28" s="67">
        <f>+E27</f>
        <v>42217</v>
      </c>
      <c r="F28" s="192" t="s">
        <v>121</v>
      </c>
      <c r="G28" s="193"/>
      <c r="H28" s="193"/>
      <c r="I28" s="194"/>
      <c r="J28" s="62" t="s">
        <v>126</v>
      </c>
      <c r="K28" s="195" t="s">
        <v>123</v>
      </c>
      <c r="L28" s="196"/>
      <c r="M28" s="78">
        <v>0</v>
      </c>
      <c r="N28" s="64">
        <v>200</v>
      </c>
      <c r="O28" s="4" t="s">
        <v>124</v>
      </c>
      <c r="P28" s="5" t="s">
        <v>124</v>
      </c>
      <c r="Q28" s="79">
        <f>+'[2]1'!$N$3</f>
        <v>9.20736</v>
      </c>
      <c r="R28" s="80">
        <f>+'[2]1'!$N$4</f>
        <v>10.40832</v>
      </c>
      <c r="S28" s="80">
        <f>+'[2]1'!$N$5</f>
        <v>9.0072</v>
      </c>
      <c r="T28" s="80">
        <f>+'[2]1'!$N$6</f>
        <v>7.80624</v>
      </c>
      <c r="U28" s="80">
        <f>+'[2]1'!$N$7</f>
        <v>43.83504</v>
      </c>
      <c r="V28" s="80">
        <f>+'[2]1'!$N$8</f>
        <v>42.83424</v>
      </c>
      <c r="W28" s="80">
        <f>+'[2]1'!$N$9</f>
        <v>43.83504</v>
      </c>
      <c r="X28" s="81">
        <f>+'[2]1'!$N$10</f>
        <v>24.41952</v>
      </c>
      <c r="Y28" s="189" t="s">
        <v>125</v>
      </c>
      <c r="Z28" s="190"/>
      <c r="AA28" s="190"/>
      <c r="AB28" s="191"/>
      <c r="AC28" s="67">
        <f>+C15</f>
        <v>42217</v>
      </c>
      <c r="AD28" s="192" t="s">
        <v>121</v>
      </c>
      <c r="AE28" s="193"/>
      <c r="AF28" s="193"/>
      <c r="AG28" s="194"/>
      <c r="AH28" s="62" t="s">
        <v>126</v>
      </c>
      <c r="AI28" s="195" t="s">
        <v>123</v>
      </c>
      <c r="AJ28" s="196"/>
      <c r="AK28" s="78">
        <v>0</v>
      </c>
      <c r="AL28" s="64">
        <v>200</v>
      </c>
      <c r="AM28" s="4" t="s">
        <v>124</v>
      </c>
      <c r="AN28" s="5" t="s">
        <v>124</v>
      </c>
      <c r="AO28" s="80">
        <f>+'[2]1'!$N$11</f>
        <v>15.21216</v>
      </c>
      <c r="AP28" s="80">
        <f>+'[2]1'!$N$12</f>
        <v>47.83824</v>
      </c>
      <c r="AQ28" s="80">
        <f>+'[2]1'!$N$13</f>
        <v>27.42192</v>
      </c>
      <c r="AR28" s="80"/>
      <c r="AS28" s="80"/>
      <c r="AT28" s="80"/>
      <c r="AU28" s="80"/>
      <c r="AV28" s="81"/>
    </row>
    <row r="29" spans="1:49" customHeight="1" ht="55.5">
      <c r="A29" s="189" t="s">
        <v>127</v>
      </c>
      <c r="B29" s="190"/>
      <c r="C29" s="190"/>
      <c r="D29" s="191"/>
      <c r="E29" s="67">
        <f>+E28</f>
        <v>42217</v>
      </c>
      <c r="F29" s="192" t="s">
        <v>128</v>
      </c>
      <c r="G29" s="193"/>
      <c r="H29" s="193"/>
      <c r="I29" s="194"/>
      <c r="J29" s="62" t="s">
        <v>129</v>
      </c>
      <c r="K29" s="195" t="s">
        <v>130</v>
      </c>
      <c r="L29" s="196"/>
      <c r="M29" s="82">
        <v>0.008</v>
      </c>
      <c r="N29" s="64">
        <v>0.2</v>
      </c>
      <c r="O29" s="4" t="s">
        <v>124</v>
      </c>
      <c r="P29" s="5" t="s">
        <v>124</v>
      </c>
      <c r="Q29" s="83"/>
      <c r="R29" s="84"/>
      <c r="S29" s="84"/>
      <c r="T29" s="84"/>
      <c r="U29" s="84"/>
      <c r="V29" s="84"/>
      <c r="W29" s="84"/>
      <c r="X29" s="85"/>
      <c r="Y29" s="189" t="s">
        <v>127</v>
      </c>
      <c r="Z29" s="190"/>
      <c r="AA29" s="190"/>
      <c r="AB29" s="191"/>
      <c r="AC29" s="67">
        <f>+C16</f>
        <v>42217</v>
      </c>
      <c r="AD29" s="192" t="s">
        <v>128</v>
      </c>
      <c r="AE29" s="193"/>
      <c r="AF29" s="193"/>
      <c r="AG29" s="194"/>
      <c r="AH29" s="62" t="s">
        <v>129</v>
      </c>
      <c r="AI29" s="195" t="s">
        <v>130</v>
      </c>
      <c r="AJ29" s="196"/>
      <c r="AK29" s="82">
        <v>0.008</v>
      </c>
      <c r="AL29" s="64">
        <v>0.2</v>
      </c>
      <c r="AM29" s="4" t="s">
        <v>124</v>
      </c>
      <c r="AN29" s="5" t="s">
        <v>124</v>
      </c>
      <c r="AO29" s="83"/>
      <c r="AP29" s="84"/>
      <c r="AQ29" s="84"/>
      <c r="AR29" s="84"/>
      <c r="AS29" s="84"/>
      <c r="AT29" s="84"/>
      <c r="AU29" s="84"/>
      <c r="AV29" s="85"/>
    </row>
    <row r="30" spans="1:49" customHeight="1" ht="55.5">
      <c r="A30" s="197" t="s">
        <v>131</v>
      </c>
      <c r="B30" s="198"/>
      <c r="C30" s="198"/>
      <c r="D30" s="199"/>
      <c r="E30" s="67">
        <f>+E29</f>
        <v>42217</v>
      </c>
      <c r="F30" s="192" t="s">
        <v>132</v>
      </c>
      <c r="G30" s="193"/>
      <c r="H30" s="193"/>
      <c r="I30" s="194"/>
      <c r="J30" s="62" t="s">
        <v>133</v>
      </c>
      <c r="K30" s="195" t="s">
        <v>134</v>
      </c>
      <c r="L30" s="196"/>
      <c r="M30" s="78">
        <v>0</v>
      </c>
      <c r="N30" s="64">
        <v>60</v>
      </c>
      <c r="O30" s="4" t="s">
        <v>124</v>
      </c>
      <c r="P30" s="5" t="s">
        <v>124</v>
      </c>
      <c r="Q30" s="79">
        <f>+'[2]1'!$AA$3</f>
        <v>4.88976</v>
      </c>
      <c r="R30" s="79">
        <f>+'[2]1'!$AA$4</f>
        <v>5.77152</v>
      </c>
      <c r="S30" s="79">
        <f>+'[2]1'!$AA$5</f>
        <v>5.69136</v>
      </c>
      <c r="T30" s="79">
        <f>+'[2]1'!$AA$6</f>
        <v>5.29056</v>
      </c>
      <c r="U30" s="79">
        <f>+'[2]1'!$AA$7</f>
        <v>13.38672</v>
      </c>
      <c r="V30" s="79">
        <f>+'[2]1'!$AA$8</f>
        <v>12.50496</v>
      </c>
      <c r="W30" s="79">
        <f>+'[2]1'!$AA$9</f>
        <v>12.98592</v>
      </c>
      <c r="X30" s="86">
        <f>+'[2]1'!$AA$10</f>
        <v>12.50496</v>
      </c>
      <c r="Y30" s="189" t="s">
        <v>131</v>
      </c>
      <c r="Z30" s="190"/>
      <c r="AA30" s="190"/>
      <c r="AB30" s="191"/>
      <c r="AC30" s="67">
        <f>+C17</f>
        <v>42217</v>
      </c>
      <c r="AD30" s="192" t="s">
        <v>132</v>
      </c>
      <c r="AE30" s="193"/>
      <c r="AF30" s="193"/>
      <c r="AG30" s="194"/>
      <c r="AH30" s="62" t="s">
        <v>133</v>
      </c>
      <c r="AI30" s="195" t="s">
        <v>134</v>
      </c>
      <c r="AJ30" s="196"/>
      <c r="AK30" s="78">
        <v>0</v>
      </c>
      <c r="AL30" s="64">
        <v>60</v>
      </c>
      <c r="AM30" s="4" t="s">
        <v>124</v>
      </c>
      <c r="AN30" s="5" t="s">
        <v>124</v>
      </c>
      <c r="AO30" s="79">
        <f>+'[2]1'!$AA$11</f>
        <v>6.25248</v>
      </c>
      <c r="AP30" s="79">
        <f>+'[2]1'!$AA$12</f>
        <v>16.8336</v>
      </c>
      <c r="AQ30" s="79">
        <f>+'[2]1'!$AA$13</f>
        <v>11.6232</v>
      </c>
      <c r="AR30" s="80"/>
      <c r="AS30" s="80"/>
      <c r="AT30" s="80"/>
      <c r="AU30" s="80"/>
      <c r="AV30" s="81"/>
    </row>
    <row r="31" spans="1:49" customHeight="1" ht="55.5">
      <c r="A31" s="189" t="s">
        <v>135</v>
      </c>
      <c r="B31" s="190"/>
      <c r="C31" s="190"/>
      <c r="D31" s="191"/>
      <c r="E31" s="67">
        <f>+E30</f>
        <v>42217</v>
      </c>
      <c r="F31" s="192" t="s">
        <v>128</v>
      </c>
      <c r="G31" s="193"/>
      <c r="H31" s="193"/>
      <c r="I31" s="194"/>
      <c r="J31" s="62" t="s">
        <v>136</v>
      </c>
      <c r="K31" s="195" t="s">
        <v>137</v>
      </c>
      <c r="L31" s="196"/>
      <c r="M31" s="82">
        <v>0.02</v>
      </c>
      <c r="N31" s="64" t="s">
        <v>138</v>
      </c>
      <c r="O31" s="4" t="s">
        <v>124</v>
      </c>
      <c r="P31" s="5" t="s">
        <v>124</v>
      </c>
      <c r="Q31" s="87">
        <v>1.41</v>
      </c>
      <c r="R31" s="88">
        <v>0.96</v>
      </c>
      <c r="S31" s="88">
        <v>1.41</v>
      </c>
      <c r="T31" s="88">
        <v>0.91</v>
      </c>
      <c r="U31" s="88">
        <v>1.62</v>
      </c>
      <c r="V31" s="88">
        <v>1.71</v>
      </c>
      <c r="W31" s="88">
        <v>1.61</v>
      </c>
      <c r="X31" s="89">
        <v>1.28</v>
      </c>
      <c r="Y31" s="189" t="s">
        <v>135</v>
      </c>
      <c r="Z31" s="190"/>
      <c r="AA31" s="190"/>
      <c r="AB31" s="191"/>
      <c r="AC31" s="67">
        <f>+C18</f>
        <v>42217</v>
      </c>
      <c r="AD31" s="192" t="s">
        <v>128</v>
      </c>
      <c r="AE31" s="193"/>
      <c r="AF31" s="193"/>
      <c r="AG31" s="194"/>
      <c r="AH31" s="62" t="s">
        <v>136</v>
      </c>
      <c r="AI31" s="195" t="s">
        <v>137</v>
      </c>
      <c r="AJ31" s="196"/>
      <c r="AK31" s="82">
        <v>0.02</v>
      </c>
      <c r="AL31" s="64" t="s">
        <v>138</v>
      </c>
      <c r="AM31" s="4" t="s">
        <v>124</v>
      </c>
      <c r="AN31" s="5" t="s">
        <v>124</v>
      </c>
      <c r="AO31" s="87"/>
      <c r="AP31" s="88"/>
      <c r="AQ31" s="88"/>
      <c r="AR31" s="88"/>
      <c r="AS31" s="88"/>
      <c r="AT31" s="88"/>
      <c r="AU31" s="88"/>
      <c r="AV31" s="89"/>
    </row>
    <row r="32" spans="1:49" customHeight="1" ht="55.5">
      <c r="A32" s="197" t="s">
        <v>14</v>
      </c>
      <c r="B32" s="198"/>
      <c r="C32" s="198"/>
      <c r="D32" s="199"/>
      <c r="E32" s="67">
        <f>+E31</f>
        <v>42217</v>
      </c>
      <c r="F32" s="192" t="s">
        <v>121</v>
      </c>
      <c r="G32" s="193"/>
      <c r="H32" s="193"/>
      <c r="I32" s="194"/>
      <c r="J32" s="62" t="s">
        <v>139</v>
      </c>
      <c r="K32" s="195" t="s">
        <v>140</v>
      </c>
      <c r="L32" s="196"/>
      <c r="M32" s="78">
        <v>2</v>
      </c>
      <c r="N32" s="64">
        <v>250</v>
      </c>
      <c r="O32" s="6">
        <v>250</v>
      </c>
      <c r="P32" s="7">
        <v>250</v>
      </c>
      <c r="Q32" s="79">
        <f>+'[2]1'!$AJ$3</f>
        <v>13.69691202</v>
      </c>
      <c r="R32" s="79">
        <f>+'[2]1'!$AJ$4</f>
        <v>13.19702472</v>
      </c>
      <c r="S32" s="79">
        <f>+'[2]1'!$AJ$5</f>
        <v>13.59693456</v>
      </c>
      <c r="T32" s="79">
        <f>+'[2]1'!$AJ$6</f>
        <v>13.79688948</v>
      </c>
      <c r="U32" s="79">
        <f>+'[2]1'!$AJ$7</f>
        <v>13.4969571</v>
      </c>
      <c r="V32" s="79">
        <f>+'[2]1'!$AJ$8</f>
        <v>12.69713742</v>
      </c>
      <c r="W32" s="79">
        <f>+'[2]1'!$AJ$9</f>
        <v>13.79688948</v>
      </c>
      <c r="X32" s="86">
        <f>+'[2]1'!$AJ$10</f>
        <v>7.4983095</v>
      </c>
      <c r="Y32" s="189" t="s">
        <v>14</v>
      </c>
      <c r="Z32" s="190"/>
      <c r="AA32" s="190"/>
      <c r="AB32" s="191"/>
      <c r="AC32" s="67">
        <f>+C19</f>
        <v>42217</v>
      </c>
      <c r="AD32" s="192" t="s">
        <v>121</v>
      </c>
      <c r="AE32" s="193"/>
      <c r="AF32" s="193"/>
      <c r="AG32" s="194"/>
      <c r="AH32" s="62" t="s">
        <v>139</v>
      </c>
      <c r="AI32" s="195" t="s">
        <v>140</v>
      </c>
      <c r="AJ32" s="196"/>
      <c r="AK32" s="78">
        <v>2</v>
      </c>
      <c r="AL32" s="64">
        <v>250</v>
      </c>
      <c r="AM32" s="6">
        <v>250</v>
      </c>
      <c r="AN32" s="7">
        <v>250</v>
      </c>
      <c r="AO32" s="79">
        <f>+'[2]1'!$AJ$11</f>
        <v>2.79936888</v>
      </c>
      <c r="AP32" s="79">
        <f>+'[2]1'!$AJ$12</f>
        <v>4.19905332</v>
      </c>
      <c r="AQ32" s="79">
        <f>+'[2]1'!$AJ$13</f>
        <v>3.29925618</v>
      </c>
      <c r="AR32" s="80"/>
      <c r="AS32" s="80"/>
      <c r="AT32" s="80"/>
      <c r="AU32" s="80"/>
      <c r="AV32" s="81"/>
    </row>
    <row r="33" spans="1:49" customHeight="1" ht="55.5">
      <c r="A33" s="189" t="s">
        <v>141</v>
      </c>
      <c r="B33" s="190"/>
      <c r="C33" s="190"/>
      <c r="D33" s="191"/>
      <c r="E33" s="67">
        <f>+E32</f>
        <v>42217</v>
      </c>
      <c r="F33" s="192" t="s">
        <v>142</v>
      </c>
      <c r="G33" s="193"/>
      <c r="H33" s="193"/>
      <c r="I33" s="194"/>
      <c r="J33" s="62" t="s">
        <v>143</v>
      </c>
      <c r="K33" s="192" t="s">
        <v>144</v>
      </c>
      <c r="L33" s="194"/>
      <c r="M33" s="82" t="s">
        <v>145</v>
      </c>
      <c r="N33" s="63" t="s">
        <v>146</v>
      </c>
      <c r="O33" s="6">
        <v>20000</v>
      </c>
      <c r="P33" s="7">
        <v>1000</v>
      </c>
      <c r="Q33" s="90" t="str">
        <f>+'[2]1'!$AK$3</f>
        <v>&lt;1</v>
      </c>
      <c r="R33" s="90" t="str">
        <f>+'[2]1'!$AK$4</f>
        <v>&lt;1</v>
      </c>
      <c r="S33" s="90" t="str">
        <f>+'[2]1'!$AK$5</f>
        <v>&lt;1</v>
      </c>
      <c r="T33" s="90" t="str">
        <f>+'[2]1'!$AK$6</f>
        <v>&lt;1</v>
      </c>
      <c r="U33" s="90" t="str">
        <f>+'[2]1'!$AK$7</f>
        <v>&lt;1</v>
      </c>
      <c r="V33" s="90" t="str">
        <f>+'[2]1'!$AK$8</f>
        <v>&lt;1</v>
      </c>
      <c r="W33" s="90" t="str">
        <f>+'[2]1'!$AK$9</f>
        <v>&lt;1</v>
      </c>
      <c r="X33" s="91" t="str">
        <f>+'[2]1'!$AK$10</f>
        <v>&lt;1</v>
      </c>
      <c r="Y33" s="189" t="s">
        <v>141</v>
      </c>
      <c r="Z33" s="190"/>
      <c r="AA33" s="190"/>
      <c r="AB33" s="191"/>
      <c r="AC33" s="67">
        <f>+C20</f>
        <v>42217</v>
      </c>
      <c r="AD33" s="192" t="s">
        <v>142</v>
      </c>
      <c r="AE33" s="193"/>
      <c r="AF33" s="193"/>
      <c r="AG33" s="194"/>
      <c r="AH33" s="62" t="s">
        <v>143</v>
      </c>
      <c r="AI33" s="192" t="s">
        <v>144</v>
      </c>
      <c r="AJ33" s="194"/>
      <c r="AK33" s="82" t="s">
        <v>145</v>
      </c>
      <c r="AL33" s="63" t="s">
        <v>146</v>
      </c>
      <c r="AM33" s="6">
        <v>20000</v>
      </c>
      <c r="AN33" s="7">
        <v>1000</v>
      </c>
      <c r="AO33" s="79">
        <f>+'[2]1'!$AK$11</f>
        <v>21870</v>
      </c>
      <c r="AP33" s="79">
        <f>+'[2]1'!$AK$12</f>
        <v>15530</v>
      </c>
      <c r="AQ33" s="79">
        <f>+'[2]1'!$AK$13</f>
        <v>214.3</v>
      </c>
      <c r="AR33" s="92"/>
      <c r="AS33" s="92"/>
      <c r="AT33" s="92"/>
      <c r="AU33" s="92"/>
      <c r="AV33" s="93"/>
    </row>
    <row r="34" spans="1:49" customHeight="1" ht="55.5">
      <c r="A34" s="189" t="s">
        <v>5</v>
      </c>
      <c r="B34" s="190"/>
      <c r="C34" s="190"/>
      <c r="D34" s="191"/>
      <c r="E34" s="67">
        <f>+E33</f>
        <v>42217</v>
      </c>
      <c r="F34" s="192" t="s">
        <v>147</v>
      </c>
      <c r="G34" s="193"/>
      <c r="H34" s="193"/>
      <c r="I34" s="194"/>
      <c r="J34" s="62" t="s">
        <v>148</v>
      </c>
      <c r="K34" s="195" t="s">
        <v>149</v>
      </c>
      <c r="L34" s="196"/>
      <c r="M34" s="8">
        <v>2</v>
      </c>
      <c r="N34" s="64">
        <v>15</v>
      </c>
      <c r="O34" s="4" t="s">
        <v>124</v>
      </c>
      <c r="P34" s="5" t="s">
        <v>124</v>
      </c>
      <c r="Q34" s="94">
        <v>15</v>
      </c>
      <c r="R34" s="92">
        <v>3</v>
      </c>
      <c r="S34" s="92">
        <v>10</v>
      </c>
      <c r="T34" s="92">
        <v>9</v>
      </c>
      <c r="U34" s="92">
        <v>5</v>
      </c>
      <c r="V34" s="92">
        <v>7</v>
      </c>
      <c r="W34" s="92">
        <v>3</v>
      </c>
      <c r="X34" s="93">
        <v>3</v>
      </c>
      <c r="Y34" s="189" t="s">
        <v>5</v>
      </c>
      <c r="Z34" s="190"/>
      <c r="AA34" s="190"/>
      <c r="AB34" s="191"/>
      <c r="AC34" s="67">
        <f>+C21</f>
        <v>42217</v>
      </c>
      <c r="AD34" s="192" t="s">
        <v>147</v>
      </c>
      <c r="AE34" s="193"/>
      <c r="AF34" s="193"/>
      <c r="AG34" s="194"/>
      <c r="AH34" s="62" t="s">
        <v>148</v>
      </c>
      <c r="AI34" s="195" t="s">
        <v>149</v>
      </c>
      <c r="AJ34" s="196"/>
      <c r="AK34" s="8">
        <v>2</v>
      </c>
      <c r="AL34" s="64">
        <v>15</v>
      </c>
      <c r="AM34" s="4" t="s">
        <v>124</v>
      </c>
      <c r="AN34" s="5" t="s">
        <v>124</v>
      </c>
      <c r="AO34" s="90">
        <v>160</v>
      </c>
      <c r="AP34" s="92">
        <v>96</v>
      </c>
      <c r="AQ34" s="92">
        <v>38</v>
      </c>
      <c r="AR34" s="92"/>
      <c r="AS34" s="92"/>
      <c r="AT34" s="92"/>
      <c r="AU34" s="92"/>
      <c r="AV34" s="93"/>
    </row>
    <row r="35" spans="1:49" customHeight="1" ht="55.5">
      <c r="A35" s="181" t="s">
        <v>150</v>
      </c>
      <c r="B35" s="182"/>
      <c r="C35" s="182"/>
      <c r="D35" s="182"/>
      <c r="E35" s="67">
        <f>+E34</f>
        <v>42217</v>
      </c>
      <c r="F35" s="183" t="s">
        <v>147</v>
      </c>
      <c r="G35" s="183"/>
      <c r="H35" s="183"/>
      <c r="I35" s="183"/>
      <c r="J35" s="62" t="s">
        <v>148</v>
      </c>
      <c r="K35" s="184" t="s">
        <v>149</v>
      </c>
      <c r="L35" s="184"/>
      <c r="M35" s="8">
        <v>2</v>
      </c>
      <c r="N35" s="9" t="s">
        <v>124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1" t="s">
        <v>150</v>
      </c>
      <c r="Z35" s="182"/>
      <c r="AA35" s="182"/>
      <c r="AB35" s="182"/>
      <c r="AC35" s="67">
        <f>+C22</f>
        <v>42217</v>
      </c>
      <c r="AD35" s="183" t="s">
        <v>147</v>
      </c>
      <c r="AE35" s="183"/>
      <c r="AF35" s="183"/>
      <c r="AG35" s="183"/>
      <c r="AH35" s="62" t="s">
        <v>148</v>
      </c>
      <c r="AI35" s="184" t="s">
        <v>149</v>
      </c>
      <c r="AJ35" s="184"/>
      <c r="AK35" s="8">
        <v>2</v>
      </c>
      <c r="AL35" s="9" t="s">
        <v>124</v>
      </c>
      <c r="AM35" s="6">
        <v>75</v>
      </c>
      <c r="AN35" s="7">
        <v>20</v>
      </c>
      <c r="AO35" s="90">
        <v>92</v>
      </c>
      <c r="AP35" s="92">
        <v>56</v>
      </c>
      <c r="AQ35" s="92">
        <v>18</v>
      </c>
      <c r="AR35" s="92"/>
      <c r="AS35" s="92"/>
      <c r="AT35" s="92"/>
      <c r="AU35" s="92"/>
      <c r="AV35" s="93"/>
    </row>
    <row r="36" spans="1:49" customHeight="1" ht="55.5">
      <c r="A36" s="181" t="s">
        <v>151</v>
      </c>
      <c r="B36" s="182"/>
      <c r="C36" s="182"/>
      <c r="D36" s="182"/>
      <c r="E36" s="185">
        <f>+E35</f>
        <v>42217</v>
      </c>
      <c r="F36" s="183" t="s">
        <v>152</v>
      </c>
      <c r="G36" s="183"/>
      <c r="H36" s="183"/>
      <c r="I36" s="183"/>
      <c r="J36" s="183" t="s">
        <v>153</v>
      </c>
      <c r="K36" s="184" t="s">
        <v>154</v>
      </c>
      <c r="L36" s="184"/>
      <c r="M36" s="10" t="s">
        <v>155</v>
      </c>
      <c r="N36" s="64">
        <v>1000</v>
      </c>
      <c r="O36" s="4" t="s">
        <v>124</v>
      </c>
      <c r="P36" s="5" t="s">
        <v>124</v>
      </c>
      <c r="Q36" s="79">
        <v>63.9</v>
      </c>
      <c r="R36" s="80">
        <v>71.2</v>
      </c>
      <c r="S36" s="80">
        <v>63.4</v>
      </c>
      <c r="T36" s="80">
        <v>62.4</v>
      </c>
      <c r="U36" s="80">
        <v>145.7</v>
      </c>
      <c r="V36" s="80">
        <v>140.3</v>
      </c>
      <c r="W36" s="80">
        <v>144</v>
      </c>
      <c r="X36" s="81">
        <v>94.4</v>
      </c>
      <c r="Y36" s="181" t="s">
        <v>151</v>
      </c>
      <c r="Z36" s="182"/>
      <c r="AA36" s="182"/>
      <c r="AB36" s="182"/>
      <c r="AC36" s="67">
        <f>+AC35</f>
        <v>42217</v>
      </c>
      <c r="AD36" s="183" t="s">
        <v>152</v>
      </c>
      <c r="AE36" s="183"/>
      <c r="AF36" s="183"/>
      <c r="AG36" s="183"/>
      <c r="AH36" s="183" t="s">
        <v>153</v>
      </c>
      <c r="AI36" s="184" t="s">
        <v>154</v>
      </c>
      <c r="AJ36" s="184"/>
      <c r="AK36" s="10" t="s">
        <v>155</v>
      </c>
      <c r="AL36" s="64">
        <v>1000</v>
      </c>
      <c r="AM36" s="4" t="s">
        <v>124</v>
      </c>
      <c r="AN36" s="5" t="s">
        <v>124</v>
      </c>
      <c r="AO36" s="79">
        <v>46</v>
      </c>
      <c r="AP36" s="80">
        <v>122.4</v>
      </c>
      <c r="AQ36" s="80">
        <v>93.1</v>
      </c>
      <c r="AR36" s="80"/>
      <c r="AS36" s="80"/>
      <c r="AT36" s="80"/>
      <c r="AU36" s="80"/>
      <c r="AV36" s="81"/>
    </row>
    <row r="37" spans="1:49" customHeight="1" ht="55.5">
      <c r="A37" s="181" t="s">
        <v>156</v>
      </c>
      <c r="B37" s="182"/>
      <c r="C37" s="182"/>
      <c r="D37" s="182"/>
      <c r="E37" s="186"/>
      <c r="F37" s="183"/>
      <c r="G37" s="183"/>
      <c r="H37" s="183"/>
      <c r="I37" s="183"/>
      <c r="J37" s="183"/>
      <c r="K37" s="184" t="s">
        <v>157</v>
      </c>
      <c r="L37" s="184"/>
      <c r="M37" s="5" t="s">
        <v>124</v>
      </c>
      <c r="N37" s="9" t="s">
        <v>124</v>
      </c>
      <c r="O37" s="4" t="s">
        <v>124</v>
      </c>
      <c r="P37" s="5" t="s">
        <v>124</v>
      </c>
      <c r="Q37" s="79">
        <v>25.8</v>
      </c>
      <c r="R37" s="80">
        <v>25.5</v>
      </c>
      <c r="S37" s="80">
        <v>25.7</v>
      </c>
      <c r="T37" s="80">
        <v>25.5</v>
      </c>
      <c r="U37" s="80">
        <v>25.5</v>
      </c>
      <c r="V37" s="80">
        <v>25.7</v>
      </c>
      <c r="W37" s="80">
        <v>25</v>
      </c>
      <c r="X37" s="81">
        <v>25.5</v>
      </c>
      <c r="Y37" s="181" t="s">
        <v>156</v>
      </c>
      <c r="Z37" s="182"/>
      <c r="AA37" s="182"/>
      <c r="AB37" s="182"/>
      <c r="AC37" s="67">
        <f>+AC36</f>
        <v>42217</v>
      </c>
      <c r="AD37" s="183"/>
      <c r="AE37" s="183"/>
      <c r="AF37" s="183"/>
      <c r="AG37" s="183"/>
      <c r="AH37" s="183"/>
      <c r="AI37" s="184" t="s">
        <v>157</v>
      </c>
      <c r="AJ37" s="184"/>
      <c r="AK37" s="5" t="s">
        <v>124</v>
      </c>
      <c r="AL37" s="9" t="s">
        <v>124</v>
      </c>
      <c r="AM37" s="4" t="s">
        <v>124</v>
      </c>
      <c r="AN37" s="5" t="s">
        <v>124</v>
      </c>
      <c r="AO37" s="79">
        <v>25</v>
      </c>
      <c r="AP37" s="80">
        <v>25.6</v>
      </c>
      <c r="AQ37" s="80">
        <v>25.9</v>
      </c>
      <c r="AR37" s="80"/>
      <c r="AS37" s="80"/>
      <c r="AT37" s="80"/>
      <c r="AU37" s="80"/>
      <c r="AV37" s="81"/>
    </row>
    <row r="38" spans="1:49" customHeight="1" ht="55.5">
      <c r="A38" s="187" t="s">
        <v>158</v>
      </c>
      <c r="B38" s="188"/>
      <c r="C38" s="188"/>
      <c r="D38" s="188"/>
      <c r="E38" s="67">
        <f>+E35</f>
        <v>42217</v>
      </c>
      <c r="F38" s="183" t="s">
        <v>121</v>
      </c>
      <c r="G38" s="183"/>
      <c r="H38" s="183"/>
      <c r="I38" s="183"/>
      <c r="J38" s="62" t="s">
        <v>159</v>
      </c>
      <c r="K38" s="184" t="s">
        <v>123</v>
      </c>
      <c r="L38" s="184"/>
      <c r="M38" s="78">
        <v>0</v>
      </c>
      <c r="N38" s="9" t="s">
        <v>124</v>
      </c>
      <c r="O38" s="4" t="s">
        <v>124</v>
      </c>
      <c r="P38" s="5" t="s">
        <v>124</v>
      </c>
      <c r="Q38" s="79">
        <f>+'[2]1'!$Z$3</f>
        <v>12.20976</v>
      </c>
      <c r="R38" s="79">
        <f>+'[2]1'!$Z$4</f>
        <v>14.41152</v>
      </c>
      <c r="S38" s="79">
        <f>+'[2]1'!$Z$5</f>
        <v>14.21136</v>
      </c>
      <c r="T38" s="79">
        <f>+'[2]1'!$Z$6</f>
        <v>13.21056</v>
      </c>
      <c r="U38" s="79">
        <f>+'[2]1'!$Z$7</f>
        <v>33.42672</v>
      </c>
      <c r="V38" s="79">
        <f>+'[2]1'!$Z$8</f>
        <v>31.22496</v>
      </c>
      <c r="W38" s="79">
        <f>+'[2]1'!$Z$9</f>
        <v>32.42592</v>
      </c>
      <c r="X38" s="86">
        <f>+'[2]1'!$Z$10</f>
        <v>31.22496</v>
      </c>
      <c r="Y38" s="181" t="s">
        <v>158</v>
      </c>
      <c r="Z38" s="182"/>
      <c r="AA38" s="182"/>
      <c r="AB38" s="182"/>
      <c r="AC38" s="67">
        <f>+AC37</f>
        <v>42217</v>
      </c>
      <c r="AD38" s="183" t="s">
        <v>121</v>
      </c>
      <c r="AE38" s="183"/>
      <c r="AF38" s="183"/>
      <c r="AG38" s="183"/>
      <c r="AH38" s="62" t="s">
        <v>159</v>
      </c>
      <c r="AI38" s="184" t="s">
        <v>123</v>
      </c>
      <c r="AJ38" s="184"/>
      <c r="AK38" s="78">
        <v>0</v>
      </c>
      <c r="AL38" s="9" t="s">
        <v>124</v>
      </c>
      <c r="AM38" s="4" t="s">
        <v>124</v>
      </c>
      <c r="AN38" s="5" t="s">
        <v>124</v>
      </c>
      <c r="AO38" s="79">
        <f>+'[2]1'!$Z$11</f>
        <v>15.61248</v>
      </c>
      <c r="AP38" s="79">
        <f>+'[2]1'!$Z$12</f>
        <v>42.0336</v>
      </c>
      <c r="AQ38" s="79">
        <f>+'[2]1'!$Z$13</f>
        <v>29.0232</v>
      </c>
      <c r="AR38" s="80"/>
      <c r="AS38" s="80"/>
      <c r="AT38" s="80"/>
      <c r="AU38" s="80"/>
      <c r="AV38" s="81"/>
    </row>
    <row r="39" spans="1:49" customHeight="1" ht="55.5">
      <c r="A39" s="187" t="s">
        <v>160</v>
      </c>
      <c r="B39" s="188"/>
      <c r="C39" s="188"/>
      <c r="D39" s="188"/>
      <c r="E39" s="67">
        <f>+E38</f>
        <v>42217</v>
      </c>
      <c r="F39" s="183" t="s">
        <v>161</v>
      </c>
      <c r="G39" s="183"/>
      <c r="H39" s="183"/>
      <c r="I39" s="183"/>
      <c r="J39" s="62" t="s">
        <v>162</v>
      </c>
      <c r="K39" s="184" t="s">
        <v>123</v>
      </c>
      <c r="L39" s="184"/>
      <c r="M39" s="78">
        <v>0</v>
      </c>
      <c r="N39" s="9" t="s">
        <v>124</v>
      </c>
      <c r="O39" s="4" t="s">
        <v>124</v>
      </c>
      <c r="P39" s="5" t="s">
        <v>124</v>
      </c>
      <c r="Q39" s="79">
        <f>+'[2]1'!$AB$3</f>
        <v>3.40272</v>
      </c>
      <c r="R39" s="79">
        <f>+'[2]1'!$AB$4</f>
        <v>3.40272</v>
      </c>
      <c r="S39" s="79">
        <f>+'[2]1'!$AB$5</f>
        <v>2.80224</v>
      </c>
      <c r="T39" s="79">
        <f>+'[2]1'!$AB$6</f>
        <v>1.80144</v>
      </c>
      <c r="U39" s="79">
        <f>+'[2]1'!$AB$7</f>
        <v>16.21296</v>
      </c>
      <c r="V39" s="79">
        <f>+'[2]1'!$AB$8</f>
        <v>17.0136</v>
      </c>
      <c r="W39" s="79">
        <f>+'[2]1'!$AB$9</f>
        <v>19.0152</v>
      </c>
      <c r="X39" s="86">
        <f>+'[2]1'!$AB$10</f>
        <v>3.0024</v>
      </c>
      <c r="Y39" s="181" t="s">
        <v>160</v>
      </c>
      <c r="Z39" s="182"/>
      <c r="AA39" s="182"/>
      <c r="AB39" s="182"/>
      <c r="AC39" s="67">
        <f>+AC38</f>
        <v>42217</v>
      </c>
      <c r="AD39" s="183" t="s">
        <v>161</v>
      </c>
      <c r="AE39" s="183"/>
      <c r="AF39" s="183"/>
      <c r="AG39" s="183"/>
      <c r="AH39" s="62" t="s">
        <v>162</v>
      </c>
      <c r="AI39" s="184" t="s">
        <v>123</v>
      </c>
      <c r="AJ39" s="184"/>
      <c r="AK39" s="78">
        <v>0</v>
      </c>
      <c r="AL39" s="9" t="s">
        <v>124</v>
      </c>
      <c r="AM39" s="4" t="s">
        <v>124</v>
      </c>
      <c r="AN39" s="5" t="s">
        <v>124</v>
      </c>
      <c r="AO39" s="79">
        <f>+'[2]1'!$AB$11</f>
        <v>3.40272</v>
      </c>
      <c r="AP39" s="79">
        <f>+'[2]1'!$AB$12</f>
        <v>8.60688</v>
      </c>
      <c r="AQ39" s="79">
        <f>+'[2]1'!$AB$13</f>
        <v>4.20336</v>
      </c>
      <c r="AR39" s="80"/>
      <c r="AS39" s="80"/>
      <c r="AT39" s="80"/>
      <c r="AU39" s="80"/>
      <c r="AV39" s="81"/>
    </row>
    <row r="40" spans="1:49" customHeight="1" ht="55.5">
      <c r="A40" s="187" t="s">
        <v>163</v>
      </c>
      <c r="B40" s="188"/>
      <c r="C40" s="188"/>
      <c r="D40" s="188"/>
      <c r="E40" s="67">
        <f>+E39</f>
        <v>42217</v>
      </c>
      <c r="F40" s="183" t="s">
        <v>121</v>
      </c>
      <c r="G40" s="183"/>
      <c r="H40" s="183"/>
      <c r="I40" s="183"/>
      <c r="J40" s="62" t="s">
        <v>164</v>
      </c>
      <c r="K40" s="184" t="s">
        <v>123</v>
      </c>
      <c r="L40" s="184"/>
      <c r="M40" s="78">
        <v>0</v>
      </c>
      <c r="N40" s="64">
        <v>300</v>
      </c>
      <c r="O40" s="4" t="s">
        <v>124</v>
      </c>
      <c r="P40" s="5" t="s">
        <v>124</v>
      </c>
      <c r="Q40" s="79">
        <f>+'[2]1'!$T$3</f>
        <v>15.61248</v>
      </c>
      <c r="R40" s="79">
        <f>+'[2]9'!$T$4</f>
        <v>53.24256</v>
      </c>
      <c r="S40" s="79">
        <f>+'[2]1'!$T$5</f>
        <v>17.0136</v>
      </c>
      <c r="T40" s="79">
        <f>+'[2]1'!$T$6</f>
        <v>15.012</v>
      </c>
      <c r="U40" s="79">
        <f>+'[2]1'!$T$7</f>
        <v>49.63968</v>
      </c>
      <c r="V40" s="79">
        <f>+'[2]1'!$T$8</f>
        <v>48.23856</v>
      </c>
      <c r="W40" s="79">
        <f>+'[2]1'!$T$9</f>
        <v>51.44112</v>
      </c>
      <c r="X40" s="86">
        <f>+'[2]1'!$T$10</f>
        <v>34.22736</v>
      </c>
      <c r="Y40" s="181" t="s">
        <v>163</v>
      </c>
      <c r="Z40" s="182"/>
      <c r="AA40" s="182"/>
      <c r="AB40" s="182"/>
      <c r="AC40" s="67">
        <f>+AC39</f>
        <v>42217</v>
      </c>
      <c r="AD40" s="183" t="s">
        <v>121</v>
      </c>
      <c r="AE40" s="183"/>
      <c r="AF40" s="183"/>
      <c r="AG40" s="183"/>
      <c r="AH40" s="62" t="s">
        <v>164</v>
      </c>
      <c r="AI40" s="184" t="s">
        <v>123</v>
      </c>
      <c r="AJ40" s="184"/>
      <c r="AK40" s="78">
        <v>0</v>
      </c>
      <c r="AL40" s="64">
        <v>300</v>
      </c>
      <c r="AM40" s="4" t="s">
        <v>124</v>
      </c>
      <c r="AN40" s="5" t="s">
        <v>124</v>
      </c>
      <c r="AO40" s="79">
        <f>+'[2]1'!$T$11</f>
        <v>19.0152</v>
      </c>
      <c r="AP40" s="79">
        <f>+'[2]1'!$T$12</f>
        <v>50.64048</v>
      </c>
      <c r="AQ40" s="79">
        <f>+'[2]1'!$T$13</f>
        <v>33.22656</v>
      </c>
      <c r="AR40" s="80"/>
      <c r="AS40" s="80"/>
      <c r="AT40" s="80"/>
      <c r="AU40" s="80"/>
      <c r="AV40" s="81"/>
    </row>
    <row r="41" spans="1:49" customHeight="1" ht="55.5">
      <c r="A41" s="187" t="s">
        <v>165</v>
      </c>
      <c r="B41" s="188"/>
      <c r="C41" s="188"/>
      <c r="D41" s="188"/>
      <c r="E41" s="67">
        <f>+E40</f>
        <v>42217</v>
      </c>
      <c r="F41" s="183" t="s">
        <v>142</v>
      </c>
      <c r="G41" s="183"/>
      <c r="H41" s="183"/>
      <c r="I41" s="183"/>
      <c r="J41" s="62" t="s">
        <v>143</v>
      </c>
      <c r="K41" s="183" t="s">
        <v>144</v>
      </c>
      <c r="L41" s="183"/>
      <c r="M41" s="20" t="s">
        <v>145</v>
      </c>
      <c r="N41" s="63" t="s">
        <v>145</v>
      </c>
      <c r="O41" s="6">
        <v>2000</v>
      </c>
      <c r="P41" s="11" t="s">
        <v>124</v>
      </c>
      <c r="Q41" s="90" t="str">
        <f>+'[2]1'!$AL$3</f>
        <v>&lt;1</v>
      </c>
      <c r="R41" s="90" t="str">
        <f>+'[2]1'!$AL$4</f>
        <v>&lt;1</v>
      </c>
      <c r="S41" s="90" t="str">
        <f>+'[2]1'!$AL$5</f>
        <v>&lt;1</v>
      </c>
      <c r="T41" s="90" t="str">
        <f>+'[2]1'!$AL$6</f>
        <v>&lt;1</v>
      </c>
      <c r="U41" s="90" t="str">
        <f>+'[2]1'!$AL$7</f>
        <v>&lt;1</v>
      </c>
      <c r="V41" s="90" t="str">
        <f>+'[2]1'!$AL$8</f>
        <v>&lt;1</v>
      </c>
      <c r="W41" s="90" t="str">
        <f>+'[2]1'!$AL$9</f>
        <v>&lt;1</v>
      </c>
      <c r="X41" s="91" t="str">
        <f>+'[2]1'!$AL$10</f>
        <v>&lt;1</v>
      </c>
      <c r="Y41" s="181" t="s">
        <v>165</v>
      </c>
      <c r="Z41" s="182"/>
      <c r="AA41" s="182"/>
      <c r="AB41" s="182"/>
      <c r="AC41" s="67">
        <f>+AC40</f>
        <v>42217</v>
      </c>
      <c r="AD41" s="183" t="s">
        <v>142</v>
      </c>
      <c r="AE41" s="183"/>
      <c r="AF41" s="183"/>
      <c r="AG41" s="183"/>
      <c r="AH41" s="62" t="s">
        <v>143</v>
      </c>
      <c r="AI41" s="183" t="s">
        <v>144</v>
      </c>
      <c r="AJ41" s="183"/>
      <c r="AK41" s="20" t="s">
        <v>145</v>
      </c>
      <c r="AL41" s="63" t="s">
        <v>145</v>
      </c>
      <c r="AM41" s="6">
        <v>2000</v>
      </c>
      <c r="AN41" s="11" t="s">
        <v>124</v>
      </c>
      <c r="AO41" s="79">
        <f>+'[2]1'!$AL$11</f>
        <v>16640</v>
      </c>
      <c r="AP41" s="79">
        <f>+'[2]1'!$AL$12</f>
        <v>8090</v>
      </c>
      <c r="AQ41" s="79">
        <f>+'[2]1'!$AL$13</f>
        <v>21.6</v>
      </c>
      <c r="AR41" s="92"/>
      <c r="AS41" s="92"/>
      <c r="AT41" s="92"/>
      <c r="AU41" s="92"/>
      <c r="AV41" s="93"/>
    </row>
    <row r="42" spans="1:49" customHeight="1" ht="55.5">
      <c r="A42" s="181" t="s">
        <v>166</v>
      </c>
      <c r="B42" s="182"/>
      <c r="C42" s="182"/>
      <c r="D42" s="182"/>
      <c r="E42" s="67">
        <f>+E41</f>
        <v>42217</v>
      </c>
      <c r="F42" s="183" t="s">
        <v>128</v>
      </c>
      <c r="G42" s="183"/>
      <c r="H42" s="183"/>
      <c r="I42" s="183"/>
      <c r="J42" s="62" t="s">
        <v>129</v>
      </c>
      <c r="K42" s="184" t="s">
        <v>167</v>
      </c>
      <c r="L42" s="184"/>
      <c r="M42" s="82">
        <v>0.02</v>
      </c>
      <c r="N42" s="64">
        <v>0.3</v>
      </c>
      <c r="O42" s="84" t="s">
        <v>124</v>
      </c>
      <c r="P42" s="85" t="s">
        <v>124</v>
      </c>
      <c r="Q42" s="83"/>
      <c r="R42" s="84"/>
      <c r="S42" s="84"/>
      <c r="T42" s="84"/>
      <c r="U42" s="84"/>
      <c r="V42" s="84"/>
      <c r="W42" s="84"/>
      <c r="X42" s="85"/>
      <c r="Y42" s="181" t="s">
        <v>166</v>
      </c>
      <c r="Z42" s="182"/>
      <c r="AA42" s="182"/>
      <c r="AB42" s="182"/>
      <c r="AC42" s="67">
        <f>+AC41</f>
        <v>42217</v>
      </c>
      <c r="AD42" s="183" t="s">
        <v>128</v>
      </c>
      <c r="AE42" s="183"/>
      <c r="AF42" s="183"/>
      <c r="AG42" s="183"/>
      <c r="AH42" s="62" t="s">
        <v>129</v>
      </c>
      <c r="AI42" s="184" t="s">
        <v>167</v>
      </c>
      <c r="AJ42" s="184"/>
      <c r="AK42" s="82">
        <v>0.02</v>
      </c>
      <c r="AL42" s="64">
        <v>0.3</v>
      </c>
      <c r="AM42" s="84" t="s">
        <v>124</v>
      </c>
      <c r="AN42" s="85" t="s">
        <v>124</v>
      </c>
      <c r="AO42" s="83"/>
      <c r="AP42" s="84"/>
      <c r="AQ42" s="84"/>
      <c r="AR42" s="84"/>
      <c r="AS42" s="84"/>
      <c r="AT42" s="84"/>
      <c r="AU42" s="84"/>
      <c r="AV42" s="85"/>
    </row>
    <row r="43" spans="1:49" customHeight="1" ht="55.5">
      <c r="A43" s="187" t="s">
        <v>168</v>
      </c>
      <c r="B43" s="188"/>
      <c r="C43" s="188"/>
      <c r="D43" s="188"/>
      <c r="E43" s="67">
        <f>+E42</f>
        <v>42217</v>
      </c>
      <c r="F43" s="183" t="s">
        <v>169</v>
      </c>
      <c r="G43" s="183"/>
      <c r="H43" s="183"/>
      <c r="I43" s="183"/>
      <c r="J43" s="62" t="s">
        <v>170</v>
      </c>
      <c r="K43" s="184" t="s">
        <v>171</v>
      </c>
      <c r="L43" s="184"/>
      <c r="M43" s="82">
        <v>0</v>
      </c>
      <c r="N43" s="64">
        <v>36</v>
      </c>
      <c r="O43" s="84" t="s">
        <v>124</v>
      </c>
      <c r="P43" s="85" t="s">
        <v>124</v>
      </c>
      <c r="Q43" s="79">
        <f>+'[2]1'!$AC$3</f>
        <v>0.82070365714286</v>
      </c>
      <c r="R43" s="79">
        <f>+'[2]1'!$AC$4</f>
        <v>0.82070365714286</v>
      </c>
      <c r="S43" s="79">
        <f>+'[2]1'!$AC$5</f>
        <v>0.82070365714286</v>
      </c>
      <c r="T43" s="79">
        <f>+'[2]1'!$AC$6</f>
        <v>0.82070365714286</v>
      </c>
      <c r="U43" s="79">
        <f>+'[2]1'!$AC$7</f>
        <v>0.82070365714286</v>
      </c>
      <c r="V43" s="79">
        <f>+'[2]1'!$AC$8</f>
        <v>0.82070365714286</v>
      </c>
      <c r="W43" s="79">
        <f>+'[2]1'!$AC$9</f>
        <v>0.82070365714286</v>
      </c>
      <c r="X43" s="86">
        <f>+'[2]1'!$AC$10</f>
        <v>0.82070365714286</v>
      </c>
      <c r="Y43" s="181" t="s">
        <v>168</v>
      </c>
      <c r="Z43" s="182"/>
      <c r="AA43" s="182"/>
      <c r="AB43" s="182"/>
      <c r="AC43" s="67">
        <f>+AC42</f>
        <v>42217</v>
      </c>
      <c r="AD43" s="183" t="s">
        <v>169</v>
      </c>
      <c r="AE43" s="183"/>
      <c r="AF43" s="183"/>
      <c r="AG43" s="183"/>
      <c r="AH43" s="62" t="s">
        <v>170</v>
      </c>
      <c r="AI43" s="184" t="s">
        <v>171</v>
      </c>
      <c r="AJ43" s="184"/>
      <c r="AK43" s="82">
        <v>0</v>
      </c>
      <c r="AL43" s="64">
        <v>36</v>
      </c>
      <c r="AM43" s="84" t="s">
        <v>124</v>
      </c>
      <c r="AN43" s="85" t="s">
        <v>124</v>
      </c>
      <c r="AO43" s="79">
        <f>+'[2]1'!$AC$11</f>
        <v>0.82070365714286</v>
      </c>
      <c r="AP43" s="79">
        <f>+'[2]1'!$AC$12</f>
        <v>0.82070365714286</v>
      </c>
      <c r="AQ43" s="79">
        <f>+'[2]1'!$AC$13</f>
        <v>0.82070365714286</v>
      </c>
      <c r="AR43" s="80"/>
      <c r="AS43" s="80"/>
      <c r="AT43" s="80"/>
      <c r="AU43" s="80"/>
      <c r="AV43" s="81"/>
    </row>
    <row r="44" spans="1:49" customHeight="1" ht="55.5">
      <c r="A44" s="187" t="s">
        <v>172</v>
      </c>
      <c r="B44" s="188"/>
      <c r="C44" s="188"/>
      <c r="D44" s="188"/>
      <c r="E44" s="67">
        <f>+E43</f>
        <v>42217</v>
      </c>
      <c r="F44" s="183" t="s">
        <v>173</v>
      </c>
      <c r="G44" s="183"/>
      <c r="H44" s="183"/>
      <c r="I44" s="183"/>
      <c r="J44" s="62" t="s">
        <v>174</v>
      </c>
      <c r="K44" s="184" t="s">
        <v>175</v>
      </c>
      <c r="L44" s="184"/>
      <c r="M44" s="8">
        <v>0</v>
      </c>
      <c r="N44" s="64">
        <v>100</v>
      </c>
      <c r="O44" s="84" t="s">
        <v>124</v>
      </c>
      <c r="P44" s="85" t="s">
        <v>124</v>
      </c>
      <c r="Q44" s="90">
        <f>+'[2]1'!$AM$3</f>
        <v>0</v>
      </c>
      <c r="R44" s="90">
        <f>+'[2]1'!$AM$4</f>
        <v>0</v>
      </c>
      <c r="S44" s="90">
        <f>+'[2]1'!$AM$5</f>
        <v>0</v>
      </c>
      <c r="T44" s="90">
        <f>+'[2]1'!$AM$6</f>
        <v>3</v>
      </c>
      <c r="U44" s="90">
        <f>+'[2]1'!$AM$7</f>
        <v>1</v>
      </c>
      <c r="V44" s="90">
        <f>+'[2]1'!$AM$8</f>
        <v>1</v>
      </c>
      <c r="W44" s="90">
        <f>+'[2]1'!$AM$9</f>
        <v>0</v>
      </c>
      <c r="X44" s="91">
        <f>+'[2]1'!$AM$10</f>
        <v>0</v>
      </c>
      <c r="Y44" s="181" t="s">
        <v>172</v>
      </c>
      <c r="Z44" s="182"/>
      <c r="AA44" s="182"/>
      <c r="AB44" s="182"/>
      <c r="AC44" s="67">
        <f>+AC43</f>
        <v>42217</v>
      </c>
      <c r="AD44" s="183" t="s">
        <v>173</v>
      </c>
      <c r="AE44" s="183"/>
      <c r="AF44" s="183"/>
      <c r="AG44" s="183"/>
      <c r="AH44" s="62" t="s">
        <v>174</v>
      </c>
      <c r="AI44" s="184" t="s">
        <v>175</v>
      </c>
      <c r="AJ44" s="184"/>
      <c r="AK44" s="8">
        <v>0</v>
      </c>
      <c r="AL44" s="64">
        <v>100</v>
      </c>
      <c r="AM44" s="84" t="s">
        <v>124</v>
      </c>
      <c r="AN44" s="85" t="s">
        <v>124</v>
      </c>
      <c r="AO44" s="90"/>
      <c r="AP44" s="92"/>
      <c r="AQ44" s="92"/>
      <c r="AR44" s="92"/>
      <c r="AS44" s="92"/>
      <c r="AT44" s="92"/>
      <c r="AU44" s="92"/>
      <c r="AV44" s="93"/>
    </row>
    <row r="45" spans="1:49" customHeight="1" ht="55.5">
      <c r="A45" s="181" t="s">
        <v>176</v>
      </c>
      <c r="B45" s="182"/>
      <c r="C45" s="182"/>
      <c r="D45" s="182"/>
      <c r="E45" s="67">
        <f>+E44</f>
        <v>42217</v>
      </c>
      <c r="F45" s="183" t="s">
        <v>128</v>
      </c>
      <c r="G45" s="183"/>
      <c r="H45" s="183"/>
      <c r="I45" s="183"/>
      <c r="J45" s="62" t="s">
        <v>129</v>
      </c>
      <c r="K45" s="184" t="s">
        <v>177</v>
      </c>
      <c r="L45" s="184"/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1" t="s">
        <v>176</v>
      </c>
      <c r="Z45" s="182"/>
      <c r="AA45" s="182"/>
      <c r="AB45" s="182"/>
      <c r="AC45" s="67">
        <f>+AC44</f>
        <v>42217</v>
      </c>
      <c r="AD45" s="183" t="s">
        <v>128</v>
      </c>
      <c r="AE45" s="183"/>
      <c r="AF45" s="183"/>
      <c r="AG45" s="183"/>
      <c r="AH45" s="62" t="s">
        <v>129</v>
      </c>
      <c r="AI45" s="184" t="s">
        <v>177</v>
      </c>
      <c r="AJ45" s="184"/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9" customHeight="1" ht="55.5">
      <c r="A46" s="181" t="s">
        <v>16</v>
      </c>
      <c r="B46" s="182"/>
      <c r="C46" s="182"/>
      <c r="D46" s="182"/>
      <c r="E46" s="67">
        <f>+E45</f>
        <v>42217</v>
      </c>
      <c r="F46" s="183" t="s">
        <v>128</v>
      </c>
      <c r="G46" s="183"/>
      <c r="H46" s="183"/>
      <c r="I46" s="183"/>
      <c r="J46" s="62" t="s">
        <v>129</v>
      </c>
      <c r="K46" s="184" t="s">
        <v>178</v>
      </c>
      <c r="L46" s="184"/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1" t="s">
        <v>16</v>
      </c>
      <c r="Z46" s="182"/>
      <c r="AA46" s="182"/>
      <c r="AB46" s="182"/>
      <c r="AC46" s="67">
        <f>+AC45</f>
        <v>42217</v>
      </c>
      <c r="AD46" s="183" t="s">
        <v>128</v>
      </c>
      <c r="AE46" s="183"/>
      <c r="AF46" s="183"/>
      <c r="AG46" s="183"/>
      <c r="AH46" s="62" t="s">
        <v>129</v>
      </c>
      <c r="AI46" s="184" t="s">
        <v>178</v>
      </c>
      <c r="AJ46" s="184"/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9" customHeight="1" ht="55.5">
      <c r="A47" s="181" t="s">
        <v>179</v>
      </c>
      <c r="B47" s="182"/>
      <c r="C47" s="182"/>
      <c r="D47" s="182"/>
      <c r="E47" s="185">
        <f>+E46</f>
        <v>42217</v>
      </c>
      <c r="F47" s="183" t="s">
        <v>180</v>
      </c>
      <c r="G47" s="183"/>
      <c r="H47" s="183"/>
      <c r="I47" s="183"/>
      <c r="J47" s="183" t="s">
        <v>181</v>
      </c>
      <c r="K47" s="184" t="s">
        <v>182</v>
      </c>
      <c r="L47" s="184"/>
      <c r="M47" s="82">
        <v>0.01</v>
      </c>
      <c r="N47" s="64" t="s">
        <v>183</v>
      </c>
      <c r="O47" s="4" t="s">
        <v>184</v>
      </c>
      <c r="P47" s="5" t="s">
        <v>185</v>
      </c>
      <c r="Q47" s="87">
        <v>6.53</v>
      </c>
      <c r="R47" s="88">
        <v>6.54</v>
      </c>
      <c r="S47" s="88">
        <v>6.54</v>
      </c>
      <c r="T47" s="88">
        <v>6.62</v>
      </c>
      <c r="U47" s="88">
        <v>7.08</v>
      </c>
      <c r="V47" s="88">
        <v>7.07</v>
      </c>
      <c r="W47" s="88">
        <v>7.15</v>
      </c>
      <c r="X47" s="89">
        <v>7.19</v>
      </c>
      <c r="Y47" s="181" t="s">
        <v>179</v>
      </c>
      <c r="Z47" s="182"/>
      <c r="AA47" s="182"/>
      <c r="AB47" s="182"/>
      <c r="AC47" s="67">
        <f>+AC46</f>
        <v>42217</v>
      </c>
      <c r="AD47" s="183" t="s">
        <v>180</v>
      </c>
      <c r="AE47" s="183"/>
      <c r="AF47" s="183"/>
      <c r="AG47" s="183"/>
      <c r="AH47" s="183" t="s">
        <v>181</v>
      </c>
      <c r="AI47" s="184" t="s">
        <v>182</v>
      </c>
      <c r="AJ47" s="184"/>
      <c r="AK47" s="82">
        <v>0.01</v>
      </c>
      <c r="AL47" s="64" t="s">
        <v>183</v>
      </c>
      <c r="AM47" s="4" t="s">
        <v>184</v>
      </c>
      <c r="AN47" s="5" t="s">
        <v>185</v>
      </c>
      <c r="AO47" s="87">
        <v>7.38</v>
      </c>
      <c r="AP47" s="88">
        <v>7.68</v>
      </c>
      <c r="AQ47" s="88">
        <v>7.48</v>
      </c>
      <c r="AR47" s="88"/>
      <c r="AS47" s="88"/>
      <c r="AT47" s="88"/>
      <c r="AU47" s="88"/>
      <c r="AV47" s="89"/>
    </row>
    <row r="48" spans="1:49" customHeight="1" ht="55.5">
      <c r="A48" s="181" t="s">
        <v>156</v>
      </c>
      <c r="B48" s="182"/>
      <c r="C48" s="182"/>
      <c r="D48" s="182"/>
      <c r="E48" s="186"/>
      <c r="F48" s="183"/>
      <c r="G48" s="183"/>
      <c r="H48" s="183"/>
      <c r="I48" s="183"/>
      <c r="J48" s="183"/>
      <c r="K48" s="184" t="s">
        <v>157</v>
      </c>
      <c r="L48" s="184"/>
      <c r="M48" s="85" t="s">
        <v>124</v>
      </c>
      <c r="N48" s="83" t="s">
        <v>124</v>
      </c>
      <c r="O48" s="84" t="s">
        <v>124</v>
      </c>
      <c r="P48" s="85" t="s">
        <v>124</v>
      </c>
      <c r="Q48" s="79">
        <v>25.1</v>
      </c>
      <c r="R48" s="80">
        <v>25</v>
      </c>
      <c r="S48" s="80">
        <v>25.3</v>
      </c>
      <c r="T48" s="80">
        <v>25.1</v>
      </c>
      <c r="U48" s="80">
        <v>25</v>
      </c>
      <c r="V48" s="80">
        <v>25</v>
      </c>
      <c r="W48" s="80">
        <v>24.8</v>
      </c>
      <c r="X48" s="81">
        <v>24.6</v>
      </c>
      <c r="Y48" s="181" t="s">
        <v>156</v>
      </c>
      <c r="Z48" s="182"/>
      <c r="AA48" s="182"/>
      <c r="AB48" s="182"/>
      <c r="AC48" s="67">
        <f>+AC47</f>
        <v>42217</v>
      </c>
      <c r="AD48" s="183"/>
      <c r="AE48" s="183"/>
      <c r="AF48" s="183"/>
      <c r="AG48" s="183"/>
      <c r="AH48" s="183"/>
      <c r="AI48" s="184" t="s">
        <v>157</v>
      </c>
      <c r="AJ48" s="184"/>
      <c r="AK48" s="85" t="s">
        <v>124</v>
      </c>
      <c r="AL48" s="83" t="s">
        <v>124</v>
      </c>
      <c r="AM48" s="84" t="s">
        <v>124</v>
      </c>
      <c r="AN48" s="85" t="s">
        <v>124</v>
      </c>
      <c r="AO48" s="79">
        <v>15</v>
      </c>
      <c r="AP48" s="80">
        <v>12.7</v>
      </c>
      <c r="AQ48" s="80">
        <v>9.3</v>
      </c>
      <c r="AR48" s="80"/>
      <c r="AS48" s="80"/>
      <c r="AT48" s="80"/>
      <c r="AU48" s="80"/>
      <c r="AV48" s="81"/>
    </row>
    <row r="49" spans="1:49" customHeight="1" ht="55.5">
      <c r="A49" s="181" t="s">
        <v>15</v>
      </c>
      <c r="B49" s="182"/>
      <c r="C49" s="182"/>
      <c r="D49" s="182"/>
      <c r="E49" s="67">
        <f>+E46</f>
        <v>42217</v>
      </c>
      <c r="F49" s="183" t="s">
        <v>128</v>
      </c>
      <c r="G49" s="183"/>
      <c r="H49" s="183"/>
      <c r="I49" s="183"/>
      <c r="J49" s="62" t="s">
        <v>129</v>
      </c>
      <c r="K49" s="184" t="s">
        <v>186</v>
      </c>
      <c r="L49" s="184"/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1" t="s">
        <v>15</v>
      </c>
      <c r="Z49" s="182"/>
      <c r="AA49" s="182"/>
      <c r="AB49" s="182"/>
      <c r="AC49" s="67">
        <f>+AC48</f>
        <v>42217</v>
      </c>
      <c r="AD49" s="183" t="s">
        <v>128</v>
      </c>
      <c r="AE49" s="183"/>
      <c r="AF49" s="183"/>
      <c r="AG49" s="183"/>
      <c r="AH49" s="62" t="s">
        <v>129</v>
      </c>
      <c r="AI49" s="184" t="s">
        <v>186</v>
      </c>
      <c r="AJ49" s="184"/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9" customHeight="1" ht="55.5">
      <c r="A50" s="177" t="s">
        <v>4</v>
      </c>
      <c r="B50" s="178"/>
      <c r="C50" s="178"/>
      <c r="D50" s="178"/>
      <c r="E50" s="66">
        <f>+E49</f>
        <v>42217</v>
      </c>
      <c r="F50" s="179" t="s">
        <v>187</v>
      </c>
      <c r="G50" s="179"/>
      <c r="H50" s="179"/>
      <c r="I50" s="179"/>
      <c r="J50" s="61" t="s">
        <v>188</v>
      </c>
      <c r="K50" s="180" t="s">
        <v>189</v>
      </c>
      <c r="L50" s="180"/>
      <c r="M50" s="12" t="s">
        <v>145</v>
      </c>
      <c r="N50" s="69">
        <v>2</v>
      </c>
      <c r="O50" s="95" t="s">
        <v>124</v>
      </c>
      <c r="P50" s="13">
        <v>10</v>
      </c>
      <c r="Q50" s="96">
        <v>1.49</v>
      </c>
      <c r="R50" s="97">
        <v>0.47</v>
      </c>
      <c r="S50" s="97">
        <v>0.81</v>
      </c>
      <c r="T50" s="97">
        <v>0.76</v>
      </c>
      <c r="U50" s="97">
        <v>0.62</v>
      </c>
      <c r="V50" s="97">
        <v>0.71</v>
      </c>
      <c r="W50" s="97">
        <v>0.31</v>
      </c>
      <c r="X50" s="98">
        <v>0.38</v>
      </c>
      <c r="Y50" s="177" t="s">
        <v>4</v>
      </c>
      <c r="Z50" s="178"/>
      <c r="AA50" s="178"/>
      <c r="AB50" s="178"/>
      <c r="AC50" s="67">
        <f>+AC49</f>
        <v>42217</v>
      </c>
      <c r="AD50" s="179" t="s">
        <v>187</v>
      </c>
      <c r="AE50" s="179"/>
      <c r="AF50" s="179"/>
      <c r="AG50" s="179"/>
      <c r="AH50" s="61" t="s">
        <v>188</v>
      </c>
      <c r="AI50" s="180" t="s">
        <v>189</v>
      </c>
      <c r="AJ50" s="180"/>
      <c r="AK50" s="12" t="s">
        <v>145</v>
      </c>
      <c r="AL50" s="69">
        <v>2</v>
      </c>
      <c r="AM50" s="95" t="s">
        <v>124</v>
      </c>
      <c r="AN50" s="13">
        <v>10</v>
      </c>
      <c r="AO50" s="96">
        <v>10.9</v>
      </c>
      <c r="AP50" s="97">
        <v>0.32</v>
      </c>
      <c r="AQ50" s="97">
        <v>0.36</v>
      </c>
      <c r="AR50" s="97"/>
      <c r="AS50" s="97"/>
      <c r="AT50" s="97"/>
      <c r="AU50" s="97"/>
      <c r="AV50" s="98"/>
    </row>
    <row r="51" spans="1:49" customHeight="1" ht="159.75">
      <c r="A51" s="60" t="s">
        <v>190</v>
      </c>
      <c r="B51" s="169" t="s">
        <v>191</v>
      </c>
      <c r="C51" s="170"/>
      <c r="D51" s="170"/>
      <c r="E51" s="170"/>
      <c r="F51" s="170"/>
      <c r="G51" s="170"/>
      <c r="H51" s="170"/>
      <c r="I51" s="171"/>
      <c r="J51" s="172" t="s">
        <v>192</v>
      </c>
      <c r="K51" s="173"/>
      <c r="L51" s="173"/>
      <c r="M51" s="173"/>
      <c r="N51" s="173"/>
      <c r="O51" s="173"/>
      <c r="P51" s="173"/>
      <c r="Q51" s="99">
        <v>0</v>
      </c>
      <c r="R51" s="99">
        <v>0</v>
      </c>
      <c r="S51" s="99">
        <v>0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190</v>
      </c>
      <c r="Z51" s="169" t="s">
        <v>191</v>
      </c>
      <c r="AA51" s="170"/>
      <c r="AB51" s="170"/>
      <c r="AC51" s="170"/>
      <c r="AD51" s="170"/>
      <c r="AE51" s="170"/>
      <c r="AF51" s="170"/>
      <c r="AG51" s="171"/>
      <c r="AH51" s="172" t="s">
        <v>192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9" customHeight="1" ht="42.75">
      <c r="A52" s="174" t="s">
        <v>193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193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9" customHeight="1" ht="55.5" s="102" customFormat="1">
      <c r="A53" s="157" t="s">
        <v>194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194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9" customHeight="1" ht="94.5" s="102" customFormat="1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9" customHeight="1" ht="77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9" customHeight="1" ht="77.25">
      <c r="A56" s="166" t="s">
        <v>195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195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9" customHeight="1" ht="51.75">
      <c r="A57" s="150" t="s">
        <v>196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196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9" customHeight="1" ht="51.7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197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9" customHeight="1" ht="15">
      <c r="A59" s="154" t="s">
        <v>198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199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9" customHeight="1" ht="25.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200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9" customHeight="1" ht="15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9" customHeight="1" ht="15.75">
      <c r="A62" s="144" t="s">
        <v>201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201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">
    <cfRule type="cellIs" dxfId="0" priority="1" operator="greaterThan">
      <formula>15</formula>
    </cfRule>
  </conditionalFormatting>
  <conditionalFormatting sqref="R34">
    <cfRule type="cellIs" dxfId="0" priority="2" operator="greaterThan">
      <formula>15</formula>
    </cfRule>
  </conditionalFormatting>
  <conditionalFormatting sqref="S34">
    <cfRule type="cellIs" dxfId="0" priority="3" operator="greaterThan">
      <formula>15</formula>
    </cfRule>
  </conditionalFormatting>
  <conditionalFormatting sqref="T34">
    <cfRule type="cellIs" dxfId="0" priority="4" operator="greaterThan">
      <formula>15</formula>
    </cfRule>
  </conditionalFormatting>
  <conditionalFormatting sqref="U34">
    <cfRule type="cellIs" dxfId="0" priority="5" operator="greaterThan">
      <formula>15</formula>
    </cfRule>
  </conditionalFormatting>
  <conditionalFormatting sqref="V34">
    <cfRule type="cellIs" dxfId="0" priority="6" operator="greaterThan">
      <formula>15</formula>
    </cfRule>
  </conditionalFormatting>
  <conditionalFormatting sqref="W34">
    <cfRule type="cellIs" dxfId="0" priority="7" operator="greaterThan">
      <formula>15</formula>
    </cfRule>
  </conditionalFormatting>
  <conditionalFormatting sqref="X34">
    <cfRule type="cellIs" dxfId="0" priority="8" operator="greaterThan">
      <formula>15</formula>
    </cfRule>
  </conditionalFormatting>
  <conditionalFormatting sqref="Q47">
    <cfRule type="cellIs" dxfId="1" priority="9" operator="between">
      <formula>6.5</formula>
      <formula>9</formula>
    </cfRule>
  </conditionalFormatting>
  <conditionalFormatting sqref="R47">
    <cfRule type="cellIs" dxfId="1" priority="10" operator="between">
      <formula>6.5</formula>
      <formula>9</formula>
    </cfRule>
  </conditionalFormatting>
  <conditionalFormatting sqref="S47">
    <cfRule type="cellIs" dxfId="1" priority="11" operator="between">
      <formula>6.5</formula>
      <formula>9</formula>
    </cfRule>
  </conditionalFormatting>
  <conditionalFormatting sqref="T47">
    <cfRule type="cellIs" dxfId="1" priority="12" operator="between">
      <formula>6.5</formula>
      <formula>9</formula>
    </cfRule>
  </conditionalFormatting>
  <conditionalFormatting sqref="U47">
    <cfRule type="cellIs" dxfId="1" priority="13" operator="between">
      <formula>6.5</formula>
      <formula>9</formula>
    </cfRule>
  </conditionalFormatting>
  <conditionalFormatting sqref="V47">
    <cfRule type="cellIs" dxfId="1" priority="14" operator="between">
      <formula>6.5</formula>
      <formula>9</formula>
    </cfRule>
  </conditionalFormatting>
  <conditionalFormatting sqref="W47">
    <cfRule type="cellIs" dxfId="1" priority="15" operator="between">
      <formula>6.5</formula>
      <formula>9</formula>
    </cfRule>
  </conditionalFormatting>
  <conditionalFormatting sqref="X47">
    <cfRule type="cellIs" dxfId="1" priority="16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62"/>
  <sheetViews>
    <sheetView tabSelected="0" workbookViewId="0" zoomScale="30" zoomScaleNormal="30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70"/>
    <col min="2" max="2" width="7.140625" customWidth="true" style="70"/>
    <col min="3" max="3" width="5" customWidth="true" style="70"/>
    <col min="4" max="4" width="1.7109375" customWidth="true" style="70"/>
    <col min="5" max="5" width="38.42578125" customWidth="true" style="70"/>
    <col min="6" max="6" width="7.28515625" customWidth="true" style="70"/>
    <col min="7" max="7" width="8.28515625" customWidth="true" style="70"/>
    <col min="8" max="8" width="8.28515625" customWidth="true" style="70"/>
    <col min="9" max="9" width="0.5703125" customWidth="true" style="70"/>
    <col min="10" max="10" width="22.140625" customWidth="true" style="70"/>
    <col min="11" max="11" width="12.5703125" customWidth="true" style="70"/>
    <col min="12" max="12" width="15" customWidth="true" style="70"/>
    <col min="13" max="13" width="21.140625" customWidth="true" style="70"/>
    <col min="14" max="14" width="19.42578125" customWidth="true" style="70"/>
    <col min="15" max="15" width="19.28515625" customWidth="true" style="70"/>
    <col min="16" max="16" width="19.42578125" customWidth="true" style="70"/>
    <col min="17" max="17" width="16.7109375" customWidth="true" style="70"/>
    <col min="18" max="18" width="16.7109375" customWidth="true" style="70"/>
    <col min="19" max="19" width="16.7109375" customWidth="true" style="70"/>
    <col min="20" max="20" width="16.7109375" customWidth="true" style="70"/>
    <col min="21" max="21" width="16.7109375" customWidth="true" style="70"/>
    <col min="22" max="22" width="16.7109375" customWidth="true" style="70"/>
    <col min="23" max="23" width="16.7109375" customWidth="true" style="70"/>
    <col min="24" max="24" width="16.7109375" customWidth="true" style="70"/>
    <col min="25" max="25" width="11" customWidth="true" style="70"/>
    <col min="26" max="26" width="7.140625" customWidth="true" style="70"/>
    <col min="27" max="27" width="5" customWidth="true" style="70"/>
    <col min="28" max="28" width="1.7109375" customWidth="true" style="70"/>
    <col min="29" max="29" width="16.85546875" customWidth="true" style="70"/>
    <col min="30" max="30" width="7.85546875" customWidth="true" style="70"/>
    <col min="31" max="31" width="8.85546875" customWidth="true" style="70"/>
    <col min="32" max="32" width="8.28515625" customWidth="true" style="70"/>
    <col min="33" max="33" width="0.5703125" customWidth="true" style="70"/>
    <col min="34" max="34" width="22.140625" customWidth="true" style="70"/>
    <col min="35" max="35" width="12.5703125" customWidth="true" style="70"/>
    <col min="36" max="36" width="15" customWidth="true" style="70"/>
    <col min="37" max="37" width="20.5703125" customWidth="true" style="70"/>
    <col min="38" max="38" width="19.42578125" customWidth="true" style="70"/>
    <col min="39" max="39" width="18.7109375" customWidth="true" style="70"/>
    <col min="40" max="40" width="19.42578125" customWidth="true" style="70"/>
    <col min="41" max="41" width="16.7109375" customWidth="true" style="70"/>
    <col min="42" max="42" width="16.7109375" customWidth="true" style="70"/>
    <col min="43" max="43" width="16.7109375" customWidth="true" style="70"/>
    <col min="44" max="44" width="16.7109375" customWidth="true" style="70"/>
    <col min="45" max="45" width="16.7109375" customWidth="true" style="70"/>
    <col min="46" max="46" width="16.7109375" customWidth="true" style="70"/>
    <col min="47" max="47" width="16.7109375" customWidth="true" style="70"/>
    <col min="48" max="48" width="16.7109375" customWidth="true" style="70"/>
    <col min="49" max="49" width="11.42578125" style="70"/>
  </cols>
  <sheetData>
    <row r="1" spans="1:49" customHeight="1" ht="27">
      <c r="A1" s="320"/>
      <c r="B1" s="301"/>
      <c r="C1" s="301"/>
      <c r="D1" s="301"/>
      <c r="E1" s="301"/>
      <c r="F1" s="301"/>
      <c r="G1" s="302"/>
      <c r="H1" s="311" t="s">
        <v>45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45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9" customHeight="1" ht="27">
      <c r="A2" s="321"/>
      <c r="B2" s="322"/>
      <c r="C2" s="322"/>
      <c r="D2" s="322"/>
      <c r="E2" s="322"/>
      <c r="F2" s="322"/>
      <c r="G2" s="323"/>
      <c r="H2" s="324" t="s">
        <v>46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46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9" customHeight="1" ht="27">
      <c r="A3" s="321"/>
      <c r="B3" s="322"/>
      <c r="C3" s="322"/>
      <c r="D3" s="322"/>
      <c r="E3" s="322"/>
      <c r="F3" s="322"/>
      <c r="G3" s="323"/>
      <c r="H3" s="327" t="s">
        <v>47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47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9" customHeight="1" ht="27">
      <c r="A4" s="321"/>
      <c r="B4" s="322"/>
      <c r="C4" s="322"/>
      <c r="D4" s="322"/>
      <c r="E4" s="322"/>
      <c r="F4" s="322"/>
      <c r="G4" s="323"/>
      <c r="H4" s="324" t="s">
        <v>48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48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9" customHeight="1" ht="27">
      <c r="A5" s="321"/>
      <c r="B5" s="322"/>
      <c r="C5" s="322"/>
      <c r="D5" s="322"/>
      <c r="E5" s="322"/>
      <c r="F5" s="322"/>
      <c r="G5" s="323"/>
      <c r="H5" s="300" t="s">
        <v>49</v>
      </c>
      <c r="I5" s="309"/>
      <c r="J5" s="309"/>
      <c r="K5" s="309"/>
      <c r="L5" s="306" t="s">
        <v>50</v>
      </c>
      <c r="M5" s="307"/>
      <c r="N5" s="308"/>
      <c r="O5" s="300" t="s">
        <v>51</v>
      </c>
      <c r="P5" s="309"/>
      <c r="Q5" s="309"/>
      <c r="R5" s="310"/>
      <c r="S5" s="311" t="s">
        <v>52</v>
      </c>
      <c r="T5" s="312"/>
      <c r="U5" s="313"/>
      <c r="V5" s="311" t="s">
        <v>53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49</v>
      </c>
      <c r="AG5" s="309"/>
      <c r="AH5" s="309"/>
      <c r="AI5" s="309"/>
      <c r="AJ5" s="306" t="s">
        <v>50</v>
      </c>
      <c r="AK5" s="307"/>
      <c r="AL5" s="308"/>
      <c r="AM5" s="300" t="s">
        <v>51</v>
      </c>
      <c r="AN5" s="309"/>
      <c r="AO5" s="309"/>
      <c r="AP5" s="310"/>
      <c r="AQ5" s="311" t="s">
        <v>52</v>
      </c>
      <c r="AR5" s="312"/>
      <c r="AS5" s="313"/>
      <c r="AT5" s="311" t="s">
        <v>53</v>
      </c>
      <c r="AU5" s="301"/>
      <c r="AV5" s="302"/>
    </row>
    <row r="6" spans="1:49" customHeight="1" ht="27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54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55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54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56</v>
      </c>
      <c r="AU6" s="298"/>
      <c r="AV6" s="299"/>
    </row>
    <row r="7" spans="1:49" customHeight="1" ht="18.75">
      <c r="A7" s="300" t="s">
        <v>57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57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9" customHeight="1" ht="39">
      <c r="A8" s="303" t="s">
        <v>58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58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9" customHeight="1" ht="45.75">
      <c r="A9" s="290" t="s">
        <v>59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60</v>
      </c>
      <c r="P9" s="291"/>
      <c r="Q9" s="211" t="s">
        <v>202</v>
      </c>
      <c r="R9" s="211"/>
      <c r="S9" s="211"/>
      <c r="T9" s="211"/>
      <c r="U9" s="211"/>
      <c r="V9" s="211"/>
      <c r="W9" s="211"/>
      <c r="X9" s="292"/>
      <c r="Y9" s="290" t="s">
        <v>59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60</v>
      </c>
      <c r="AN9" s="291"/>
      <c r="AO9" s="211" t="str">
        <f>+Q9</f>
        <v>LAT 2015-0092</v>
      </c>
      <c r="AP9" s="211"/>
      <c r="AQ9" s="211"/>
      <c r="AR9" s="211"/>
      <c r="AS9" s="211"/>
      <c r="AT9" s="211"/>
      <c r="AU9" s="211"/>
      <c r="AV9" s="292"/>
    </row>
    <row r="10" spans="1:49" customHeight="1" ht="45.75">
      <c r="A10" s="287" t="s">
        <v>62</v>
      </c>
      <c r="B10" s="288"/>
      <c r="C10" s="288"/>
      <c r="D10" s="288"/>
      <c r="E10" s="288"/>
      <c r="F10" s="289"/>
      <c r="G10" s="194" t="s">
        <v>63</v>
      </c>
      <c r="H10" s="184"/>
      <c r="I10" s="184"/>
      <c r="J10" s="184"/>
      <c r="K10" s="184"/>
      <c r="L10" s="184"/>
      <c r="M10" s="184"/>
      <c r="N10" s="195"/>
      <c r="O10" s="273" t="s">
        <v>64</v>
      </c>
      <c r="P10" s="274"/>
      <c r="Q10" s="191" t="s">
        <v>65</v>
      </c>
      <c r="R10" s="182"/>
      <c r="S10" s="182"/>
      <c r="T10" s="182"/>
      <c r="U10" s="182"/>
      <c r="V10" s="182"/>
      <c r="W10" s="182"/>
      <c r="X10" s="275"/>
      <c r="Y10" s="287" t="s">
        <v>62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64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9" customHeight="1" ht="45.75">
      <c r="A11" s="287" t="s">
        <v>66</v>
      </c>
      <c r="B11" s="288"/>
      <c r="C11" s="288"/>
      <c r="D11" s="288"/>
      <c r="E11" s="288"/>
      <c r="F11" s="289"/>
      <c r="G11" s="194" t="s">
        <v>67</v>
      </c>
      <c r="H11" s="184"/>
      <c r="I11" s="184"/>
      <c r="J11" s="184"/>
      <c r="K11" s="184"/>
      <c r="L11" s="184"/>
      <c r="M11" s="184"/>
      <c r="N11" s="195"/>
      <c r="O11" s="273" t="s">
        <v>68</v>
      </c>
      <c r="P11" s="274"/>
      <c r="Q11" s="191" t="s">
        <v>69</v>
      </c>
      <c r="R11" s="182"/>
      <c r="S11" s="182"/>
      <c r="T11" s="182"/>
      <c r="U11" s="182"/>
      <c r="V11" s="182"/>
      <c r="W11" s="182"/>
      <c r="X11" s="275"/>
      <c r="Y11" s="287" t="s">
        <v>66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68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9" customHeight="1" ht="45.75">
      <c r="A12" s="276" t="s">
        <v>70</v>
      </c>
      <c r="B12" s="277"/>
      <c r="C12" s="277"/>
      <c r="D12" s="277"/>
      <c r="E12" s="277"/>
      <c r="F12" s="278"/>
      <c r="G12" s="279" t="s">
        <v>71</v>
      </c>
      <c r="H12" s="280"/>
      <c r="I12" s="280"/>
      <c r="J12" s="280"/>
      <c r="K12" s="280"/>
      <c r="L12" s="280"/>
      <c r="M12" s="280"/>
      <c r="N12" s="281"/>
      <c r="O12" s="282" t="s">
        <v>72</v>
      </c>
      <c r="P12" s="283"/>
      <c r="Q12" s="284" t="s">
        <v>73</v>
      </c>
      <c r="R12" s="179"/>
      <c r="S12" s="179"/>
      <c r="T12" s="179"/>
      <c r="U12" s="179"/>
      <c r="V12" s="179"/>
      <c r="W12" s="179"/>
      <c r="X12" s="285"/>
      <c r="Y12" s="276" t="s">
        <v>70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72</v>
      </c>
      <c r="AN12" s="283"/>
      <c r="AO12" s="284" t="str">
        <f>+Q12</f>
        <v>LORENA LOPEZ</v>
      </c>
      <c r="AP12" s="179"/>
      <c r="AQ12" s="179"/>
      <c r="AR12" s="179"/>
      <c r="AS12" s="179"/>
      <c r="AT12" s="179"/>
      <c r="AU12" s="179"/>
      <c r="AV12" s="285"/>
    </row>
    <row r="13" spans="1:49" customHeight="1" ht="45.75">
      <c r="A13" s="202" t="s">
        <v>74</v>
      </c>
      <c r="B13" s="218"/>
      <c r="C13" s="218"/>
      <c r="D13" s="218"/>
      <c r="E13" s="218"/>
      <c r="F13" s="203"/>
      <c r="G13" s="202" t="s">
        <v>75</v>
      </c>
      <c r="H13" s="218"/>
      <c r="I13" s="218"/>
      <c r="J13" s="218"/>
      <c r="K13" s="203"/>
      <c r="L13" s="244" t="s">
        <v>76</v>
      </c>
      <c r="M13" s="245"/>
      <c r="N13" s="245"/>
      <c r="O13" s="246" t="s">
        <v>77</v>
      </c>
      <c r="P13" s="244" t="s">
        <v>78</v>
      </c>
      <c r="Q13" s="247"/>
      <c r="R13" s="244" t="s">
        <v>79</v>
      </c>
      <c r="S13" s="245"/>
      <c r="T13" s="245"/>
      <c r="U13" s="245"/>
      <c r="V13" s="245"/>
      <c r="W13" s="245"/>
      <c r="X13" s="247"/>
      <c r="Y13" s="202" t="s">
        <v>74</v>
      </c>
      <c r="Z13" s="218"/>
      <c r="AA13" s="218"/>
      <c r="AB13" s="218"/>
      <c r="AC13" s="218"/>
      <c r="AD13" s="203"/>
      <c r="AE13" s="202" t="s">
        <v>75</v>
      </c>
      <c r="AF13" s="218"/>
      <c r="AG13" s="218"/>
      <c r="AH13" s="218"/>
      <c r="AI13" s="203"/>
      <c r="AJ13" s="244" t="s">
        <v>76</v>
      </c>
      <c r="AK13" s="245"/>
      <c r="AL13" s="245"/>
      <c r="AM13" s="246" t="s">
        <v>77</v>
      </c>
      <c r="AN13" s="244" t="s">
        <v>78</v>
      </c>
      <c r="AO13" s="247"/>
      <c r="AP13" s="244" t="s">
        <v>79</v>
      </c>
      <c r="AQ13" s="245"/>
      <c r="AR13" s="245"/>
      <c r="AS13" s="245"/>
      <c r="AT13" s="245"/>
      <c r="AU13" s="245"/>
      <c r="AV13" s="247"/>
    </row>
    <row r="14" spans="1:49" customHeight="1" ht="45.75">
      <c r="A14" s="248" t="s">
        <v>80</v>
      </c>
      <c r="B14" s="249"/>
      <c r="C14" s="248" t="s">
        <v>81</v>
      </c>
      <c r="D14" s="250"/>
      <c r="E14" s="249"/>
      <c r="F14" s="251"/>
      <c r="G14" s="248" t="s">
        <v>80</v>
      </c>
      <c r="H14" s="249"/>
      <c r="I14" s="252" t="s">
        <v>81</v>
      </c>
      <c r="J14" s="253"/>
      <c r="K14" s="254"/>
      <c r="L14" s="169"/>
      <c r="M14" s="170"/>
      <c r="N14" s="170"/>
      <c r="O14" s="342"/>
      <c r="P14" s="169"/>
      <c r="Q14" s="171"/>
      <c r="R14" s="169"/>
      <c r="S14" s="170"/>
      <c r="T14" s="170"/>
      <c r="U14" s="170"/>
      <c r="V14" s="170"/>
      <c r="W14" s="170"/>
      <c r="X14" s="171"/>
      <c r="Y14" s="248" t="s">
        <v>80</v>
      </c>
      <c r="Z14" s="249"/>
      <c r="AA14" s="248" t="s">
        <v>81</v>
      </c>
      <c r="AB14" s="250"/>
      <c r="AC14" s="249"/>
      <c r="AD14" s="251"/>
      <c r="AE14" s="248" t="s">
        <v>80</v>
      </c>
      <c r="AF14" s="249"/>
      <c r="AG14" s="252" t="s">
        <v>81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9" customHeight="1" ht="43.5">
      <c r="A15" s="237">
        <v>0.40625</v>
      </c>
      <c r="B15" s="238"/>
      <c r="C15" s="243">
        <v>42218</v>
      </c>
      <c r="D15" s="240"/>
      <c r="E15" s="241"/>
      <c r="F15" s="241"/>
      <c r="G15" s="237">
        <v>0.41666666666667</v>
      </c>
      <c r="H15" s="238"/>
      <c r="I15" s="243">
        <f>+C15</f>
        <v>42218</v>
      </c>
      <c r="J15" s="240"/>
      <c r="K15" s="241"/>
      <c r="L15" s="215" t="s">
        <v>82</v>
      </c>
      <c r="M15" s="216"/>
      <c r="N15" s="216"/>
      <c r="O15" s="1" t="s">
        <v>83</v>
      </c>
      <c r="P15" s="190" t="s">
        <v>203</v>
      </c>
      <c r="Q15" s="228"/>
      <c r="R15" s="189" t="s">
        <v>204</v>
      </c>
      <c r="S15" s="190"/>
      <c r="T15" s="190"/>
      <c r="U15" s="190"/>
      <c r="V15" s="190"/>
      <c r="W15" s="190"/>
      <c r="X15" s="228"/>
      <c r="Y15" s="237">
        <v>0.41666666666667</v>
      </c>
      <c r="Z15" s="238"/>
      <c r="AA15" s="239">
        <f>+C15</f>
        <v>42218</v>
      </c>
      <c r="AB15" s="240"/>
      <c r="AC15" s="241"/>
      <c r="AD15" s="242"/>
      <c r="AE15" s="237">
        <f>+G15</f>
        <v>0.41666666666667</v>
      </c>
      <c r="AF15" s="238"/>
      <c r="AG15" s="239">
        <f>+AA15</f>
        <v>42218</v>
      </c>
      <c r="AH15" s="240"/>
      <c r="AI15" s="241"/>
      <c r="AJ15" s="215" t="s">
        <v>86</v>
      </c>
      <c r="AK15" s="216"/>
      <c r="AL15" s="216"/>
      <c r="AM15" s="1" t="s">
        <v>83</v>
      </c>
      <c r="AN15" s="190" t="s">
        <v>205</v>
      </c>
      <c r="AO15" s="228"/>
      <c r="AP15" s="189" t="s">
        <v>88</v>
      </c>
      <c r="AQ15" s="190"/>
      <c r="AR15" s="190"/>
      <c r="AS15" s="190"/>
      <c r="AT15" s="190"/>
      <c r="AU15" s="190"/>
      <c r="AV15" s="228"/>
    </row>
    <row r="16" spans="1:49" customHeight="1" ht="43.5">
      <c r="A16" s="230">
        <v>0.3125</v>
      </c>
      <c r="B16" s="231"/>
      <c r="C16" s="236">
        <f>+C15</f>
        <v>42218</v>
      </c>
      <c r="D16" s="233"/>
      <c r="E16" s="234"/>
      <c r="F16" s="234"/>
      <c r="G16" s="230">
        <f>+G15</f>
        <v>0.41666666666667</v>
      </c>
      <c r="H16" s="231"/>
      <c r="I16" s="236">
        <f>+C16</f>
        <v>42218</v>
      </c>
      <c r="J16" s="233"/>
      <c r="K16" s="234"/>
      <c r="L16" s="189" t="s">
        <v>82</v>
      </c>
      <c r="M16" s="190"/>
      <c r="N16" s="190"/>
      <c r="O16" s="2" t="s">
        <v>83</v>
      </c>
      <c r="P16" s="190" t="s">
        <v>206</v>
      </c>
      <c r="Q16" s="228"/>
      <c r="R16" s="189" t="s">
        <v>207</v>
      </c>
      <c r="S16" s="190"/>
      <c r="T16" s="190"/>
      <c r="U16" s="190"/>
      <c r="V16" s="190"/>
      <c r="W16" s="190"/>
      <c r="X16" s="228"/>
      <c r="Y16" s="230">
        <v>0.33680555555556</v>
      </c>
      <c r="Z16" s="231"/>
      <c r="AA16" s="232">
        <f>+AA15</f>
        <v>42218</v>
      </c>
      <c r="AB16" s="233"/>
      <c r="AC16" s="234"/>
      <c r="AD16" s="235"/>
      <c r="AE16" s="230">
        <f>+AE15</f>
        <v>0.41666666666667</v>
      </c>
      <c r="AF16" s="231"/>
      <c r="AG16" s="232">
        <f>+AA16</f>
        <v>42218</v>
      </c>
      <c r="AH16" s="233"/>
      <c r="AI16" s="234"/>
      <c r="AJ16" s="189" t="s">
        <v>86</v>
      </c>
      <c r="AK16" s="190"/>
      <c r="AL16" s="190"/>
      <c r="AM16" s="2" t="s">
        <v>83</v>
      </c>
      <c r="AN16" s="190" t="s">
        <v>208</v>
      </c>
      <c r="AO16" s="228"/>
      <c r="AP16" s="189" t="s">
        <v>92</v>
      </c>
      <c r="AQ16" s="190"/>
      <c r="AR16" s="190"/>
      <c r="AS16" s="190"/>
      <c r="AT16" s="190"/>
      <c r="AU16" s="190"/>
      <c r="AV16" s="228"/>
    </row>
    <row r="17" spans="1:49" customHeight="1" ht="43.5">
      <c r="A17" s="230">
        <v>0.37152777777778</v>
      </c>
      <c r="B17" s="231"/>
      <c r="C17" s="236">
        <f>+C16</f>
        <v>42218</v>
      </c>
      <c r="D17" s="233"/>
      <c r="E17" s="234"/>
      <c r="F17" s="234"/>
      <c r="G17" s="230">
        <f>+G16</f>
        <v>0.41666666666667</v>
      </c>
      <c r="H17" s="231"/>
      <c r="I17" s="236">
        <f>+C17</f>
        <v>42218</v>
      </c>
      <c r="J17" s="233"/>
      <c r="K17" s="234"/>
      <c r="L17" s="189" t="s">
        <v>82</v>
      </c>
      <c r="M17" s="190"/>
      <c r="N17" s="190"/>
      <c r="O17" s="2" t="s">
        <v>83</v>
      </c>
      <c r="P17" s="190" t="s">
        <v>209</v>
      </c>
      <c r="Q17" s="228"/>
      <c r="R17" s="189" t="s">
        <v>210</v>
      </c>
      <c r="S17" s="190"/>
      <c r="T17" s="190"/>
      <c r="U17" s="190"/>
      <c r="V17" s="190"/>
      <c r="W17" s="190"/>
      <c r="X17" s="228"/>
      <c r="Y17" s="230">
        <v>0.34722222222222</v>
      </c>
      <c r="Z17" s="231"/>
      <c r="AA17" s="232">
        <f>+AA16</f>
        <v>42218</v>
      </c>
      <c r="AB17" s="233"/>
      <c r="AC17" s="234"/>
      <c r="AD17" s="235"/>
      <c r="AE17" s="230">
        <f>+AE16</f>
        <v>0.41666666666667</v>
      </c>
      <c r="AF17" s="231"/>
      <c r="AG17" s="232">
        <f>+AA17</f>
        <v>42218</v>
      </c>
      <c r="AH17" s="233"/>
      <c r="AI17" s="234"/>
      <c r="AJ17" s="189" t="s">
        <v>86</v>
      </c>
      <c r="AK17" s="190"/>
      <c r="AL17" s="190"/>
      <c r="AM17" s="2" t="s">
        <v>83</v>
      </c>
      <c r="AN17" s="190" t="s">
        <v>211</v>
      </c>
      <c r="AO17" s="228"/>
      <c r="AP17" s="189" t="s">
        <v>96</v>
      </c>
      <c r="AQ17" s="190"/>
      <c r="AR17" s="190"/>
      <c r="AS17" s="190"/>
      <c r="AT17" s="190"/>
      <c r="AU17" s="190"/>
      <c r="AV17" s="228"/>
    </row>
    <row r="18" spans="1:49" customHeight="1" ht="43.5">
      <c r="A18" s="230">
        <v>0.38194444444444</v>
      </c>
      <c r="B18" s="231"/>
      <c r="C18" s="236">
        <f>+C17</f>
        <v>42218</v>
      </c>
      <c r="D18" s="233"/>
      <c r="E18" s="234"/>
      <c r="F18" s="234"/>
      <c r="G18" s="230">
        <f>+G17</f>
        <v>0.41666666666667</v>
      </c>
      <c r="H18" s="231"/>
      <c r="I18" s="236">
        <f>+C18</f>
        <v>42218</v>
      </c>
      <c r="J18" s="233"/>
      <c r="K18" s="234"/>
      <c r="L18" s="189" t="s">
        <v>82</v>
      </c>
      <c r="M18" s="190"/>
      <c r="N18" s="190"/>
      <c r="O18" s="2" t="s">
        <v>83</v>
      </c>
      <c r="P18" s="190" t="s">
        <v>212</v>
      </c>
      <c r="Q18" s="228"/>
      <c r="R18" s="189" t="s">
        <v>213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9" customHeight="1" ht="43.5">
      <c r="A19" s="230">
        <v>0.36458333333333</v>
      </c>
      <c r="B19" s="231"/>
      <c r="C19" s="236">
        <f>+C18</f>
        <v>42218</v>
      </c>
      <c r="D19" s="233"/>
      <c r="E19" s="234"/>
      <c r="F19" s="234"/>
      <c r="G19" s="230">
        <f>+G18</f>
        <v>0.41666666666667</v>
      </c>
      <c r="H19" s="231"/>
      <c r="I19" s="236">
        <f>+C19</f>
        <v>42218</v>
      </c>
      <c r="J19" s="233"/>
      <c r="K19" s="234"/>
      <c r="L19" s="189" t="s">
        <v>82</v>
      </c>
      <c r="M19" s="190"/>
      <c r="N19" s="190"/>
      <c r="O19" s="2" t="s">
        <v>83</v>
      </c>
      <c r="P19" s="190" t="s">
        <v>214</v>
      </c>
      <c r="Q19" s="228"/>
      <c r="R19" s="189" t="s">
        <v>215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9" customHeight="1" ht="43.5">
      <c r="A20" s="230">
        <v>0.37847222222222</v>
      </c>
      <c r="B20" s="231"/>
      <c r="C20" s="236">
        <f>+C19</f>
        <v>42218</v>
      </c>
      <c r="D20" s="233"/>
      <c r="E20" s="234"/>
      <c r="F20" s="234"/>
      <c r="G20" s="230">
        <f>+G19</f>
        <v>0.41666666666667</v>
      </c>
      <c r="H20" s="231"/>
      <c r="I20" s="236">
        <f>+C20</f>
        <v>42218</v>
      </c>
      <c r="J20" s="233"/>
      <c r="K20" s="234"/>
      <c r="L20" s="189" t="s">
        <v>82</v>
      </c>
      <c r="M20" s="190"/>
      <c r="N20" s="190"/>
      <c r="O20" s="2" t="s">
        <v>83</v>
      </c>
      <c r="P20" s="190" t="s">
        <v>216</v>
      </c>
      <c r="Q20" s="228"/>
      <c r="R20" s="189" t="s">
        <v>217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9" customHeight="1" ht="43.5">
      <c r="A21" s="230">
        <v>0.32638888888889</v>
      </c>
      <c r="B21" s="231"/>
      <c r="C21" s="236">
        <f>+C20</f>
        <v>42218</v>
      </c>
      <c r="D21" s="233"/>
      <c r="E21" s="234"/>
      <c r="F21" s="234"/>
      <c r="G21" s="230">
        <f>+G20</f>
        <v>0.41666666666667</v>
      </c>
      <c r="H21" s="231"/>
      <c r="I21" s="236">
        <f>+C21</f>
        <v>42218</v>
      </c>
      <c r="J21" s="233"/>
      <c r="K21" s="234"/>
      <c r="L21" s="189" t="s">
        <v>82</v>
      </c>
      <c r="M21" s="190"/>
      <c r="N21" s="190"/>
      <c r="O21" s="2" t="s">
        <v>83</v>
      </c>
      <c r="P21" s="190" t="s">
        <v>218</v>
      </c>
      <c r="Q21" s="228"/>
      <c r="R21" s="189" t="s">
        <v>219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9" customHeight="1" ht="43.5">
      <c r="A22" s="224">
        <v>0.32986111111111</v>
      </c>
      <c r="B22" s="225"/>
      <c r="C22" s="229">
        <f>+C21</f>
        <v>42218</v>
      </c>
      <c r="D22" s="221"/>
      <c r="E22" s="222"/>
      <c r="F22" s="222"/>
      <c r="G22" s="224">
        <f>+G21</f>
        <v>0.41666666666667</v>
      </c>
      <c r="H22" s="225"/>
      <c r="I22" s="229">
        <f>+C22</f>
        <v>42218</v>
      </c>
      <c r="J22" s="221"/>
      <c r="K22" s="222"/>
      <c r="L22" s="226" t="s">
        <v>82</v>
      </c>
      <c r="M22" s="227"/>
      <c r="N22" s="227"/>
      <c r="O22" s="3" t="s">
        <v>83</v>
      </c>
      <c r="P22" s="190" t="s">
        <v>220</v>
      </c>
      <c r="Q22" s="228"/>
      <c r="R22" s="189" t="s">
        <v>221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9" customHeight="1" ht="13.5">
      <c r="A23" s="200" t="s">
        <v>107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108</v>
      </c>
      <c r="R23" s="206"/>
      <c r="S23" s="206"/>
      <c r="T23" s="206"/>
      <c r="U23" s="206"/>
      <c r="V23" s="206"/>
      <c r="W23" s="206"/>
      <c r="X23" s="201"/>
      <c r="Y23" s="200" t="s">
        <v>107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108</v>
      </c>
      <c r="AP23" s="206"/>
      <c r="AQ23" s="206"/>
      <c r="AR23" s="206"/>
      <c r="AS23" s="206"/>
      <c r="AT23" s="206"/>
      <c r="AU23" s="206"/>
      <c r="AV23" s="201"/>
    </row>
    <row r="24" spans="1:49" customHeight="1" ht="18.7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9" customHeight="1" ht="58.5">
      <c r="A25" s="200" t="s">
        <v>109</v>
      </c>
      <c r="B25" s="206"/>
      <c r="C25" s="206"/>
      <c r="D25" s="206"/>
      <c r="E25" s="204" t="s">
        <v>110</v>
      </c>
      <c r="F25" s="200" t="s">
        <v>111</v>
      </c>
      <c r="G25" s="206"/>
      <c r="H25" s="206"/>
      <c r="I25" s="206"/>
      <c r="J25" s="200" t="s">
        <v>112</v>
      </c>
      <c r="K25" s="200" t="s">
        <v>113</v>
      </c>
      <c r="L25" s="201"/>
      <c r="M25" s="204" t="s">
        <v>114</v>
      </c>
      <c r="N25" s="206" t="s">
        <v>115</v>
      </c>
      <c r="O25" s="206"/>
      <c r="P25" s="201"/>
      <c r="Q25" s="200" t="s">
        <v>116</v>
      </c>
      <c r="R25" s="206"/>
      <c r="S25" s="206"/>
      <c r="T25" s="206"/>
      <c r="U25" s="206"/>
      <c r="V25" s="206"/>
      <c r="W25" s="206"/>
      <c r="X25" s="201"/>
      <c r="Y25" s="200" t="s">
        <v>109</v>
      </c>
      <c r="Z25" s="206"/>
      <c r="AA25" s="206"/>
      <c r="AB25" s="206"/>
      <c r="AC25" s="204" t="s">
        <v>110</v>
      </c>
      <c r="AD25" s="200" t="s">
        <v>111</v>
      </c>
      <c r="AE25" s="206"/>
      <c r="AF25" s="206"/>
      <c r="AG25" s="206"/>
      <c r="AH25" s="200" t="s">
        <v>112</v>
      </c>
      <c r="AI25" s="200" t="s">
        <v>113</v>
      </c>
      <c r="AJ25" s="201"/>
      <c r="AK25" s="204" t="s">
        <v>114</v>
      </c>
      <c r="AL25" s="206" t="s">
        <v>115</v>
      </c>
      <c r="AM25" s="206"/>
      <c r="AN25" s="201"/>
      <c r="AO25" s="200" t="s">
        <v>116</v>
      </c>
      <c r="AP25" s="206"/>
      <c r="AQ25" s="206"/>
      <c r="AR25" s="206"/>
      <c r="AS25" s="206"/>
      <c r="AT25" s="206"/>
      <c r="AU25" s="206"/>
      <c r="AV25" s="201"/>
    </row>
    <row r="26" spans="1:49" customHeight="1" ht="150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117</v>
      </c>
      <c r="O26" s="22" t="s">
        <v>118</v>
      </c>
      <c r="P26" s="23" t="s">
        <v>119</v>
      </c>
      <c r="Q26" s="72" t="str">
        <f>+P15</f>
        <v>15J2T1</v>
      </c>
      <c r="R26" s="72" t="str">
        <f>+P16</f>
        <v>15J2T2</v>
      </c>
      <c r="S26" s="72" t="str">
        <f>+P17</f>
        <v>15J2T3</v>
      </c>
      <c r="T26" s="72" t="str">
        <f>+P18</f>
        <v>15J2T4</v>
      </c>
      <c r="U26" s="72" t="str">
        <f>+P19</f>
        <v>15J2T5</v>
      </c>
      <c r="V26" s="72" t="str">
        <f>+P20</f>
        <v>15J2T6</v>
      </c>
      <c r="W26" s="72" t="str">
        <f>+P21</f>
        <v>15J2T7</v>
      </c>
      <c r="X26" s="73" t="str">
        <f>+P22</f>
        <v>15J2T8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117</v>
      </c>
      <c r="AM26" s="22" t="s">
        <v>118</v>
      </c>
      <c r="AN26" s="23" t="s">
        <v>119</v>
      </c>
      <c r="AO26" s="72" t="str">
        <f>+AN15</f>
        <v>15JC1</v>
      </c>
      <c r="AP26" s="72" t="str">
        <f>+AN16</f>
        <v>15JC2</v>
      </c>
      <c r="AQ26" s="72" t="str">
        <f>+AN17</f>
        <v>15JC3</v>
      </c>
      <c r="AR26" s="72"/>
      <c r="AS26" s="72"/>
      <c r="AT26" s="72"/>
      <c r="AU26" s="72"/>
      <c r="AV26" s="73"/>
    </row>
    <row r="27" spans="1:49" customHeight="1" ht="55.5">
      <c r="A27" s="215" t="s">
        <v>120</v>
      </c>
      <c r="B27" s="216"/>
      <c r="C27" s="216"/>
      <c r="D27" s="217"/>
      <c r="E27" s="68">
        <f>+I15</f>
        <v>42218</v>
      </c>
      <c r="F27" s="210" t="s">
        <v>121</v>
      </c>
      <c r="G27" s="211"/>
      <c r="H27" s="211"/>
      <c r="I27" s="212"/>
      <c r="J27" s="24" t="s">
        <v>122</v>
      </c>
      <c r="K27" s="213" t="s">
        <v>123</v>
      </c>
      <c r="L27" s="214"/>
      <c r="M27" s="74">
        <v>0</v>
      </c>
      <c r="N27" s="65"/>
      <c r="O27" s="25" t="s">
        <v>124</v>
      </c>
      <c r="P27" s="26" t="s">
        <v>124</v>
      </c>
      <c r="Q27" s="75"/>
      <c r="R27" s="76"/>
      <c r="S27" s="76"/>
      <c r="T27" s="76"/>
      <c r="U27" s="76"/>
      <c r="V27" s="76"/>
      <c r="W27" s="76"/>
      <c r="X27" s="77"/>
      <c r="Y27" s="215" t="s">
        <v>120</v>
      </c>
      <c r="Z27" s="216"/>
      <c r="AA27" s="216"/>
      <c r="AB27" s="217"/>
      <c r="AC27" s="68">
        <f>+AA17</f>
        <v>42218</v>
      </c>
      <c r="AD27" s="210" t="s">
        <v>121</v>
      </c>
      <c r="AE27" s="211"/>
      <c r="AF27" s="211"/>
      <c r="AG27" s="212"/>
      <c r="AH27" s="24" t="s">
        <v>122</v>
      </c>
      <c r="AI27" s="213" t="s">
        <v>123</v>
      </c>
      <c r="AJ27" s="214"/>
      <c r="AK27" s="74">
        <v>0</v>
      </c>
      <c r="AL27" s="65"/>
      <c r="AM27" s="25" t="s">
        <v>124</v>
      </c>
      <c r="AN27" s="26" t="s">
        <v>124</v>
      </c>
      <c r="AO27" s="75">
        <f>+'[2]2'!$H$11</f>
        <v>8.80704</v>
      </c>
      <c r="AP27" s="76">
        <f>+'[2]2'!$H$12</f>
        <v>10.40832</v>
      </c>
      <c r="AQ27" s="76">
        <f>+'[2]2'!$H$13</f>
        <v>8.20656</v>
      </c>
      <c r="AR27" s="76"/>
      <c r="AS27" s="76"/>
      <c r="AT27" s="76"/>
      <c r="AU27" s="76"/>
      <c r="AV27" s="77"/>
    </row>
    <row r="28" spans="1:49" customHeight="1" ht="55.5">
      <c r="A28" s="189" t="s">
        <v>125</v>
      </c>
      <c r="B28" s="190"/>
      <c r="C28" s="190"/>
      <c r="D28" s="191"/>
      <c r="E28" s="67">
        <f>+E27</f>
        <v>42218</v>
      </c>
      <c r="F28" s="192" t="s">
        <v>121</v>
      </c>
      <c r="G28" s="193"/>
      <c r="H28" s="193"/>
      <c r="I28" s="194"/>
      <c r="J28" s="62" t="s">
        <v>126</v>
      </c>
      <c r="K28" s="195" t="s">
        <v>123</v>
      </c>
      <c r="L28" s="196"/>
      <c r="M28" s="78">
        <v>0</v>
      </c>
      <c r="N28" s="64">
        <v>200</v>
      </c>
      <c r="O28" s="4" t="s">
        <v>124</v>
      </c>
      <c r="P28" s="5" t="s">
        <v>124</v>
      </c>
      <c r="Q28" s="79">
        <f>+'[2]2'!$N$3</f>
        <v>9.60768</v>
      </c>
      <c r="R28" s="80">
        <f>+'[2]2'!$N$4</f>
        <v>9.40752</v>
      </c>
      <c r="S28" s="80">
        <f>+'[2]2'!$N$5</f>
        <v>15.61248</v>
      </c>
      <c r="T28" s="80">
        <f>+'[2]2'!$N$6</f>
        <v>10.60848</v>
      </c>
      <c r="U28" s="80">
        <f>+'[2]2'!$N$7</f>
        <v>43.83504</v>
      </c>
      <c r="V28" s="80">
        <f>+'[2]2'!$N$8</f>
        <v>15.81264</v>
      </c>
      <c r="W28" s="80">
        <f>+'[2]2'!$N$9</f>
        <v>23.61888</v>
      </c>
      <c r="X28" s="81">
        <f>+'[2]2'!$N$10</f>
        <v>25.82064</v>
      </c>
      <c r="Y28" s="189" t="s">
        <v>125</v>
      </c>
      <c r="Z28" s="190"/>
      <c r="AA28" s="190"/>
      <c r="AB28" s="191"/>
      <c r="AC28" s="67">
        <f>+AC27</f>
        <v>42218</v>
      </c>
      <c r="AD28" s="192" t="s">
        <v>121</v>
      </c>
      <c r="AE28" s="193"/>
      <c r="AF28" s="193"/>
      <c r="AG28" s="194"/>
      <c r="AH28" s="62" t="s">
        <v>126</v>
      </c>
      <c r="AI28" s="195" t="s">
        <v>123</v>
      </c>
      <c r="AJ28" s="196"/>
      <c r="AK28" s="78">
        <v>0</v>
      </c>
      <c r="AL28" s="64">
        <v>200</v>
      </c>
      <c r="AM28" s="4" t="s">
        <v>124</v>
      </c>
      <c r="AN28" s="5" t="s">
        <v>124</v>
      </c>
      <c r="AO28" s="80">
        <f>+'[2]2'!$N$11</f>
        <v>18.41472</v>
      </c>
      <c r="AP28" s="80">
        <f>+'[2]2'!$N$12</f>
        <v>51.64128</v>
      </c>
      <c r="AQ28" s="80">
        <f>+'[2]2'!$N$13</f>
        <v>27.82224</v>
      </c>
      <c r="AR28" s="80"/>
      <c r="AS28" s="80"/>
      <c r="AT28" s="80"/>
      <c r="AU28" s="80"/>
      <c r="AV28" s="81"/>
    </row>
    <row r="29" spans="1:49" customHeight="1" ht="55.5">
      <c r="A29" s="189" t="s">
        <v>127</v>
      </c>
      <c r="B29" s="190"/>
      <c r="C29" s="190"/>
      <c r="D29" s="191"/>
      <c r="E29" s="67">
        <f>+E28</f>
        <v>42218</v>
      </c>
      <c r="F29" s="192" t="s">
        <v>128</v>
      </c>
      <c r="G29" s="193"/>
      <c r="H29" s="193"/>
      <c r="I29" s="194"/>
      <c r="J29" s="62" t="s">
        <v>129</v>
      </c>
      <c r="K29" s="195" t="s">
        <v>130</v>
      </c>
      <c r="L29" s="196"/>
      <c r="M29" s="82">
        <v>0.008</v>
      </c>
      <c r="N29" s="64">
        <v>0.2</v>
      </c>
      <c r="O29" s="4" t="s">
        <v>124</v>
      </c>
      <c r="P29" s="5" t="s">
        <v>124</v>
      </c>
      <c r="Q29" s="83"/>
      <c r="R29" s="84"/>
      <c r="S29" s="84"/>
      <c r="T29" s="84"/>
      <c r="U29" s="84"/>
      <c r="V29" s="84"/>
      <c r="W29" s="84"/>
      <c r="X29" s="85"/>
      <c r="Y29" s="189" t="s">
        <v>127</v>
      </c>
      <c r="Z29" s="190"/>
      <c r="AA29" s="190"/>
      <c r="AB29" s="191"/>
      <c r="AC29" s="67">
        <f>+AC28</f>
        <v>42218</v>
      </c>
      <c r="AD29" s="192" t="s">
        <v>128</v>
      </c>
      <c r="AE29" s="193"/>
      <c r="AF29" s="193"/>
      <c r="AG29" s="194"/>
      <c r="AH29" s="62" t="s">
        <v>129</v>
      </c>
      <c r="AI29" s="195" t="s">
        <v>130</v>
      </c>
      <c r="AJ29" s="196"/>
      <c r="AK29" s="82">
        <v>0.008</v>
      </c>
      <c r="AL29" s="64">
        <v>0.2</v>
      </c>
      <c r="AM29" s="4" t="s">
        <v>124</v>
      </c>
      <c r="AN29" s="5" t="s">
        <v>124</v>
      </c>
      <c r="AO29" s="83"/>
      <c r="AP29" s="84"/>
      <c r="AQ29" s="84"/>
      <c r="AR29" s="84"/>
      <c r="AS29" s="84"/>
      <c r="AT29" s="84"/>
      <c r="AU29" s="84"/>
      <c r="AV29" s="85"/>
    </row>
    <row r="30" spans="1:49" customHeight="1" ht="55.5">
      <c r="A30" s="189" t="s">
        <v>131</v>
      </c>
      <c r="B30" s="190"/>
      <c r="C30" s="190"/>
      <c r="D30" s="191"/>
      <c r="E30" s="67">
        <f>+E29</f>
        <v>42218</v>
      </c>
      <c r="F30" s="192" t="s">
        <v>132</v>
      </c>
      <c r="G30" s="193"/>
      <c r="H30" s="193"/>
      <c r="I30" s="194"/>
      <c r="J30" s="62" t="s">
        <v>133</v>
      </c>
      <c r="K30" s="195" t="s">
        <v>134</v>
      </c>
      <c r="L30" s="196"/>
      <c r="M30" s="78">
        <v>0</v>
      </c>
      <c r="N30" s="64">
        <v>60</v>
      </c>
      <c r="O30" s="4" t="s">
        <v>124</v>
      </c>
      <c r="P30" s="5" t="s">
        <v>124</v>
      </c>
      <c r="Q30" s="79">
        <f>+'[2]2'!$AA$3</f>
        <v>3.76752</v>
      </c>
      <c r="R30" s="80">
        <f>+'[2]2'!$AA$4</f>
        <v>4.16832</v>
      </c>
      <c r="S30" s="80">
        <f>+'[2]2'!$AA$5</f>
        <v>6.25248</v>
      </c>
      <c r="T30" s="80">
        <f>+'[2]2'!$AA$6</f>
        <v>4.64928</v>
      </c>
      <c r="U30" s="80">
        <f>+'[2]2'!$AA$7</f>
        <v>16.59312</v>
      </c>
      <c r="V30" s="80">
        <f>+'[2]2'!$AA$8</f>
        <v>6.49296</v>
      </c>
      <c r="W30" s="80">
        <f>+'[2]2'!$AA$9</f>
        <v>11.6232</v>
      </c>
      <c r="X30" s="81">
        <f>+'[2]2'!$AA$10</f>
        <v>10.34064</v>
      </c>
      <c r="Y30" s="189" t="s">
        <v>131</v>
      </c>
      <c r="Z30" s="190"/>
      <c r="AA30" s="190"/>
      <c r="AB30" s="191"/>
      <c r="AC30" s="67">
        <f>+AC29</f>
        <v>42218</v>
      </c>
      <c r="AD30" s="192" t="s">
        <v>132</v>
      </c>
      <c r="AE30" s="193"/>
      <c r="AF30" s="193"/>
      <c r="AG30" s="194"/>
      <c r="AH30" s="62" t="s">
        <v>133</v>
      </c>
      <c r="AI30" s="195" t="s">
        <v>134</v>
      </c>
      <c r="AJ30" s="196"/>
      <c r="AK30" s="78">
        <v>0</v>
      </c>
      <c r="AL30" s="64">
        <v>60</v>
      </c>
      <c r="AM30" s="4" t="s">
        <v>124</v>
      </c>
      <c r="AN30" s="5" t="s">
        <v>124</v>
      </c>
      <c r="AO30" s="79">
        <f>+'[2]2'!$AA$11</f>
        <v>4.008</v>
      </c>
      <c r="AP30" s="79">
        <f>+'[2]2'!$AA$12</f>
        <v>15.39072</v>
      </c>
      <c r="AQ30" s="79">
        <f>+'[2]2'!$AA$13</f>
        <v>10.26048</v>
      </c>
      <c r="AR30" s="80"/>
      <c r="AS30" s="80"/>
      <c r="AT30" s="80"/>
      <c r="AU30" s="80"/>
      <c r="AV30" s="81"/>
    </row>
    <row r="31" spans="1:49" customHeight="1" ht="55.5">
      <c r="A31" s="189" t="s">
        <v>135</v>
      </c>
      <c r="B31" s="190"/>
      <c r="C31" s="190"/>
      <c r="D31" s="191"/>
      <c r="E31" s="67">
        <f>+E30</f>
        <v>42218</v>
      </c>
      <c r="F31" s="192" t="s">
        <v>128</v>
      </c>
      <c r="G31" s="193"/>
      <c r="H31" s="193"/>
      <c r="I31" s="194"/>
      <c r="J31" s="62" t="s">
        <v>136</v>
      </c>
      <c r="K31" s="195" t="s">
        <v>137</v>
      </c>
      <c r="L31" s="196"/>
      <c r="M31" s="82">
        <v>0.02</v>
      </c>
      <c r="N31" s="64" t="s">
        <v>138</v>
      </c>
      <c r="O31" s="4" t="s">
        <v>124</v>
      </c>
      <c r="P31" s="5" t="s">
        <v>124</v>
      </c>
      <c r="Q31" s="87">
        <v>1.25</v>
      </c>
      <c r="R31" s="88">
        <v>1.28</v>
      </c>
      <c r="S31" s="88">
        <v>1.34</v>
      </c>
      <c r="T31" s="88">
        <v>1.35</v>
      </c>
      <c r="U31" s="88">
        <v>1.13</v>
      </c>
      <c r="V31" s="88">
        <v>1.37</v>
      </c>
      <c r="W31" s="88">
        <v>1.29</v>
      </c>
      <c r="X31" s="89">
        <v>1.47</v>
      </c>
      <c r="Y31" s="189" t="s">
        <v>135</v>
      </c>
      <c r="Z31" s="190"/>
      <c r="AA31" s="190"/>
      <c r="AB31" s="191"/>
      <c r="AC31" s="67">
        <f>+AC30</f>
        <v>42218</v>
      </c>
      <c r="AD31" s="192" t="s">
        <v>128</v>
      </c>
      <c r="AE31" s="193"/>
      <c r="AF31" s="193"/>
      <c r="AG31" s="194"/>
      <c r="AH31" s="62" t="s">
        <v>136</v>
      </c>
      <c r="AI31" s="195" t="s">
        <v>137</v>
      </c>
      <c r="AJ31" s="196"/>
      <c r="AK31" s="82">
        <v>0.02</v>
      </c>
      <c r="AL31" s="64" t="s">
        <v>138</v>
      </c>
      <c r="AM31" s="4" t="s">
        <v>124</v>
      </c>
      <c r="AN31" s="5" t="s">
        <v>124</v>
      </c>
      <c r="AO31" s="87"/>
      <c r="AP31" s="88"/>
      <c r="AQ31" s="88"/>
      <c r="AR31" s="88"/>
      <c r="AS31" s="88"/>
      <c r="AT31" s="88"/>
      <c r="AU31" s="88"/>
      <c r="AV31" s="89"/>
    </row>
    <row r="32" spans="1:49" customHeight="1" ht="55.5">
      <c r="A32" s="189" t="s">
        <v>14</v>
      </c>
      <c r="B32" s="190"/>
      <c r="C32" s="190"/>
      <c r="D32" s="191"/>
      <c r="E32" s="67">
        <f>+E31</f>
        <v>42218</v>
      </c>
      <c r="F32" s="192" t="s">
        <v>121</v>
      </c>
      <c r="G32" s="193"/>
      <c r="H32" s="193"/>
      <c r="I32" s="194"/>
      <c r="J32" s="62" t="s">
        <v>139</v>
      </c>
      <c r="K32" s="195" t="s">
        <v>140</v>
      </c>
      <c r="L32" s="196"/>
      <c r="M32" s="78">
        <v>2</v>
      </c>
      <c r="N32" s="64">
        <v>250</v>
      </c>
      <c r="O32" s="6">
        <v>250</v>
      </c>
      <c r="P32" s="7">
        <v>250</v>
      </c>
      <c r="Q32" s="79">
        <f>+'[2]2'!$AJ$3</f>
        <v>11.69736282</v>
      </c>
      <c r="R32" s="80">
        <f>+'[2]2'!$AJ$4</f>
        <v>11.29745298</v>
      </c>
      <c r="S32" s="80">
        <f>+'[2]2'!$AJ$5</f>
        <v>11.59738536</v>
      </c>
      <c r="T32" s="80">
        <f>+'[2]2'!$AJ$6</f>
        <v>10.4976333</v>
      </c>
      <c r="U32" s="80">
        <f>+'[2]2'!$AJ$7</f>
        <v>10.59761076</v>
      </c>
      <c r="V32" s="80">
        <f>+'[2]2'!$AJ$8</f>
        <v>12.69713742</v>
      </c>
      <c r="W32" s="80">
        <f>+'[2]2'!$AJ$9</f>
        <v>8.59806156</v>
      </c>
      <c r="X32" s="81">
        <f>+'[2]2'!$AJ$10</f>
        <v>7.89821934</v>
      </c>
      <c r="Y32" s="189" t="s">
        <v>14</v>
      </c>
      <c r="Z32" s="190"/>
      <c r="AA32" s="190"/>
      <c r="AB32" s="191"/>
      <c r="AC32" s="67">
        <f>+AC31</f>
        <v>42218</v>
      </c>
      <c r="AD32" s="192" t="s">
        <v>121</v>
      </c>
      <c r="AE32" s="193"/>
      <c r="AF32" s="193"/>
      <c r="AG32" s="194"/>
      <c r="AH32" s="62" t="s">
        <v>139</v>
      </c>
      <c r="AI32" s="195" t="s">
        <v>140</v>
      </c>
      <c r="AJ32" s="196"/>
      <c r="AK32" s="78">
        <v>2</v>
      </c>
      <c r="AL32" s="64">
        <v>250</v>
      </c>
      <c r="AM32" s="6">
        <v>250</v>
      </c>
      <c r="AN32" s="7">
        <v>250</v>
      </c>
      <c r="AO32" s="79">
        <f>+'[2]2'!$AJ$11</f>
        <v>2.19950412</v>
      </c>
      <c r="AP32" s="79">
        <f>+'[2]2'!$AJ$12</f>
        <v>4.39900824</v>
      </c>
      <c r="AQ32" s="79">
        <f>+'[2]2'!$AJ$13</f>
        <v>3.89912094</v>
      </c>
      <c r="AR32" s="80"/>
      <c r="AS32" s="80"/>
      <c r="AT32" s="80"/>
      <c r="AU32" s="80"/>
      <c r="AV32" s="81"/>
    </row>
    <row r="33" spans="1:49" customHeight="1" ht="55.5">
      <c r="A33" s="189" t="s">
        <v>141</v>
      </c>
      <c r="B33" s="190"/>
      <c r="C33" s="190"/>
      <c r="D33" s="191"/>
      <c r="E33" s="67">
        <f>+E32</f>
        <v>42218</v>
      </c>
      <c r="F33" s="192" t="s">
        <v>142</v>
      </c>
      <c r="G33" s="193"/>
      <c r="H33" s="193"/>
      <c r="I33" s="194"/>
      <c r="J33" s="62" t="s">
        <v>143</v>
      </c>
      <c r="K33" s="192" t="s">
        <v>144</v>
      </c>
      <c r="L33" s="194"/>
      <c r="M33" s="82" t="s">
        <v>145</v>
      </c>
      <c r="N33" s="63" t="s">
        <v>146</v>
      </c>
      <c r="O33" s="6">
        <v>20000</v>
      </c>
      <c r="P33" s="7">
        <v>1000</v>
      </c>
      <c r="Q33" s="90" t="str">
        <f>+'[2]2'!$AK$3</f>
        <v>&lt;1</v>
      </c>
      <c r="R33" s="92" t="str">
        <f>+'[2]2'!$AK$4</f>
        <v>&lt;1</v>
      </c>
      <c r="S33" s="92" t="str">
        <f>+'[2]2'!$AK$5</f>
        <v>&lt;1</v>
      </c>
      <c r="T33" s="92" t="str">
        <f>+'[2]2'!$AK$6</f>
        <v>&lt;1</v>
      </c>
      <c r="U33" s="92" t="str">
        <f>+'[2]2'!$AK$7</f>
        <v>&lt;1</v>
      </c>
      <c r="V33" s="92" t="str">
        <f>+'[2]2'!$AK$8</f>
        <v>&lt;1</v>
      </c>
      <c r="W33" s="92" t="str">
        <f>+'[2]2'!$AK$9</f>
        <v>&lt;1</v>
      </c>
      <c r="X33" s="93" t="str">
        <f>+'[2]2'!$AK$10</f>
        <v>&lt;1</v>
      </c>
      <c r="Y33" s="189" t="s">
        <v>141</v>
      </c>
      <c r="Z33" s="190"/>
      <c r="AA33" s="190"/>
      <c r="AB33" s="191"/>
      <c r="AC33" s="67">
        <f>+AC32</f>
        <v>42218</v>
      </c>
      <c r="AD33" s="192" t="s">
        <v>142</v>
      </c>
      <c r="AE33" s="193"/>
      <c r="AF33" s="193"/>
      <c r="AG33" s="194"/>
      <c r="AH33" s="62" t="s">
        <v>143</v>
      </c>
      <c r="AI33" s="192" t="s">
        <v>144</v>
      </c>
      <c r="AJ33" s="194"/>
      <c r="AK33" s="82" t="s">
        <v>145</v>
      </c>
      <c r="AL33" s="63" t="s">
        <v>146</v>
      </c>
      <c r="AM33" s="6">
        <v>20000</v>
      </c>
      <c r="AN33" s="7">
        <v>1000</v>
      </c>
      <c r="AO33" s="79">
        <f>+'[2]2'!$AK$11</f>
        <v>15650</v>
      </c>
      <c r="AP33" s="79">
        <f>+'[2]2'!$AK$12</f>
        <v>4550</v>
      </c>
      <c r="AQ33" s="79">
        <f>+'[2]2'!$AK$13</f>
        <v>108.6</v>
      </c>
      <c r="AR33" s="92"/>
      <c r="AS33" s="92"/>
      <c r="AT33" s="92"/>
      <c r="AU33" s="92"/>
      <c r="AV33" s="93"/>
    </row>
    <row r="34" spans="1:49" customHeight="1" ht="55.5">
      <c r="A34" s="189" t="s">
        <v>5</v>
      </c>
      <c r="B34" s="190"/>
      <c r="C34" s="190"/>
      <c r="D34" s="191"/>
      <c r="E34" s="67">
        <f>+E33</f>
        <v>42218</v>
      </c>
      <c r="F34" s="192" t="s">
        <v>147</v>
      </c>
      <c r="G34" s="193"/>
      <c r="H34" s="193"/>
      <c r="I34" s="194"/>
      <c r="J34" s="62" t="s">
        <v>148</v>
      </c>
      <c r="K34" s="195" t="s">
        <v>149</v>
      </c>
      <c r="L34" s="196"/>
      <c r="M34" s="8">
        <v>2</v>
      </c>
      <c r="N34" s="64">
        <v>15</v>
      </c>
      <c r="O34" s="4" t="s">
        <v>124</v>
      </c>
      <c r="P34" s="5" t="s">
        <v>124</v>
      </c>
      <c r="Q34" s="103">
        <v>27</v>
      </c>
      <c r="R34" s="104">
        <v>42</v>
      </c>
      <c r="S34" s="104">
        <v>19</v>
      </c>
      <c r="T34" s="104">
        <v>20</v>
      </c>
      <c r="U34" s="92">
        <v>8</v>
      </c>
      <c r="V34" s="105">
        <v>18</v>
      </c>
      <c r="W34" s="92">
        <v>7</v>
      </c>
      <c r="X34" s="93">
        <v>12</v>
      </c>
      <c r="Y34" s="189" t="s">
        <v>5</v>
      </c>
      <c r="Z34" s="190"/>
      <c r="AA34" s="190"/>
      <c r="AB34" s="191"/>
      <c r="AC34" s="67">
        <f>+AC33</f>
        <v>42218</v>
      </c>
      <c r="AD34" s="192" t="s">
        <v>147</v>
      </c>
      <c r="AE34" s="193"/>
      <c r="AF34" s="193"/>
      <c r="AG34" s="194"/>
      <c r="AH34" s="62" t="s">
        <v>148</v>
      </c>
      <c r="AI34" s="195" t="s">
        <v>149</v>
      </c>
      <c r="AJ34" s="196"/>
      <c r="AK34" s="8">
        <v>2</v>
      </c>
      <c r="AL34" s="64">
        <v>15</v>
      </c>
      <c r="AM34" s="4" t="s">
        <v>124</v>
      </c>
      <c r="AN34" s="5" t="s">
        <v>124</v>
      </c>
      <c r="AO34" s="90">
        <v>122</v>
      </c>
      <c r="AP34" s="92">
        <v>92</v>
      </c>
      <c r="AQ34" s="92">
        <v>39</v>
      </c>
      <c r="AR34" s="92"/>
      <c r="AS34" s="92"/>
      <c r="AT34" s="92"/>
      <c r="AU34" s="92"/>
      <c r="AV34" s="93"/>
    </row>
    <row r="35" spans="1:49" customHeight="1" ht="55.5">
      <c r="A35" s="189" t="s">
        <v>150</v>
      </c>
      <c r="B35" s="190"/>
      <c r="C35" s="190"/>
      <c r="D35" s="191"/>
      <c r="E35" s="67">
        <f>+E34</f>
        <v>42218</v>
      </c>
      <c r="F35" s="192" t="s">
        <v>147</v>
      </c>
      <c r="G35" s="193"/>
      <c r="H35" s="193"/>
      <c r="I35" s="194"/>
      <c r="J35" s="62" t="s">
        <v>148</v>
      </c>
      <c r="K35" s="195" t="s">
        <v>149</v>
      </c>
      <c r="L35" s="196"/>
      <c r="M35" s="8">
        <v>2</v>
      </c>
      <c r="N35" s="9" t="s">
        <v>124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9" t="s">
        <v>150</v>
      </c>
      <c r="Z35" s="190"/>
      <c r="AA35" s="190"/>
      <c r="AB35" s="191"/>
      <c r="AC35" s="67">
        <f>+AC34</f>
        <v>42218</v>
      </c>
      <c r="AD35" s="192" t="s">
        <v>147</v>
      </c>
      <c r="AE35" s="193"/>
      <c r="AF35" s="193"/>
      <c r="AG35" s="194"/>
      <c r="AH35" s="62" t="s">
        <v>148</v>
      </c>
      <c r="AI35" s="195" t="s">
        <v>149</v>
      </c>
      <c r="AJ35" s="196"/>
      <c r="AK35" s="8">
        <v>2</v>
      </c>
      <c r="AL35" s="9" t="s">
        <v>124</v>
      </c>
      <c r="AM35" s="6">
        <v>75</v>
      </c>
      <c r="AN35" s="7">
        <v>20</v>
      </c>
      <c r="AO35" s="90">
        <v>54</v>
      </c>
      <c r="AP35" s="92">
        <v>48</v>
      </c>
      <c r="AQ35" s="92">
        <v>25</v>
      </c>
      <c r="AR35" s="92"/>
      <c r="AS35" s="92"/>
      <c r="AT35" s="92"/>
      <c r="AU35" s="92"/>
      <c r="AV35" s="93"/>
    </row>
    <row r="36" spans="1:49" customHeight="1" ht="55.5">
      <c r="A36" s="189" t="s">
        <v>151</v>
      </c>
      <c r="B36" s="190"/>
      <c r="C36" s="190"/>
      <c r="D36" s="191"/>
      <c r="E36" s="185">
        <f>+E35</f>
        <v>42218</v>
      </c>
      <c r="F36" s="334" t="s">
        <v>152</v>
      </c>
      <c r="G36" s="335"/>
      <c r="H36" s="335"/>
      <c r="I36" s="336"/>
      <c r="J36" s="340" t="s">
        <v>153</v>
      </c>
      <c r="K36" s="195" t="s">
        <v>154</v>
      </c>
      <c r="L36" s="196"/>
      <c r="M36" s="10" t="s">
        <v>155</v>
      </c>
      <c r="N36" s="64">
        <v>1000</v>
      </c>
      <c r="O36" s="4" t="s">
        <v>124</v>
      </c>
      <c r="P36" s="5" t="s">
        <v>124</v>
      </c>
      <c r="Q36" s="79">
        <v>58.6</v>
      </c>
      <c r="R36" s="80">
        <v>59.4</v>
      </c>
      <c r="S36" s="80">
        <v>75</v>
      </c>
      <c r="T36" s="80">
        <v>57.2</v>
      </c>
      <c r="U36" s="80">
        <v>139.5</v>
      </c>
      <c r="V36" s="80">
        <v>72.4</v>
      </c>
      <c r="W36" s="80">
        <v>92.7</v>
      </c>
      <c r="X36" s="81">
        <v>92.5</v>
      </c>
      <c r="Y36" s="189" t="s">
        <v>151</v>
      </c>
      <c r="Z36" s="190"/>
      <c r="AA36" s="190"/>
      <c r="AB36" s="191"/>
      <c r="AC36" s="185">
        <f>+AC27</f>
        <v>42218</v>
      </c>
      <c r="AD36" s="334" t="s">
        <v>152</v>
      </c>
      <c r="AE36" s="335"/>
      <c r="AF36" s="335"/>
      <c r="AG36" s="336"/>
      <c r="AH36" s="340" t="s">
        <v>153</v>
      </c>
      <c r="AI36" s="195" t="s">
        <v>154</v>
      </c>
      <c r="AJ36" s="196"/>
      <c r="AK36" s="10" t="s">
        <v>155</v>
      </c>
      <c r="AL36" s="64">
        <v>1000</v>
      </c>
      <c r="AM36" s="4" t="s">
        <v>124</v>
      </c>
      <c r="AN36" s="5" t="s">
        <v>124</v>
      </c>
      <c r="AO36" s="79">
        <v>42.3</v>
      </c>
      <c r="AP36" s="80">
        <v>132.6</v>
      </c>
      <c r="AQ36" s="80">
        <v>91.5</v>
      </c>
      <c r="AR36" s="80"/>
      <c r="AS36" s="80"/>
      <c r="AT36" s="80"/>
      <c r="AU36" s="80"/>
      <c r="AV36" s="81"/>
    </row>
    <row r="37" spans="1:49" customHeight="1" ht="55.5">
      <c r="A37" s="189" t="s">
        <v>156</v>
      </c>
      <c r="B37" s="190"/>
      <c r="C37" s="190"/>
      <c r="D37" s="191"/>
      <c r="E37" s="186"/>
      <c r="F37" s="337"/>
      <c r="G37" s="338"/>
      <c r="H37" s="338"/>
      <c r="I37" s="339"/>
      <c r="J37" s="341"/>
      <c r="K37" s="195" t="s">
        <v>157</v>
      </c>
      <c r="L37" s="196"/>
      <c r="M37" s="5" t="s">
        <v>124</v>
      </c>
      <c r="N37" s="9" t="s">
        <v>124</v>
      </c>
      <c r="O37" s="4" t="s">
        <v>124</v>
      </c>
      <c r="P37" s="5" t="s">
        <v>124</v>
      </c>
      <c r="Q37" s="79">
        <v>25.1</v>
      </c>
      <c r="R37" s="80">
        <v>24.8</v>
      </c>
      <c r="S37" s="80">
        <v>24.7</v>
      </c>
      <c r="T37" s="80">
        <v>25.3</v>
      </c>
      <c r="U37" s="80">
        <v>25.1</v>
      </c>
      <c r="V37" s="80">
        <v>25</v>
      </c>
      <c r="W37" s="80">
        <v>24.8</v>
      </c>
      <c r="X37" s="81">
        <v>24.7</v>
      </c>
      <c r="Y37" s="189" t="s">
        <v>156</v>
      </c>
      <c r="Z37" s="190"/>
      <c r="AA37" s="190"/>
      <c r="AB37" s="191"/>
      <c r="AC37" s="186"/>
      <c r="AD37" s="337"/>
      <c r="AE37" s="338"/>
      <c r="AF37" s="338"/>
      <c r="AG37" s="339"/>
      <c r="AH37" s="341"/>
      <c r="AI37" s="195" t="s">
        <v>157</v>
      </c>
      <c r="AJ37" s="196"/>
      <c r="AK37" s="5" t="s">
        <v>124</v>
      </c>
      <c r="AL37" s="9" t="s">
        <v>124</v>
      </c>
      <c r="AM37" s="4" t="s">
        <v>124</v>
      </c>
      <c r="AN37" s="5" t="s">
        <v>124</v>
      </c>
      <c r="AO37" s="79">
        <v>24.3</v>
      </c>
      <c r="AP37" s="80">
        <v>24.5</v>
      </c>
      <c r="AQ37" s="80">
        <v>24.1</v>
      </c>
      <c r="AR37" s="80"/>
      <c r="AS37" s="80"/>
      <c r="AT37" s="80"/>
      <c r="AU37" s="80"/>
      <c r="AV37" s="81"/>
    </row>
    <row r="38" spans="1:49" customHeight="1" ht="55.5">
      <c r="A38" s="189" t="s">
        <v>158</v>
      </c>
      <c r="B38" s="190"/>
      <c r="C38" s="190"/>
      <c r="D38" s="191"/>
      <c r="E38" s="67">
        <f>+E35</f>
        <v>42218</v>
      </c>
      <c r="F38" s="192" t="s">
        <v>121</v>
      </c>
      <c r="G38" s="193"/>
      <c r="H38" s="193"/>
      <c r="I38" s="194"/>
      <c r="J38" s="62" t="s">
        <v>159</v>
      </c>
      <c r="K38" s="195" t="s">
        <v>123</v>
      </c>
      <c r="L38" s="196"/>
      <c r="M38" s="78">
        <v>0</v>
      </c>
      <c r="N38" s="9" t="s">
        <v>124</v>
      </c>
      <c r="O38" s="4" t="s">
        <v>124</v>
      </c>
      <c r="P38" s="5" t="s">
        <v>124</v>
      </c>
      <c r="Q38" s="79">
        <f>+'[2]2'!$Z$3</f>
        <v>9.40752</v>
      </c>
      <c r="R38" s="80">
        <f>+'[2]2'!$Z$4</f>
        <v>10.40832</v>
      </c>
      <c r="S38" s="80">
        <f>+'[2]2'!$Z$5</f>
        <v>15.61248</v>
      </c>
      <c r="T38" s="80">
        <f>+'[2]2'!$Z$6</f>
        <v>11.60928</v>
      </c>
      <c r="U38" s="80">
        <f>+'[2]2'!$Z$7</f>
        <v>41.43312</v>
      </c>
      <c r="V38" s="80">
        <f>+'[2]2'!$Z$8</f>
        <v>16.21296</v>
      </c>
      <c r="W38" s="80">
        <f>+'[2]2'!$Z$9</f>
        <v>29.0232</v>
      </c>
      <c r="X38" s="81">
        <f>+'[2]2'!$Z$10</f>
        <v>25.82064</v>
      </c>
      <c r="Y38" s="189" t="s">
        <v>158</v>
      </c>
      <c r="Z38" s="190"/>
      <c r="AA38" s="190"/>
      <c r="AB38" s="191"/>
      <c r="AC38" s="67">
        <f>+AC27</f>
        <v>42218</v>
      </c>
      <c r="AD38" s="192" t="s">
        <v>121</v>
      </c>
      <c r="AE38" s="193"/>
      <c r="AF38" s="193"/>
      <c r="AG38" s="194"/>
      <c r="AH38" s="62" t="s">
        <v>159</v>
      </c>
      <c r="AI38" s="195" t="s">
        <v>123</v>
      </c>
      <c r="AJ38" s="196"/>
      <c r="AK38" s="78">
        <v>0</v>
      </c>
      <c r="AL38" s="9" t="s">
        <v>124</v>
      </c>
      <c r="AM38" s="4" t="s">
        <v>124</v>
      </c>
      <c r="AN38" s="5" t="s">
        <v>124</v>
      </c>
      <c r="AO38" s="79">
        <f>+'[2]2'!$Z$11</f>
        <v>10.008</v>
      </c>
      <c r="AP38" s="79">
        <f>+'[2]2'!$Z$12</f>
        <v>38.43072</v>
      </c>
      <c r="AQ38" s="79">
        <f>+'[2]2'!$Z$13</f>
        <v>25.62048</v>
      </c>
      <c r="AR38" s="80"/>
      <c r="AS38" s="80"/>
      <c r="AT38" s="80"/>
      <c r="AU38" s="80"/>
      <c r="AV38" s="81"/>
    </row>
    <row r="39" spans="1:49" customHeight="1" ht="55.5">
      <c r="A39" s="189" t="s">
        <v>160</v>
      </c>
      <c r="B39" s="190"/>
      <c r="C39" s="190"/>
      <c r="D39" s="191"/>
      <c r="E39" s="67">
        <f>+E38</f>
        <v>42218</v>
      </c>
      <c r="F39" s="192" t="s">
        <v>161</v>
      </c>
      <c r="G39" s="193"/>
      <c r="H39" s="193"/>
      <c r="I39" s="194"/>
      <c r="J39" s="62" t="s">
        <v>162</v>
      </c>
      <c r="K39" s="195" t="s">
        <v>123</v>
      </c>
      <c r="L39" s="196"/>
      <c r="M39" s="78">
        <v>0</v>
      </c>
      <c r="N39" s="9" t="s">
        <v>124</v>
      </c>
      <c r="O39" s="4" t="s">
        <v>124</v>
      </c>
      <c r="P39" s="5" t="s">
        <v>124</v>
      </c>
      <c r="Q39" s="79">
        <f>+'[2]2'!$AB$3</f>
        <v>6.0048</v>
      </c>
      <c r="R39" s="80">
        <f>+'[2]2'!$AB$4</f>
        <v>6.60528</v>
      </c>
      <c r="S39" s="80">
        <f>+'[2]2'!$AB$5</f>
        <v>6.40512</v>
      </c>
      <c r="T39" s="80">
        <f>+'[2]2'!$AB$6</f>
        <v>5.60448</v>
      </c>
      <c r="U39" s="80">
        <f>+'[2]2'!$AB$7</f>
        <v>14.81184</v>
      </c>
      <c r="V39" s="80">
        <f>+'[2]2'!$AB$8</f>
        <v>5.004</v>
      </c>
      <c r="W39" s="80">
        <f>+'[2]2'!$AB$9</f>
        <v>7.0056</v>
      </c>
      <c r="X39" s="81">
        <f>+'[2]2'!$AB$10</f>
        <v>10.60848</v>
      </c>
      <c r="Y39" s="189" t="s">
        <v>160</v>
      </c>
      <c r="Z39" s="190"/>
      <c r="AA39" s="190"/>
      <c r="AB39" s="191"/>
      <c r="AC39" s="67">
        <f>+AC28</f>
        <v>42218</v>
      </c>
      <c r="AD39" s="192" t="s">
        <v>161</v>
      </c>
      <c r="AE39" s="193"/>
      <c r="AF39" s="193"/>
      <c r="AG39" s="194"/>
      <c r="AH39" s="62" t="s">
        <v>162</v>
      </c>
      <c r="AI39" s="195" t="s">
        <v>123</v>
      </c>
      <c r="AJ39" s="196"/>
      <c r="AK39" s="78">
        <v>0</v>
      </c>
      <c r="AL39" s="9" t="s">
        <v>124</v>
      </c>
      <c r="AM39" s="4" t="s">
        <v>124</v>
      </c>
      <c r="AN39" s="5" t="s">
        <v>124</v>
      </c>
      <c r="AO39" s="79">
        <f>+'[2]2'!$AB$11</f>
        <v>5.004</v>
      </c>
      <c r="AP39" s="79">
        <f>+'[2]2'!$AB$12</f>
        <v>17.61408</v>
      </c>
      <c r="AQ39" s="79">
        <f>+'[2]2'!$AB$13</f>
        <v>7.80624</v>
      </c>
      <c r="AR39" s="80"/>
      <c r="AS39" s="80"/>
      <c r="AT39" s="80"/>
      <c r="AU39" s="80"/>
      <c r="AV39" s="81"/>
    </row>
    <row r="40" spans="1:49" customHeight="1" ht="55.5">
      <c r="A40" s="189" t="s">
        <v>163</v>
      </c>
      <c r="B40" s="190"/>
      <c r="C40" s="190"/>
      <c r="D40" s="191"/>
      <c r="E40" s="67">
        <f>+E39</f>
        <v>42218</v>
      </c>
      <c r="F40" s="192" t="s">
        <v>121</v>
      </c>
      <c r="G40" s="193"/>
      <c r="H40" s="193"/>
      <c r="I40" s="194"/>
      <c r="J40" s="62" t="s">
        <v>164</v>
      </c>
      <c r="K40" s="195" t="s">
        <v>123</v>
      </c>
      <c r="L40" s="196"/>
      <c r="M40" s="78">
        <v>0</v>
      </c>
      <c r="N40" s="64">
        <v>300</v>
      </c>
      <c r="O40" s="4" t="s">
        <v>124</v>
      </c>
      <c r="P40" s="5" t="s">
        <v>124</v>
      </c>
      <c r="Q40" s="79">
        <f>+'[2]2'!$T$3</f>
        <v>15.41232</v>
      </c>
      <c r="R40" s="80">
        <f>+'[2]9'!$T$4</f>
        <v>53.24256</v>
      </c>
      <c r="S40" s="80">
        <f>+'[2]2'!$T$5</f>
        <v>22.0176</v>
      </c>
      <c r="T40" s="80">
        <f>+'[2]2'!$T$6</f>
        <v>17.21376</v>
      </c>
      <c r="U40" s="80">
        <f>+'[2]2'!$T$7</f>
        <v>56.24496</v>
      </c>
      <c r="V40" s="80">
        <f>+'[2]2'!$T$8</f>
        <v>21.21696</v>
      </c>
      <c r="W40" s="80">
        <f>+'[2]2'!$T$9</f>
        <v>36.0288</v>
      </c>
      <c r="X40" s="81">
        <f>+'[2]2'!$T$10</f>
        <v>36.42912</v>
      </c>
      <c r="Y40" s="189" t="s">
        <v>163</v>
      </c>
      <c r="Z40" s="190"/>
      <c r="AA40" s="190"/>
      <c r="AB40" s="191"/>
      <c r="AC40" s="67">
        <f>+AC29</f>
        <v>42218</v>
      </c>
      <c r="AD40" s="192" t="s">
        <v>121</v>
      </c>
      <c r="AE40" s="193"/>
      <c r="AF40" s="193"/>
      <c r="AG40" s="194"/>
      <c r="AH40" s="62" t="s">
        <v>164</v>
      </c>
      <c r="AI40" s="195" t="s">
        <v>123</v>
      </c>
      <c r="AJ40" s="196"/>
      <c r="AK40" s="78">
        <v>0</v>
      </c>
      <c r="AL40" s="64">
        <v>300</v>
      </c>
      <c r="AM40" s="4" t="s">
        <v>124</v>
      </c>
      <c r="AN40" s="5" t="s">
        <v>124</v>
      </c>
      <c r="AO40" s="79">
        <f>+'[2]2'!$T$11</f>
        <v>15.012</v>
      </c>
      <c r="AP40" s="79">
        <f>+'[2]2'!$T$12</f>
        <v>56.0448</v>
      </c>
      <c r="AQ40" s="79">
        <f>+'[2]2'!$T$13</f>
        <v>33.42672</v>
      </c>
      <c r="AR40" s="80"/>
      <c r="AS40" s="80"/>
      <c r="AT40" s="80"/>
      <c r="AU40" s="80"/>
      <c r="AV40" s="81"/>
    </row>
    <row r="41" spans="1:49" customHeight="1" ht="55.5">
      <c r="A41" s="189" t="s">
        <v>165</v>
      </c>
      <c r="B41" s="190"/>
      <c r="C41" s="190"/>
      <c r="D41" s="191"/>
      <c r="E41" s="67">
        <f>+E40</f>
        <v>42218</v>
      </c>
      <c r="F41" s="192" t="s">
        <v>142</v>
      </c>
      <c r="G41" s="193"/>
      <c r="H41" s="193"/>
      <c r="I41" s="194"/>
      <c r="J41" s="62" t="s">
        <v>143</v>
      </c>
      <c r="K41" s="192" t="s">
        <v>144</v>
      </c>
      <c r="L41" s="194"/>
      <c r="M41" s="20" t="s">
        <v>145</v>
      </c>
      <c r="N41" s="63" t="s">
        <v>145</v>
      </c>
      <c r="O41" s="6">
        <v>2000</v>
      </c>
      <c r="P41" s="11" t="s">
        <v>124</v>
      </c>
      <c r="Q41" s="90" t="str">
        <f>+'[2]2'!$AL$3</f>
        <v>&lt;1</v>
      </c>
      <c r="R41" s="92" t="str">
        <f>+'[2]2'!$AL$4</f>
        <v>&lt;1</v>
      </c>
      <c r="S41" s="92" t="str">
        <f>+'[2]2'!$AL$5</f>
        <v>&lt;1</v>
      </c>
      <c r="T41" s="92" t="str">
        <f>+'[2]2'!$AL$6</f>
        <v>&lt;1</v>
      </c>
      <c r="U41" s="92" t="str">
        <f>+'[2]2'!$AL$7</f>
        <v>&lt;1</v>
      </c>
      <c r="V41" s="92" t="str">
        <f>+'[2]2'!$AL$8</f>
        <v>&lt;1</v>
      </c>
      <c r="W41" s="92" t="str">
        <f>+'[2]2'!$AL$9</f>
        <v>&lt;1</v>
      </c>
      <c r="X41" s="93" t="str">
        <f>+'[2]2'!$AL$10</f>
        <v>&lt;1</v>
      </c>
      <c r="Y41" s="189" t="s">
        <v>165</v>
      </c>
      <c r="Z41" s="190"/>
      <c r="AA41" s="190"/>
      <c r="AB41" s="191"/>
      <c r="AC41" s="67">
        <f>+AC30</f>
        <v>42218</v>
      </c>
      <c r="AD41" s="192" t="s">
        <v>142</v>
      </c>
      <c r="AE41" s="193"/>
      <c r="AF41" s="193"/>
      <c r="AG41" s="194"/>
      <c r="AH41" s="62" t="s">
        <v>143</v>
      </c>
      <c r="AI41" s="192" t="s">
        <v>144</v>
      </c>
      <c r="AJ41" s="194"/>
      <c r="AK41" s="20" t="s">
        <v>145</v>
      </c>
      <c r="AL41" s="63" t="s">
        <v>145</v>
      </c>
      <c r="AM41" s="6">
        <v>2000</v>
      </c>
      <c r="AN41" s="11" t="s">
        <v>124</v>
      </c>
      <c r="AO41" s="79">
        <f>+'[2]2'!$AL$11</f>
        <v>4590</v>
      </c>
      <c r="AP41" s="79">
        <f>+'[2]2'!$AL$12</f>
        <v>600</v>
      </c>
      <c r="AQ41" s="79">
        <f>+'[2]2'!$AL$13</f>
        <v>96</v>
      </c>
      <c r="AR41" s="92"/>
      <c r="AS41" s="92"/>
      <c r="AT41" s="92"/>
      <c r="AU41" s="92"/>
      <c r="AV41" s="93"/>
    </row>
    <row r="42" spans="1:49" customHeight="1" ht="55.5">
      <c r="A42" s="189" t="s">
        <v>166</v>
      </c>
      <c r="B42" s="190"/>
      <c r="C42" s="190"/>
      <c r="D42" s="191"/>
      <c r="E42" s="67">
        <f>+E41</f>
        <v>42218</v>
      </c>
      <c r="F42" s="192" t="s">
        <v>128</v>
      </c>
      <c r="G42" s="193"/>
      <c r="H42" s="193"/>
      <c r="I42" s="194"/>
      <c r="J42" s="62" t="s">
        <v>129</v>
      </c>
      <c r="K42" s="195" t="s">
        <v>167</v>
      </c>
      <c r="L42" s="196"/>
      <c r="M42" s="82">
        <v>0.02</v>
      </c>
      <c r="N42" s="64">
        <v>0.3</v>
      </c>
      <c r="O42" s="84" t="s">
        <v>124</v>
      </c>
      <c r="P42" s="85" t="s">
        <v>124</v>
      </c>
      <c r="Q42" s="83"/>
      <c r="R42" s="84"/>
      <c r="S42" s="84"/>
      <c r="T42" s="84"/>
      <c r="U42" s="84"/>
      <c r="V42" s="84"/>
      <c r="W42" s="84"/>
      <c r="X42" s="85"/>
      <c r="Y42" s="189" t="s">
        <v>166</v>
      </c>
      <c r="Z42" s="190"/>
      <c r="AA42" s="190"/>
      <c r="AB42" s="191"/>
      <c r="AC42" s="67">
        <f>+AC31</f>
        <v>42218</v>
      </c>
      <c r="AD42" s="192" t="s">
        <v>128</v>
      </c>
      <c r="AE42" s="193"/>
      <c r="AF42" s="193"/>
      <c r="AG42" s="194"/>
      <c r="AH42" s="62" t="s">
        <v>129</v>
      </c>
      <c r="AI42" s="195" t="s">
        <v>167</v>
      </c>
      <c r="AJ42" s="196"/>
      <c r="AK42" s="82">
        <v>0.02</v>
      </c>
      <c r="AL42" s="64">
        <v>0.3</v>
      </c>
      <c r="AM42" s="84" t="s">
        <v>124</v>
      </c>
      <c r="AN42" s="85" t="s">
        <v>124</v>
      </c>
      <c r="AO42" s="83"/>
      <c r="AP42" s="84"/>
      <c r="AQ42" s="84"/>
      <c r="AR42" s="84"/>
      <c r="AS42" s="84"/>
      <c r="AT42" s="84"/>
      <c r="AU42" s="84"/>
      <c r="AV42" s="85"/>
    </row>
    <row r="43" spans="1:49" customHeight="1" ht="55.5">
      <c r="A43" s="189" t="s">
        <v>168</v>
      </c>
      <c r="B43" s="190"/>
      <c r="C43" s="190"/>
      <c r="D43" s="191"/>
      <c r="E43" s="67">
        <f>+E42</f>
        <v>42218</v>
      </c>
      <c r="F43" s="192" t="s">
        <v>169</v>
      </c>
      <c r="G43" s="193"/>
      <c r="H43" s="193"/>
      <c r="I43" s="194"/>
      <c r="J43" s="62" t="s">
        <v>170</v>
      </c>
      <c r="K43" s="195" t="s">
        <v>171</v>
      </c>
      <c r="L43" s="196"/>
      <c r="M43" s="82">
        <v>0</v>
      </c>
      <c r="N43" s="64">
        <v>36</v>
      </c>
      <c r="O43" s="84" t="s">
        <v>124</v>
      </c>
      <c r="P43" s="85" t="s">
        <v>124</v>
      </c>
      <c r="Q43" s="79">
        <f>+'[2]2'!$AC$3</f>
        <v>1.4483005714286</v>
      </c>
      <c r="R43" s="80">
        <f>+'[2]2'!$AC$4</f>
        <v>1.4483005714286</v>
      </c>
      <c r="S43" s="80">
        <f>+'[2]2'!$AC$5</f>
        <v>1.4483005714286</v>
      </c>
      <c r="T43" s="80">
        <f>+'[2]2'!$AC$6</f>
        <v>1.4483005714286</v>
      </c>
      <c r="U43" s="80">
        <f>+'[2]2'!$AC$7</f>
        <v>1.4483005714286</v>
      </c>
      <c r="V43" s="80">
        <f>+'[2]2'!$AC$8</f>
        <v>1.4483005714286</v>
      </c>
      <c r="W43" s="80">
        <f>+'[2]2'!$AC$9</f>
        <v>1.4483005714286</v>
      </c>
      <c r="X43" s="81">
        <f>+'[2]2'!$AC$10</f>
        <v>1.4483005714286</v>
      </c>
      <c r="Y43" s="189" t="s">
        <v>168</v>
      </c>
      <c r="Z43" s="190"/>
      <c r="AA43" s="190"/>
      <c r="AB43" s="191"/>
      <c r="AC43" s="67">
        <f>+AC32</f>
        <v>42218</v>
      </c>
      <c r="AD43" s="192" t="s">
        <v>169</v>
      </c>
      <c r="AE43" s="193"/>
      <c r="AF43" s="193"/>
      <c r="AG43" s="194"/>
      <c r="AH43" s="62" t="s">
        <v>170</v>
      </c>
      <c r="AI43" s="195" t="s">
        <v>171</v>
      </c>
      <c r="AJ43" s="196"/>
      <c r="AK43" s="82">
        <v>0</v>
      </c>
      <c r="AL43" s="64">
        <v>36</v>
      </c>
      <c r="AM43" s="84" t="s">
        <v>124</v>
      </c>
      <c r="AN43" s="85" t="s">
        <v>124</v>
      </c>
      <c r="AO43" s="79">
        <f>+'[2]2'!$AC$11</f>
        <v>1.4483005714286</v>
      </c>
      <c r="AP43" s="79">
        <f>+'[2]2'!$AC$12</f>
        <v>1.4483005714286</v>
      </c>
      <c r="AQ43" s="79">
        <f>+'[2]2'!$AC$13</f>
        <v>1.4483005714286</v>
      </c>
      <c r="AR43" s="80"/>
      <c r="AS43" s="80"/>
      <c r="AT43" s="80"/>
      <c r="AU43" s="80"/>
      <c r="AV43" s="81"/>
    </row>
    <row r="44" spans="1:49" customHeight="1" ht="55.5">
      <c r="A44" s="189" t="s">
        <v>172</v>
      </c>
      <c r="B44" s="190"/>
      <c r="C44" s="190"/>
      <c r="D44" s="191"/>
      <c r="E44" s="67">
        <f>+E43</f>
        <v>42218</v>
      </c>
      <c r="F44" s="192" t="s">
        <v>173</v>
      </c>
      <c r="G44" s="193"/>
      <c r="H44" s="193"/>
      <c r="I44" s="194"/>
      <c r="J44" s="62" t="s">
        <v>174</v>
      </c>
      <c r="K44" s="195" t="s">
        <v>175</v>
      </c>
      <c r="L44" s="196"/>
      <c r="M44" s="8">
        <v>0</v>
      </c>
      <c r="N44" s="64">
        <v>100</v>
      </c>
      <c r="O44" s="84" t="s">
        <v>124</v>
      </c>
      <c r="P44" s="85" t="s">
        <v>124</v>
      </c>
      <c r="Q44" s="90">
        <f>+'[2]2'!$AM$3</f>
        <v>0</v>
      </c>
      <c r="R44" s="92">
        <f>+'[2]2'!$AM$4</f>
        <v>0</v>
      </c>
      <c r="S44" s="92">
        <f>+'[2]2'!$AM$5</f>
        <v>1</v>
      </c>
      <c r="T44" s="92">
        <f>+'[2]2'!$AM$6</f>
        <v>1</v>
      </c>
      <c r="U44" s="92">
        <f>+'[2]2'!$AM$7</f>
        <v>0</v>
      </c>
      <c r="V44" s="92">
        <f>+'[2]2'!$AM$8</f>
        <v>0</v>
      </c>
      <c r="W44" s="92">
        <f>+'[2]2'!$AM$9</f>
        <v>0</v>
      </c>
      <c r="X44" s="93">
        <f>+'[2]2'!$AM$10</f>
        <v>0</v>
      </c>
      <c r="Y44" s="189" t="s">
        <v>172</v>
      </c>
      <c r="Z44" s="190"/>
      <c r="AA44" s="190"/>
      <c r="AB44" s="191"/>
      <c r="AC44" s="67">
        <f>+AC33</f>
        <v>42218</v>
      </c>
      <c r="AD44" s="192" t="s">
        <v>173</v>
      </c>
      <c r="AE44" s="193"/>
      <c r="AF44" s="193"/>
      <c r="AG44" s="194"/>
      <c r="AH44" s="62" t="s">
        <v>174</v>
      </c>
      <c r="AI44" s="195" t="s">
        <v>175</v>
      </c>
      <c r="AJ44" s="196"/>
      <c r="AK44" s="8">
        <v>0</v>
      </c>
      <c r="AL44" s="64">
        <v>100</v>
      </c>
      <c r="AM44" s="84" t="s">
        <v>124</v>
      </c>
      <c r="AN44" s="85" t="s">
        <v>124</v>
      </c>
      <c r="AO44" s="90"/>
      <c r="AP44" s="92"/>
      <c r="AQ44" s="92"/>
      <c r="AR44" s="92"/>
      <c r="AS44" s="92"/>
      <c r="AT44" s="92"/>
      <c r="AU44" s="92"/>
      <c r="AV44" s="93"/>
    </row>
    <row r="45" spans="1:49" customHeight="1" ht="55.5">
      <c r="A45" s="189" t="s">
        <v>176</v>
      </c>
      <c r="B45" s="190"/>
      <c r="C45" s="190"/>
      <c r="D45" s="191"/>
      <c r="E45" s="67">
        <f>+E44</f>
        <v>42218</v>
      </c>
      <c r="F45" s="192" t="s">
        <v>128</v>
      </c>
      <c r="G45" s="193"/>
      <c r="H45" s="193"/>
      <c r="I45" s="194"/>
      <c r="J45" s="62" t="s">
        <v>129</v>
      </c>
      <c r="K45" s="195" t="s">
        <v>177</v>
      </c>
      <c r="L45" s="196"/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9" t="s">
        <v>176</v>
      </c>
      <c r="Z45" s="190"/>
      <c r="AA45" s="190"/>
      <c r="AB45" s="191"/>
      <c r="AC45" s="67">
        <f>+AC34</f>
        <v>42218</v>
      </c>
      <c r="AD45" s="192" t="s">
        <v>128</v>
      </c>
      <c r="AE45" s="193"/>
      <c r="AF45" s="193"/>
      <c r="AG45" s="194"/>
      <c r="AH45" s="62" t="s">
        <v>129</v>
      </c>
      <c r="AI45" s="195" t="s">
        <v>177</v>
      </c>
      <c r="AJ45" s="196"/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9" customHeight="1" ht="55.5">
      <c r="A46" s="189" t="s">
        <v>16</v>
      </c>
      <c r="B46" s="190"/>
      <c r="C46" s="190"/>
      <c r="D46" s="191"/>
      <c r="E46" s="67">
        <f>+E45</f>
        <v>42218</v>
      </c>
      <c r="F46" s="192" t="s">
        <v>128</v>
      </c>
      <c r="G46" s="193"/>
      <c r="H46" s="193"/>
      <c r="I46" s="194"/>
      <c r="J46" s="62" t="s">
        <v>129</v>
      </c>
      <c r="K46" s="195" t="s">
        <v>178</v>
      </c>
      <c r="L46" s="196"/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9" t="s">
        <v>16</v>
      </c>
      <c r="Z46" s="190"/>
      <c r="AA46" s="190"/>
      <c r="AB46" s="191"/>
      <c r="AC46" s="67">
        <f>+AC35</f>
        <v>42218</v>
      </c>
      <c r="AD46" s="192" t="s">
        <v>128</v>
      </c>
      <c r="AE46" s="193"/>
      <c r="AF46" s="193"/>
      <c r="AG46" s="194"/>
      <c r="AH46" s="62" t="s">
        <v>129</v>
      </c>
      <c r="AI46" s="195" t="s">
        <v>178</v>
      </c>
      <c r="AJ46" s="196"/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9" customHeight="1" ht="55.5">
      <c r="A47" s="189" t="s">
        <v>179</v>
      </c>
      <c r="B47" s="190"/>
      <c r="C47" s="190"/>
      <c r="D47" s="191"/>
      <c r="E47" s="185">
        <f>+E46</f>
        <v>42218</v>
      </c>
      <c r="F47" s="334" t="s">
        <v>180</v>
      </c>
      <c r="G47" s="335"/>
      <c r="H47" s="335"/>
      <c r="I47" s="336"/>
      <c r="J47" s="340" t="s">
        <v>181</v>
      </c>
      <c r="K47" s="195" t="s">
        <v>182</v>
      </c>
      <c r="L47" s="196"/>
      <c r="M47" s="82">
        <v>0.01</v>
      </c>
      <c r="N47" s="64" t="s">
        <v>183</v>
      </c>
      <c r="O47" s="4" t="s">
        <v>184</v>
      </c>
      <c r="P47" s="5" t="s">
        <v>185</v>
      </c>
      <c r="Q47" s="87">
        <v>6.73</v>
      </c>
      <c r="R47" s="88">
        <v>6.71</v>
      </c>
      <c r="S47" s="88">
        <v>6.74</v>
      </c>
      <c r="T47" s="88">
        <v>6.76</v>
      </c>
      <c r="U47" s="88">
        <v>7.11</v>
      </c>
      <c r="V47" s="88">
        <v>6.22</v>
      </c>
      <c r="W47" s="88">
        <v>7.1</v>
      </c>
      <c r="X47" s="89">
        <v>7.18</v>
      </c>
      <c r="Y47" s="189" t="s">
        <v>179</v>
      </c>
      <c r="Z47" s="190"/>
      <c r="AA47" s="190"/>
      <c r="AB47" s="191"/>
      <c r="AC47" s="185">
        <f>+AC27</f>
        <v>42218</v>
      </c>
      <c r="AD47" s="334" t="s">
        <v>180</v>
      </c>
      <c r="AE47" s="335"/>
      <c r="AF47" s="335"/>
      <c r="AG47" s="336"/>
      <c r="AH47" s="340" t="s">
        <v>181</v>
      </c>
      <c r="AI47" s="195" t="s">
        <v>182</v>
      </c>
      <c r="AJ47" s="196"/>
      <c r="AK47" s="82">
        <v>0.01</v>
      </c>
      <c r="AL47" s="64" t="s">
        <v>183</v>
      </c>
      <c r="AM47" s="4" t="s">
        <v>184</v>
      </c>
      <c r="AN47" s="5" t="s">
        <v>185</v>
      </c>
      <c r="AO47" s="87">
        <v>7.36</v>
      </c>
      <c r="AP47" s="88">
        <v>7.62</v>
      </c>
      <c r="AQ47" s="88">
        <v>8.15</v>
      </c>
      <c r="AR47" s="88"/>
      <c r="AS47" s="88"/>
      <c r="AT47" s="88"/>
      <c r="AU47" s="88"/>
      <c r="AV47" s="89"/>
    </row>
    <row r="48" spans="1:49" customHeight="1" ht="55.5">
      <c r="A48" s="189" t="s">
        <v>156</v>
      </c>
      <c r="B48" s="190"/>
      <c r="C48" s="190"/>
      <c r="D48" s="191"/>
      <c r="E48" s="186"/>
      <c r="F48" s="337"/>
      <c r="G48" s="338"/>
      <c r="H48" s="338"/>
      <c r="I48" s="339"/>
      <c r="J48" s="341"/>
      <c r="K48" s="195" t="s">
        <v>157</v>
      </c>
      <c r="L48" s="196"/>
      <c r="M48" s="85" t="s">
        <v>124</v>
      </c>
      <c r="N48" s="83" t="s">
        <v>124</v>
      </c>
      <c r="O48" s="84" t="s">
        <v>124</v>
      </c>
      <c r="P48" s="85" t="s">
        <v>124</v>
      </c>
      <c r="Q48" s="79">
        <v>24.7</v>
      </c>
      <c r="R48" s="80">
        <v>24.5</v>
      </c>
      <c r="S48" s="80">
        <v>24.3</v>
      </c>
      <c r="T48" s="80">
        <v>24.1</v>
      </c>
      <c r="U48" s="80">
        <v>23.9</v>
      </c>
      <c r="V48" s="80">
        <v>24.2</v>
      </c>
      <c r="W48" s="80">
        <v>24.1</v>
      </c>
      <c r="X48" s="81">
        <v>24</v>
      </c>
      <c r="Y48" s="189" t="s">
        <v>156</v>
      </c>
      <c r="Z48" s="190"/>
      <c r="AA48" s="190"/>
      <c r="AB48" s="191"/>
      <c r="AC48" s="186"/>
      <c r="AD48" s="337"/>
      <c r="AE48" s="338"/>
      <c r="AF48" s="338"/>
      <c r="AG48" s="339"/>
      <c r="AH48" s="341"/>
      <c r="AI48" s="195" t="s">
        <v>157</v>
      </c>
      <c r="AJ48" s="196"/>
      <c r="AK48" s="85" t="s">
        <v>124</v>
      </c>
      <c r="AL48" s="83" t="s">
        <v>124</v>
      </c>
      <c r="AM48" s="84" t="s">
        <v>124</v>
      </c>
      <c r="AN48" s="85" t="s">
        <v>124</v>
      </c>
      <c r="AO48" s="79">
        <v>14.5</v>
      </c>
      <c r="AP48" s="80">
        <v>12</v>
      </c>
      <c r="AQ48" s="80">
        <v>10.2</v>
      </c>
      <c r="AR48" s="80"/>
      <c r="AS48" s="80"/>
      <c r="AT48" s="80"/>
      <c r="AU48" s="80"/>
      <c r="AV48" s="81"/>
    </row>
    <row r="49" spans="1:49" customHeight="1" ht="55.5">
      <c r="A49" s="189" t="s">
        <v>15</v>
      </c>
      <c r="B49" s="190"/>
      <c r="C49" s="190"/>
      <c r="D49" s="191"/>
      <c r="E49" s="67">
        <f>+E46</f>
        <v>42218</v>
      </c>
      <c r="F49" s="192" t="s">
        <v>128</v>
      </c>
      <c r="G49" s="193"/>
      <c r="H49" s="193"/>
      <c r="I49" s="194"/>
      <c r="J49" s="62" t="s">
        <v>129</v>
      </c>
      <c r="K49" s="195" t="s">
        <v>186</v>
      </c>
      <c r="L49" s="196"/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9" t="s">
        <v>15</v>
      </c>
      <c r="Z49" s="190"/>
      <c r="AA49" s="190"/>
      <c r="AB49" s="191"/>
      <c r="AC49" s="67">
        <f>+AC38</f>
        <v>42218</v>
      </c>
      <c r="AD49" s="192" t="s">
        <v>128</v>
      </c>
      <c r="AE49" s="193"/>
      <c r="AF49" s="193"/>
      <c r="AG49" s="194"/>
      <c r="AH49" s="62" t="s">
        <v>129</v>
      </c>
      <c r="AI49" s="195" t="s">
        <v>186</v>
      </c>
      <c r="AJ49" s="196"/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9" customHeight="1" ht="55.5">
      <c r="A50" s="226" t="s">
        <v>4</v>
      </c>
      <c r="B50" s="227"/>
      <c r="C50" s="227"/>
      <c r="D50" s="279"/>
      <c r="E50" s="66">
        <f>+E49</f>
        <v>42218</v>
      </c>
      <c r="F50" s="330" t="s">
        <v>187</v>
      </c>
      <c r="G50" s="331"/>
      <c r="H50" s="331"/>
      <c r="I50" s="284"/>
      <c r="J50" s="61" t="s">
        <v>188</v>
      </c>
      <c r="K50" s="332" t="s">
        <v>189</v>
      </c>
      <c r="L50" s="333"/>
      <c r="M50" s="12" t="s">
        <v>145</v>
      </c>
      <c r="N50" s="69">
        <v>2</v>
      </c>
      <c r="O50" s="95" t="s">
        <v>124</v>
      </c>
      <c r="P50" s="13">
        <v>10</v>
      </c>
      <c r="Q50" s="106">
        <v>2.12</v>
      </c>
      <c r="R50" s="107">
        <v>3.72</v>
      </c>
      <c r="S50" s="97">
        <v>1.7</v>
      </c>
      <c r="T50" s="97">
        <v>1.66</v>
      </c>
      <c r="U50" s="97">
        <v>0.87</v>
      </c>
      <c r="V50" s="97">
        <v>1.68</v>
      </c>
      <c r="W50" s="97">
        <v>0.73</v>
      </c>
      <c r="X50" s="98">
        <v>1.12</v>
      </c>
      <c r="Y50" s="226" t="s">
        <v>4</v>
      </c>
      <c r="Z50" s="227"/>
      <c r="AA50" s="227"/>
      <c r="AB50" s="279"/>
      <c r="AC50" s="67">
        <f>+AC39</f>
        <v>42218</v>
      </c>
      <c r="AD50" s="330" t="s">
        <v>187</v>
      </c>
      <c r="AE50" s="331"/>
      <c r="AF50" s="331"/>
      <c r="AG50" s="284"/>
      <c r="AH50" s="61" t="s">
        <v>188</v>
      </c>
      <c r="AI50" s="332" t="s">
        <v>189</v>
      </c>
      <c r="AJ50" s="333"/>
      <c r="AK50" s="12" t="s">
        <v>145</v>
      </c>
      <c r="AL50" s="69">
        <v>2</v>
      </c>
      <c r="AM50" s="95" t="s">
        <v>124</v>
      </c>
      <c r="AN50" s="13">
        <v>10</v>
      </c>
      <c r="AO50" s="96">
        <v>5.98</v>
      </c>
      <c r="AP50" s="97">
        <v>8.94</v>
      </c>
      <c r="AQ50" s="97">
        <v>4.1</v>
      </c>
      <c r="AR50" s="97"/>
      <c r="AS50" s="97"/>
      <c r="AT50" s="97"/>
      <c r="AU50" s="97"/>
      <c r="AV50" s="98"/>
    </row>
    <row r="51" spans="1:49" customHeight="1" ht="159.75">
      <c r="A51" s="60" t="s">
        <v>190</v>
      </c>
      <c r="B51" s="169" t="s">
        <v>191</v>
      </c>
      <c r="C51" s="170"/>
      <c r="D51" s="170"/>
      <c r="E51" s="170"/>
      <c r="F51" s="170"/>
      <c r="G51" s="170"/>
      <c r="H51" s="170"/>
      <c r="I51" s="171"/>
      <c r="J51" s="172" t="s">
        <v>192</v>
      </c>
      <c r="K51" s="173"/>
      <c r="L51" s="173"/>
      <c r="M51" s="173"/>
      <c r="N51" s="173"/>
      <c r="O51" s="173"/>
      <c r="P51" s="173"/>
      <c r="Q51" s="99">
        <v>0.255</v>
      </c>
      <c r="R51" s="99">
        <v>0.255</v>
      </c>
      <c r="S51" s="99">
        <v>0.073</v>
      </c>
      <c r="T51" s="99">
        <v>0.073</v>
      </c>
      <c r="U51" s="99">
        <v>0</v>
      </c>
      <c r="V51" s="99">
        <v>0.091</v>
      </c>
      <c r="W51" s="99">
        <v>0</v>
      </c>
      <c r="X51" s="99">
        <v>0</v>
      </c>
      <c r="Y51" s="60" t="s">
        <v>190</v>
      </c>
      <c r="Z51" s="169" t="s">
        <v>191</v>
      </c>
      <c r="AA51" s="170"/>
      <c r="AB51" s="170"/>
      <c r="AC51" s="170"/>
      <c r="AD51" s="170"/>
      <c r="AE51" s="170"/>
      <c r="AF51" s="170"/>
      <c r="AG51" s="171"/>
      <c r="AH51" s="172" t="s">
        <v>192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9" customHeight="1" ht="42.75">
      <c r="A52" s="174" t="s">
        <v>193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193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9" customHeight="1" ht="55.5" s="102" customFormat="1">
      <c r="A53" s="157" t="s">
        <v>194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194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9" customHeight="1" ht="94.5" s="102" customFormat="1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9" customHeight="1" ht="77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9" customHeight="1" ht="77.25">
      <c r="A56" s="166" t="s">
        <v>195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195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9" customHeight="1" ht="51.75">
      <c r="A57" s="150" t="s">
        <v>196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196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9" customHeight="1" ht="51.7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197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9" customHeight="1" ht="15">
      <c r="A59" s="154" t="s">
        <v>198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199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9" customHeight="1" ht="25.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200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9" customHeight="1" ht="15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9" customHeight="1" ht="15.75">
      <c r="A62" s="144" t="s">
        <v>201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201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">
    <cfRule type="cellIs" dxfId="2" priority="1" operator="greaterThan">
      <formula>15</formula>
    </cfRule>
  </conditionalFormatting>
  <conditionalFormatting sqref="R34">
    <cfRule type="cellIs" dxfId="2" priority="2" operator="greaterThan">
      <formula>15</formula>
    </cfRule>
  </conditionalFormatting>
  <conditionalFormatting sqref="S34">
    <cfRule type="cellIs" dxfId="2" priority="3" operator="greaterThan">
      <formula>15</formula>
    </cfRule>
  </conditionalFormatting>
  <conditionalFormatting sqref="T34">
    <cfRule type="cellIs" dxfId="2" priority="4" operator="greaterThan">
      <formula>15</formula>
    </cfRule>
  </conditionalFormatting>
  <conditionalFormatting sqref="U34">
    <cfRule type="cellIs" dxfId="2" priority="5" operator="greaterThan">
      <formula>15</formula>
    </cfRule>
  </conditionalFormatting>
  <conditionalFormatting sqref="V34">
    <cfRule type="cellIs" dxfId="2" priority="6" operator="greaterThan">
      <formula>15</formula>
    </cfRule>
  </conditionalFormatting>
  <conditionalFormatting sqref="W34">
    <cfRule type="cellIs" dxfId="2" priority="7" operator="greaterThan">
      <formula>15</formula>
    </cfRule>
  </conditionalFormatting>
  <conditionalFormatting sqref="X34">
    <cfRule type="cellIs" dxfId="2" priority="8" operator="greaterThan">
      <formula>15</formula>
    </cfRule>
  </conditionalFormatting>
  <conditionalFormatting sqref="Q50">
    <cfRule type="cellIs" dxfId="3" priority="9" operator="greaterThan">
      <formula>"2.00"</formula>
    </cfRule>
  </conditionalFormatting>
  <conditionalFormatting sqref="R50">
    <cfRule type="cellIs" dxfId="3" priority="10" operator="greaterThan">
      <formula>"2.00"</formula>
    </cfRule>
  </conditionalFormatting>
  <conditionalFormatting sqref="S50">
    <cfRule type="cellIs" dxfId="3" priority="11" operator="greaterThan">
      <formula>"2.00"</formula>
    </cfRule>
  </conditionalFormatting>
  <conditionalFormatting sqref="T50">
    <cfRule type="cellIs" dxfId="3" priority="12" operator="greaterThan">
      <formula>"2.00"</formula>
    </cfRule>
  </conditionalFormatting>
  <conditionalFormatting sqref="U50">
    <cfRule type="cellIs" dxfId="3" priority="13" operator="greaterThan">
      <formula>"2.00"</formula>
    </cfRule>
  </conditionalFormatting>
  <conditionalFormatting sqref="V50">
    <cfRule type="cellIs" dxfId="3" priority="14" operator="greaterThan">
      <formula>"2.00"</formula>
    </cfRule>
  </conditionalFormatting>
  <conditionalFormatting sqref="W50">
    <cfRule type="cellIs" dxfId="3" priority="15" operator="greaterThan">
      <formula>"2.00"</formula>
    </cfRule>
  </conditionalFormatting>
  <conditionalFormatting sqref="X50">
    <cfRule type="cellIs" dxfId="3" priority="16" operator="greaterThan">
      <formula>"2.00"</formula>
    </cfRule>
  </conditionalFormatting>
  <conditionalFormatting sqref="Q47">
    <cfRule type="cellIs" dxfId="1" priority="17" operator="between">
      <formula>6.5</formula>
      <formula>9</formula>
    </cfRule>
  </conditionalFormatting>
  <conditionalFormatting sqref="R47">
    <cfRule type="cellIs" dxfId="1" priority="18" operator="between">
      <formula>6.5</formula>
      <formula>9</formula>
    </cfRule>
  </conditionalFormatting>
  <conditionalFormatting sqref="S47">
    <cfRule type="cellIs" dxfId="1" priority="19" operator="between">
      <formula>6.5</formula>
      <formula>9</formula>
    </cfRule>
  </conditionalFormatting>
  <conditionalFormatting sqref="T47">
    <cfRule type="cellIs" dxfId="1" priority="20" operator="between">
      <formula>6.5</formula>
      <formula>9</formula>
    </cfRule>
  </conditionalFormatting>
  <conditionalFormatting sqref="U47">
    <cfRule type="cellIs" dxfId="1" priority="21" operator="between">
      <formula>6.5</formula>
      <formula>9</formula>
    </cfRule>
  </conditionalFormatting>
  <conditionalFormatting sqref="V47">
    <cfRule type="cellIs" dxfId="1" priority="22" operator="between">
      <formula>6.5</formula>
      <formula>9</formula>
    </cfRule>
  </conditionalFormatting>
  <conditionalFormatting sqref="W47">
    <cfRule type="cellIs" dxfId="1" priority="23" operator="between">
      <formula>6.5</formula>
      <formula>9</formula>
    </cfRule>
  </conditionalFormatting>
  <conditionalFormatting sqref="X47">
    <cfRule type="cellIs" dxfId="1" priority="24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62"/>
  <sheetViews>
    <sheetView tabSelected="0" workbookViewId="0" zoomScale="30" zoomScaleNormal="30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70"/>
    <col min="2" max="2" width="7.140625" customWidth="true" style="70"/>
    <col min="3" max="3" width="5" customWidth="true" style="70"/>
    <col min="4" max="4" width="1.7109375" customWidth="true" style="70"/>
    <col min="5" max="5" width="16.85546875" customWidth="true" style="70"/>
    <col min="6" max="6" width="7.28515625" customWidth="true" style="70"/>
    <col min="7" max="7" width="8.28515625" customWidth="true" style="70"/>
    <col min="8" max="8" width="8.28515625" customWidth="true" style="70"/>
    <col min="9" max="9" width="0.5703125" customWidth="true" style="70"/>
    <col min="10" max="10" width="22.140625" customWidth="true" style="70"/>
    <col min="11" max="11" width="12.5703125" customWidth="true" style="70"/>
    <col min="12" max="12" width="15" customWidth="true" style="70"/>
    <col min="13" max="13" width="21.140625" customWidth="true" style="70"/>
    <col min="14" max="14" width="19.42578125" customWidth="true" style="70"/>
    <col min="15" max="15" width="19.28515625" customWidth="true" style="70"/>
    <col min="16" max="16" width="19.42578125" customWidth="true" style="70"/>
    <col min="17" max="17" width="16.7109375" customWidth="true" style="70"/>
    <col min="18" max="18" width="16.7109375" customWidth="true" style="70"/>
    <col min="19" max="19" width="16.7109375" customWidth="true" style="70"/>
    <col min="20" max="20" width="16.7109375" customWidth="true" style="70"/>
    <col min="21" max="21" width="16.7109375" customWidth="true" style="70"/>
    <col min="22" max="22" width="16.7109375" customWidth="true" style="70"/>
    <col min="23" max="23" width="16.7109375" customWidth="true" style="70"/>
    <col min="24" max="24" width="16.7109375" customWidth="true" style="70"/>
    <col min="25" max="25" width="11" customWidth="true" style="70"/>
    <col min="26" max="26" width="7.140625" customWidth="true" style="70"/>
    <col min="27" max="27" width="5" customWidth="true" style="70"/>
    <col min="28" max="28" width="1.7109375" customWidth="true" style="70"/>
    <col min="29" max="29" width="16.85546875" customWidth="true" style="70"/>
    <col min="30" max="30" width="7.85546875" customWidth="true" style="70"/>
    <col min="31" max="31" width="8.85546875" customWidth="true" style="70"/>
    <col min="32" max="32" width="8.28515625" customWidth="true" style="70"/>
    <col min="33" max="33" width="0.5703125" customWidth="true" style="70"/>
    <col min="34" max="34" width="22.140625" customWidth="true" style="70"/>
    <col min="35" max="35" width="12.5703125" customWidth="true" style="70"/>
    <col min="36" max="36" width="15" customWidth="true" style="70"/>
    <col min="37" max="37" width="20.5703125" customWidth="true" style="70"/>
    <col min="38" max="38" width="19.42578125" customWidth="true" style="70"/>
    <col min="39" max="39" width="18.7109375" customWidth="true" style="70"/>
    <col min="40" max="40" width="19.42578125" customWidth="true" style="70"/>
    <col min="41" max="41" width="16.7109375" customWidth="true" style="70"/>
    <col min="42" max="42" width="16.7109375" customWidth="true" style="70"/>
    <col min="43" max="43" width="16.7109375" customWidth="true" style="70"/>
    <col min="44" max="44" width="16.7109375" customWidth="true" style="70"/>
    <col min="45" max="45" width="16.7109375" customWidth="true" style="70"/>
    <col min="46" max="46" width="16.7109375" customWidth="true" style="70"/>
    <col min="47" max="47" width="16.7109375" customWidth="true" style="70"/>
    <col min="48" max="48" width="16.7109375" customWidth="true" style="70"/>
    <col min="49" max="49" width="11.42578125" style="70"/>
  </cols>
  <sheetData>
    <row r="1" spans="1:49" customHeight="1" ht="27">
      <c r="A1" s="320"/>
      <c r="B1" s="301"/>
      <c r="C1" s="301"/>
      <c r="D1" s="301"/>
      <c r="E1" s="301"/>
      <c r="F1" s="301"/>
      <c r="G1" s="302"/>
      <c r="H1" s="311" t="s">
        <v>45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45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9" customHeight="1" ht="27">
      <c r="A2" s="321"/>
      <c r="B2" s="322"/>
      <c r="C2" s="322"/>
      <c r="D2" s="322"/>
      <c r="E2" s="322"/>
      <c r="F2" s="322"/>
      <c r="G2" s="323"/>
      <c r="H2" s="324" t="s">
        <v>46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46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9" customHeight="1" ht="27">
      <c r="A3" s="321"/>
      <c r="B3" s="322"/>
      <c r="C3" s="322"/>
      <c r="D3" s="322"/>
      <c r="E3" s="322"/>
      <c r="F3" s="322"/>
      <c r="G3" s="323"/>
      <c r="H3" s="327" t="s">
        <v>47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47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9" customHeight="1" ht="27">
      <c r="A4" s="321"/>
      <c r="B4" s="322"/>
      <c r="C4" s="322"/>
      <c r="D4" s="322"/>
      <c r="E4" s="322"/>
      <c r="F4" s="322"/>
      <c r="G4" s="323"/>
      <c r="H4" s="324" t="s">
        <v>48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48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9" customHeight="1" ht="27">
      <c r="A5" s="321"/>
      <c r="B5" s="322"/>
      <c r="C5" s="322"/>
      <c r="D5" s="322"/>
      <c r="E5" s="322"/>
      <c r="F5" s="322"/>
      <c r="G5" s="323"/>
      <c r="H5" s="300" t="s">
        <v>49</v>
      </c>
      <c r="I5" s="309"/>
      <c r="J5" s="309"/>
      <c r="K5" s="309"/>
      <c r="L5" s="306" t="s">
        <v>50</v>
      </c>
      <c r="M5" s="307"/>
      <c r="N5" s="308"/>
      <c r="O5" s="300" t="s">
        <v>51</v>
      </c>
      <c r="P5" s="309"/>
      <c r="Q5" s="309"/>
      <c r="R5" s="310"/>
      <c r="S5" s="311" t="s">
        <v>52</v>
      </c>
      <c r="T5" s="312"/>
      <c r="U5" s="313"/>
      <c r="V5" s="311" t="s">
        <v>53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49</v>
      </c>
      <c r="AG5" s="309"/>
      <c r="AH5" s="309"/>
      <c r="AI5" s="309"/>
      <c r="AJ5" s="306" t="s">
        <v>50</v>
      </c>
      <c r="AK5" s="307"/>
      <c r="AL5" s="308"/>
      <c r="AM5" s="300" t="s">
        <v>51</v>
      </c>
      <c r="AN5" s="309"/>
      <c r="AO5" s="309"/>
      <c r="AP5" s="310"/>
      <c r="AQ5" s="311" t="s">
        <v>52</v>
      </c>
      <c r="AR5" s="312"/>
      <c r="AS5" s="313"/>
      <c r="AT5" s="311" t="s">
        <v>53</v>
      </c>
      <c r="AU5" s="301"/>
      <c r="AV5" s="302"/>
    </row>
    <row r="6" spans="1:49" customHeight="1" ht="27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54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55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54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56</v>
      </c>
      <c r="AU6" s="298"/>
      <c r="AV6" s="299"/>
    </row>
    <row r="7" spans="1:49" customHeight="1" ht="18.75">
      <c r="A7" s="300" t="s">
        <v>57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57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9" customHeight="1" ht="39">
      <c r="A8" s="303" t="s">
        <v>58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58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9" customHeight="1" ht="45.75">
      <c r="A9" s="290" t="s">
        <v>59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60</v>
      </c>
      <c r="P9" s="291"/>
      <c r="Q9" s="211" t="s">
        <v>222</v>
      </c>
      <c r="R9" s="211"/>
      <c r="S9" s="211"/>
      <c r="T9" s="211"/>
      <c r="U9" s="211"/>
      <c r="V9" s="211"/>
      <c r="W9" s="211"/>
      <c r="X9" s="292"/>
      <c r="Y9" s="290" t="s">
        <v>59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60</v>
      </c>
      <c r="AN9" s="291"/>
      <c r="AO9" s="211" t="str">
        <f>+Q9</f>
        <v>LAT 2015-0093</v>
      </c>
      <c r="AP9" s="211"/>
      <c r="AQ9" s="211"/>
      <c r="AR9" s="211"/>
      <c r="AS9" s="211"/>
      <c r="AT9" s="211"/>
      <c r="AU9" s="211"/>
      <c r="AV9" s="292"/>
    </row>
    <row r="10" spans="1:49" customHeight="1" ht="45.75">
      <c r="A10" s="287" t="s">
        <v>62</v>
      </c>
      <c r="B10" s="288"/>
      <c r="C10" s="288"/>
      <c r="D10" s="288"/>
      <c r="E10" s="288"/>
      <c r="F10" s="289"/>
      <c r="G10" s="194" t="s">
        <v>63</v>
      </c>
      <c r="H10" s="184"/>
      <c r="I10" s="184"/>
      <c r="J10" s="184"/>
      <c r="K10" s="184"/>
      <c r="L10" s="184"/>
      <c r="M10" s="184"/>
      <c r="N10" s="195"/>
      <c r="O10" s="273" t="s">
        <v>64</v>
      </c>
      <c r="P10" s="274"/>
      <c r="Q10" s="191" t="s">
        <v>65</v>
      </c>
      <c r="R10" s="182"/>
      <c r="S10" s="182"/>
      <c r="T10" s="182"/>
      <c r="U10" s="182"/>
      <c r="V10" s="182"/>
      <c r="W10" s="182"/>
      <c r="X10" s="275"/>
      <c r="Y10" s="287" t="s">
        <v>62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64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9" customHeight="1" ht="45.75">
      <c r="A11" s="287" t="s">
        <v>66</v>
      </c>
      <c r="B11" s="288"/>
      <c r="C11" s="288"/>
      <c r="D11" s="288"/>
      <c r="E11" s="288"/>
      <c r="F11" s="289"/>
      <c r="G11" s="194" t="s">
        <v>67</v>
      </c>
      <c r="H11" s="184"/>
      <c r="I11" s="184"/>
      <c r="J11" s="184"/>
      <c r="K11" s="184"/>
      <c r="L11" s="184"/>
      <c r="M11" s="184"/>
      <c r="N11" s="195"/>
      <c r="O11" s="273" t="s">
        <v>68</v>
      </c>
      <c r="P11" s="274"/>
      <c r="Q11" s="191" t="s">
        <v>69</v>
      </c>
      <c r="R11" s="182"/>
      <c r="S11" s="182"/>
      <c r="T11" s="182"/>
      <c r="U11" s="182"/>
      <c r="V11" s="182"/>
      <c r="W11" s="182"/>
      <c r="X11" s="275"/>
      <c r="Y11" s="287" t="s">
        <v>66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68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9" customHeight="1" ht="45.75">
      <c r="A12" s="276" t="s">
        <v>70</v>
      </c>
      <c r="B12" s="277"/>
      <c r="C12" s="277"/>
      <c r="D12" s="277"/>
      <c r="E12" s="277"/>
      <c r="F12" s="278"/>
      <c r="G12" s="279" t="s">
        <v>71</v>
      </c>
      <c r="H12" s="280"/>
      <c r="I12" s="280"/>
      <c r="J12" s="280"/>
      <c r="K12" s="280"/>
      <c r="L12" s="280"/>
      <c r="M12" s="280"/>
      <c r="N12" s="281"/>
      <c r="O12" s="282" t="s">
        <v>72</v>
      </c>
      <c r="P12" s="283"/>
      <c r="Q12" s="284" t="s">
        <v>223</v>
      </c>
      <c r="R12" s="179"/>
      <c r="S12" s="179"/>
      <c r="T12" s="179"/>
      <c r="U12" s="179"/>
      <c r="V12" s="179"/>
      <c r="W12" s="179"/>
      <c r="X12" s="285"/>
      <c r="Y12" s="276" t="s">
        <v>70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72</v>
      </c>
      <c r="AN12" s="283"/>
      <c r="AO12" s="284" t="str">
        <f>+Q12</f>
        <v>MARIBEL MARTINEZ</v>
      </c>
      <c r="AP12" s="179"/>
      <c r="AQ12" s="179"/>
      <c r="AR12" s="179"/>
      <c r="AS12" s="179"/>
      <c r="AT12" s="179"/>
      <c r="AU12" s="179"/>
      <c r="AV12" s="285"/>
    </row>
    <row r="13" spans="1:49" customHeight="1" ht="45.75">
      <c r="A13" s="202" t="s">
        <v>74</v>
      </c>
      <c r="B13" s="218"/>
      <c r="C13" s="218"/>
      <c r="D13" s="218"/>
      <c r="E13" s="218"/>
      <c r="F13" s="203"/>
      <c r="G13" s="202" t="s">
        <v>75</v>
      </c>
      <c r="H13" s="218"/>
      <c r="I13" s="218"/>
      <c r="J13" s="218"/>
      <c r="K13" s="203"/>
      <c r="L13" s="244" t="s">
        <v>76</v>
      </c>
      <c r="M13" s="245"/>
      <c r="N13" s="245"/>
      <c r="O13" s="246" t="s">
        <v>77</v>
      </c>
      <c r="P13" s="244" t="s">
        <v>78</v>
      </c>
      <c r="Q13" s="247"/>
      <c r="R13" s="244" t="s">
        <v>79</v>
      </c>
      <c r="S13" s="245"/>
      <c r="T13" s="245"/>
      <c r="U13" s="245"/>
      <c r="V13" s="245"/>
      <c r="W13" s="245"/>
      <c r="X13" s="247"/>
      <c r="Y13" s="202" t="s">
        <v>74</v>
      </c>
      <c r="Z13" s="218"/>
      <c r="AA13" s="218"/>
      <c r="AB13" s="218"/>
      <c r="AC13" s="218"/>
      <c r="AD13" s="203"/>
      <c r="AE13" s="202" t="s">
        <v>75</v>
      </c>
      <c r="AF13" s="218"/>
      <c r="AG13" s="218"/>
      <c r="AH13" s="218"/>
      <c r="AI13" s="203"/>
      <c r="AJ13" s="244" t="s">
        <v>76</v>
      </c>
      <c r="AK13" s="245"/>
      <c r="AL13" s="245"/>
      <c r="AM13" s="246" t="s">
        <v>77</v>
      </c>
      <c r="AN13" s="244" t="s">
        <v>78</v>
      </c>
      <c r="AO13" s="247"/>
      <c r="AP13" s="244" t="s">
        <v>79</v>
      </c>
      <c r="AQ13" s="245"/>
      <c r="AR13" s="245"/>
      <c r="AS13" s="245"/>
      <c r="AT13" s="245"/>
      <c r="AU13" s="245"/>
      <c r="AV13" s="247"/>
    </row>
    <row r="14" spans="1:49" customHeight="1" ht="45.75">
      <c r="A14" s="248" t="s">
        <v>80</v>
      </c>
      <c r="B14" s="249"/>
      <c r="C14" s="248" t="s">
        <v>81</v>
      </c>
      <c r="D14" s="250"/>
      <c r="E14" s="249"/>
      <c r="F14" s="251"/>
      <c r="G14" s="248" t="s">
        <v>80</v>
      </c>
      <c r="H14" s="249"/>
      <c r="I14" s="252" t="s">
        <v>81</v>
      </c>
      <c r="J14" s="253"/>
      <c r="K14" s="254"/>
      <c r="L14" s="169"/>
      <c r="M14" s="170"/>
      <c r="N14" s="170"/>
      <c r="O14" s="342"/>
      <c r="P14" s="169"/>
      <c r="Q14" s="171"/>
      <c r="R14" s="169"/>
      <c r="S14" s="170"/>
      <c r="T14" s="170"/>
      <c r="U14" s="170"/>
      <c r="V14" s="170"/>
      <c r="W14" s="170"/>
      <c r="X14" s="171"/>
      <c r="Y14" s="248" t="s">
        <v>80</v>
      </c>
      <c r="Z14" s="249"/>
      <c r="AA14" s="248" t="s">
        <v>81</v>
      </c>
      <c r="AB14" s="250"/>
      <c r="AC14" s="249"/>
      <c r="AD14" s="251"/>
      <c r="AE14" s="248" t="s">
        <v>80</v>
      </c>
      <c r="AF14" s="249"/>
      <c r="AG14" s="252" t="s">
        <v>81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9" customHeight="1" ht="43.5">
      <c r="A15" s="237">
        <v>0.42361111111111</v>
      </c>
      <c r="B15" s="238"/>
      <c r="C15" s="243">
        <v>42219</v>
      </c>
      <c r="D15" s="240"/>
      <c r="E15" s="241"/>
      <c r="F15" s="241"/>
      <c r="G15" s="237">
        <v>0.44375</v>
      </c>
      <c r="H15" s="238"/>
      <c r="I15" s="243">
        <f>+C15</f>
        <v>42219</v>
      </c>
      <c r="J15" s="240"/>
      <c r="K15" s="241"/>
      <c r="L15" s="215" t="s">
        <v>82</v>
      </c>
      <c r="M15" s="216"/>
      <c r="N15" s="216"/>
      <c r="O15" s="1" t="s">
        <v>83</v>
      </c>
      <c r="P15" s="190" t="s">
        <v>224</v>
      </c>
      <c r="Q15" s="228"/>
      <c r="R15" s="189" t="s">
        <v>225</v>
      </c>
      <c r="S15" s="190"/>
      <c r="T15" s="190"/>
      <c r="U15" s="190"/>
      <c r="V15" s="190"/>
      <c r="W15" s="190"/>
      <c r="X15" s="228"/>
      <c r="Y15" s="237">
        <v>0.44027777777778</v>
      </c>
      <c r="Z15" s="238"/>
      <c r="AA15" s="239">
        <f>+C15</f>
        <v>42219</v>
      </c>
      <c r="AB15" s="240"/>
      <c r="AC15" s="241"/>
      <c r="AD15" s="242"/>
      <c r="AE15" s="237">
        <f>+G15</f>
        <v>0.44375</v>
      </c>
      <c r="AF15" s="238"/>
      <c r="AG15" s="239">
        <f>+AA15</f>
        <v>42219</v>
      </c>
      <c r="AH15" s="240"/>
      <c r="AI15" s="241"/>
      <c r="AJ15" s="215" t="s">
        <v>86</v>
      </c>
      <c r="AK15" s="216"/>
      <c r="AL15" s="216"/>
      <c r="AM15" s="1" t="s">
        <v>83</v>
      </c>
      <c r="AN15" s="190" t="s">
        <v>226</v>
      </c>
      <c r="AO15" s="228"/>
      <c r="AP15" s="189" t="s">
        <v>88</v>
      </c>
      <c r="AQ15" s="190"/>
      <c r="AR15" s="190"/>
      <c r="AS15" s="190"/>
      <c r="AT15" s="190"/>
      <c r="AU15" s="190"/>
      <c r="AV15" s="228"/>
    </row>
    <row r="16" spans="1:49" customHeight="1" ht="43.5">
      <c r="A16" s="230">
        <v>0.34722222222222</v>
      </c>
      <c r="B16" s="231"/>
      <c r="C16" s="236">
        <f>+C15</f>
        <v>42219</v>
      </c>
      <c r="D16" s="233"/>
      <c r="E16" s="234"/>
      <c r="F16" s="234"/>
      <c r="G16" s="230">
        <f>+G15</f>
        <v>0.44375</v>
      </c>
      <c r="H16" s="231"/>
      <c r="I16" s="236">
        <f>+C16</f>
        <v>42219</v>
      </c>
      <c r="J16" s="233"/>
      <c r="K16" s="234"/>
      <c r="L16" s="189" t="s">
        <v>82</v>
      </c>
      <c r="M16" s="190"/>
      <c r="N16" s="190"/>
      <c r="O16" s="2" t="s">
        <v>83</v>
      </c>
      <c r="P16" s="190" t="s">
        <v>227</v>
      </c>
      <c r="Q16" s="228"/>
      <c r="R16" s="189" t="s">
        <v>228</v>
      </c>
      <c r="S16" s="190"/>
      <c r="T16" s="190"/>
      <c r="U16" s="190"/>
      <c r="V16" s="190"/>
      <c r="W16" s="190"/>
      <c r="X16" s="228"/>
      <c r="Y16" s="230">
        <v>0.38194444444444</v>
      </c>
      <c r="Z16" s="231"/>
      <c r="AA16" s="232">
        <f>+AA15</f>
        <v>42219</v>
      </c>
      <c r="AB16" s="233"/>
      <c r="AC16" s="234"/>
      <c r="AD16" s="235"/>
      <c r="AE16" s="230">
        <f>+AE15</f>
        <v>0.44375</v>
      </c>
      <c r="AF16" s="231"/>
      <c r="AG16" s="232">
        <f>+AA16</f>
        <v>42219</v>
      </c>
      <c r="AH16" s="233"/>
      <c r="AI16" s="234"/>
      <c r="AJ16" s="189" t="s">
        <v>86</v>
      </c>
      <c r="AK16" s="190"/>
      <c r="AL16" s="190"/>
      <c r="AM16" s="2" t="s">
        <v>83</v>
      </c>
      <c r="AN16" s="190" t="s">
        <v>229</v>
      </c>
      <c r="AO16" s="228"/>
      <c r="AP16" s="189" t="s">
        <v>92</v>
      </c>
      <c r="AQ16" s="190"/>
      <c r="AR16" s="190"/>
      <c r="AS16" s="190"/>
      <c r="AT16" s="190"/>
      <c r="AU16" s="190"/>
      <c r="AV16" s="228"/>
    </row>
    <row r="17" spans="1:49" customHeight="1" ht="43.5">
      <c r="A17" s="230">
        <v>0.3125</v>
      </c>
      <c r="B17" s="231"/>
      <c r="C17" s="236">
        <f>+C16</f>
        <v>42219</v>
      </c>
      <c r="D17" s="233"/>
      <c r="E17" s="234"/>
      <c r="F17" s="234"/>
      <c r="G17" s="230">
        <f>+G16</f>
        <v>0.44375</v>
      </c>
      <c r="H17" s="231"/>
      <c r="I17" s="236">
        <f>+C17</f>
        <v>42219</v>
      </c>
      <c r="J17" s="233"/>
      <c r="K17" s="234"/>
      <c r="L17" s="189" t="s">
        <v>82</v>
      </c>
      <c r="M17" s="190"/>
      <c r="N17" s="190"/>
      <c r="O17" s="2" t="s">
        <v>83</v>
      </c>
      <c r="P17" s="190" t="s">
        <v>230</v>
      </c>
      <c r="Q17" s="228"/>
      <c r="R17" s="189" t="s">
        <v>231</v>
      </c>
      <c r="S17" s="190"/>
      <c r="T17" s="190"/>
      <c r="U17" s="190"/>
      <c r="V17" s="190"/>
      <c r="W17" s="190"/>
      <c r="X17" s="228"/>
      <c r="Y17" s="230">
        <v>0.36111111111111</v>
      </c>
      <c r="Z17" s="231"/>
      <c r="AA17" s="232">
        <f>+AA16</f>
        <v>42219</v>
      </c>
      <c r="AB17" s="233"/>
      <c r="AC17" s="234"/>
      <c r="AD17" s="235"/>
      <c r="AE17" s="230">
        <f>+AE16</f>
        <v>0.44375</v>
      </c>
      <c r="AF17" s="231"/>
      <c r="AG17" s="232">
        <f>+AA17</f>
        <v>42219</v>
      </c>
      <c r="AH17" s="233"/>
      <c r="AI17" s="234"/>
      <c r="AJ17" s="189" t="s">
        <v>86</v>
      </c>
      <c r="AK17" s="190"/>
      <c r="AL17" s="190"/>
      <c r="AM17" s="2" t="s">
        <v>83</v>
      </c>
      <c r="AN17" s="190" t="s">
        <v>232</v>
      </c>
      <c r="AO17" s="228"/>
      <c r="AP17" s="189" t="s">
        <v>96</v>
      </c>
      <c r="AQ17" s="190"/>
      <c r="AR17" s="190"/>
      <c r="AS17" s="190"/>
      <c r="AT17" s="190"/>
      <c r="AU17" s="190"/>
      <c r="AV17" s="228"/>
    </row>
    <row r="18" spans="1:49" customHeight="1" ht="43.5">
      <c r="A18" s="230">
        <v>0.40972222222222</v>
      </c>
      <c r="B18" s="231"/>
      <c r="C18" s="236">
        <f>+C17</f>
        <v>42219</v>
      </c>
      <c r="D18" s="233"/>
      <c r="E18" s="234"/>
      <c r="F18" s="234"/>
      <c r="G18" s="230">
        <f>+G17</f>
        <v>0.44375</v>
      </c>
      <c r="H18" s="231"/>
      <c r="I18" s="236">
        <f>+C18</f>
        <v>42219</v>
      </c>
      <c r="J18" s="233"/>
      <c r="K18" s="234"/>
      <c r="L18" s="189" t="s">
        <v>82</v>
      </c>
      <c r="M18" s="190"/>
      <c r="N18" s="190"/>
      <c r="O18" s="2" t="s">
        <v>83</v>
      </c>
      <c r="P18" s="190" t="s">
        <v>233</v>
      </c>
      <c r="Q18" s="228"/>
      <c r="R18" s="189" t="s">
        <v>234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9" customHeight="1" ht="43.5">
      <c r="A19" s="230">
        <v>0.32638888888889</v>
      </c>
      <c r="B19" s="231"/>
      <c r="C19" s="236">
        <f>+C18</f>
        <v>42219</v>
      </c>
      <c r="D19" s="233"/>
      <c r="E19" s="234"/>
      <c r="F19" s="234"/>
      <c r="G19" s="230">
        <f>+G18</f>
        <v>0.44375</v>
      </c>
      <c r="H19" s="231"/>
      <c r="I19" s="236">
        <f>+C19</f>
        <v>42219</v>
      </c>
      <c r="J19" s="233"/>
      <c r="K19" s="234"/>
      <c r="L19" s="189" t="s">
        <v>82</v>
      </c>
      <c r="M19" s="190"/>
      <c r="N19" s="190"/>
      <c r="O19" s="2" t="s">
        <v>83</v>
      </c>
      <c r="P19" s="190" t="s">
        <v>235</v>
      </c>
      <c r="Q19" s="228"/>
      <c r="R19" s="189" t="s">
        <v>236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9" customHeight="1" ht="43.5">
      <c r="A20" s="230">
        <v>0.33263888888889</v>
      </c>
      <c r="B20" s="231"/>
      <c r="C20" s="236">
        <f>+C19</f>
        <v>42219</v>
      </c>
      <c r="D20" s="233"/>
      <c r="E20" s="234"/>
      <c r="F20" s="234"/>
      <c r="G20" s="230">
        <f>+G19</f>
        <v>0.44375</v>
      </c>
      <c r="H20" s="231"/>
      <c r="I20" s="236">
        <f>+C20</f>
        <v>42219</v>
      </c>
      <c r="J20" s="233"/>
      <c r="K20" s="234"/>
      <c r="L20" s="189" t="s">
        <v>82</v>
      </c>
      <c r="M20" s="190"/>
      <c r="N20" s="190"/>
      <c r="O20" s="2" t="s">
        <v>83</v>
      </c>
      <c r="P20" s="190" t="s">
        <v>237</v>
      </c>
      <c r="Q20" s="228"/>
      <c r="R20" s="189" t="s">
        <v>238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9" customHeight="1" ht="43.5">
      <c r="A21" s="230">
        <v>0.39236111111111</v>
      </c>
      <c r="B21" s="231"/>
      <c r="C21" s="236">
        <f>+C20</f>
        <v>42219</v>
      </c>
      <c r="D21" s="233"/>
      <c r="E21" s="234"/>
      <c r="F21" s="234"/>
      <c r="G21" s="230">
        <f>+G20</f>
        <v>0.44375</v>
      </c>
      <c r="H21" s="231"/>
      <c r="I21" s="236">
        <f>+C21</f>
        <v>42219</v>
      </c>
      <c r="J21" s="233"/>
      <c r="K21" s="234"/>
      <c r="L21" s="189" t="s">
        <v>82</v>
      </c>
      <c r="M21" s="190"/>
      <c r="N21" s="190"/>
      <c r="O21" s="2" t="s">
        <v>83</v>
      </c>
      <c r="P21" s="190" t="s">
        <v>239</v>
      </c>
      <c r="Q21" s="228"/>
      <c r="R21" s="189" t="s">
        <v>240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9" customHeight="1" ht="43.5">
      <c r="A22" s="224">
        <v>0.40277777777778</v>
      </c>
      <c r="B22" s="225"/>
      <c r="C22" s="229">
        <f>+C21</f>
        <v>42219</v>
      </c>
      <c r="D22" s="221"/>
      <c r="E22" s="222"/>
      <c r="F22" s="222"/>
      <c r="G22" s="224">
        <f>+G21</f>
        <v>0.44375</v>
      </c>
      <c r="H22" s="225"/>
      <c r="I22" s="229">
        <f>+C22</f>
        <v>42219</v>
      </c>
      <c r="J22" s="221"/>
      <c r="K22" s="222"/>
      <c r="L22" s="226" t="s">
        <v>82</v>
      </c>
      <c r="M22" s="227"/>
      <c r="N22" s="227"/>
      <c r="O22" s="3" t="s">
        <v>83</v>
      </c>
      <c r="P22" s="190" t="s">
        <v>241</v>
      </c>
      <c r="Q22" s="228"/>
      <c r="R22" s="189" t="s">
        <v>104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9" customHeight="1" ht="13.5">
      <c r="A23" s="200" t="s">
        <v>107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108</v>
      </c>
      <c r="R23" s="206"/>
      <c r="S23" s="206"/>
      <c r="T23" s="206"/>
      <c r="U23" s="206"/>
      <c r="V23" s="206"/>
      <c r="W23" s="206"/>
      <c r="X23" s="201"/>
      <c r="Y23" s="200" t="s">
        <v>107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108</v>
      </c>
      <c r="AP23" s="206"/>
      <c r="AQ23" s="206"/>
      <c r="AR23" s="206"/>
      <c r="AS23" s="206"/>
      <c r="AT23" s="206"/>
      <c r="AU23" s="206"/>
      <c r="AV23" s="201"/>
    </row>
    <row r="24" spans="1:49" customHeight="1" ht="18.7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9" customHeight="1" ht="58.5">
      <c r="A25" s="200" t="s">
        <v>109</v>
      </c>
      <c r="B25" s="206"/>
      <c r="C25" s="206"/>
      <c r="D25" s="206"/>
      <c r="E25" s="204" t="s">
        <v>110</v>
      </c>
      <c r="F25" s="200" t="s">
        <v>111</v>
      </c>
      <c r="G25" s="206"/>
      <c r="H25" s="206"/>
      <c r="I25" s="206"/>
      <c r="J25" s="200" t="s">
        <v>112</v>
      </c>
      <c r="K25" s="200" t="s">
        <v>113</v>
      </c>
      <c r="L25" s="201"/>
      <c r="M25" s="204" t="s">
        <v>114</v>
      </c>
      <c r="N25" s="206" t="s">
        <v>115</v>
      </c>
      <c r="O25" s="206"/>
      <c r="P25" s="201"/>
      <c r="Q25" s="200" t="s">
        <v>116</v>
      </c>
      <c r="R25" s="206"/>
      <c r="S25" s="206"/>
      <c r="T25" s="206"/>
      <c r="U25" s="206"/>
      <c r="V25" s="206"/>
      <c r="W25" s="206"/>
      <c r="X25" s="201"/>
      <c r="Y25" s="200" t="s">
        <v>109</v>
      </c>
      <c r="Z25" s="206"/>
      <c r="AA25" s="206"/>
      <c r="AB25" s="206"/>
      <c r="AC25" s="204" t="s">
        <v>110</v>
      </c>
      <c r="AD25" s="200" t="s">
        <v>111</v>
      </c>
      <c r="AE25" s="206"/>
      <c r="AF25" s="206"/>
      <c r="AG25" s="206"/>
      <c r="AH25" s="200" t="s">
        <v>112</v>
      </c>
      <c r="AI25" s="200" t="s">
        <v>113</v>
      </c>
      <c r="AJ25" s="201"/>
      <c r="AK25" s="204" t="s">
        <v>114</v>
      </c>
      <c r="AL25" s="206" t="s">
        <v>115</v>
      </c>
      <c r="AM25" s="206"/>
      <c r="AN25" s="201"/>
      <c r="AO25" s="200" t="s">
        <v>116</v>
      </c>
      <c r="AP25" s="206"/>
      <c r="AQ25" s="206"/>
      <c r="AR25" s="206"/>
      <c r="AS25" s="206"/>
      <c r="AT25" s="206"/>
      <c r="AU25" s="206"/>
      <c r="AV25" s="201"/>
    </row>
    <row r="26" spans="1:49" customHeight="1" ht="150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117</v>
      </c>
      <c r="O26" s="22" t="s">
        <v>118</v>
      </c>
      <c r="P26" s="23" t="s">
        <v>119</v>
      </c>
      <c r="Q26" s="72" t="str">
        <f>+P15</f>
        <v>15J3T1</v>
      </c>
      <c r="R26" s="72" t="str">
        <f>+P16</f>
        <v>15J3T2</v>
      </c>
      <c r="S26" s="72" t="str">
        <f>+P17</f>
        <v>15J3T3</v>
      </c>
      <c r="T26" s="72" t="str">
        <f>+P18</f>
        <v>15J3T4</v>
      </c>
      <c r="U26" s="72" t="str">
        <f>+P19</f>
        <v>15J3T5</v>
      </c>
      <c r="V26" s="72" t="str">
        <f>+P20</f>
        <v>15J3T6</v>
      </c>
      <c r="W26" s="72" t="str">
        <f>+P21</f>
        <v>15J3T7</v>
      </c>
      <c r="X26" s="73" t="str">
        <f>+P22</f>
        <v>15J3T8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117</v>
      </c>
      <c r="AM26" s="22" t="s">
        <v>118</v>
      </c>
      <c r="AN26" s="23" t="s">
        <v>119</v>
      </c>
      <c r="AO26" s="72" t="str">
        <f>+AN15</f>
        <v>15J3C1</v>
      </c>
      <c r="AP26" s="72" t="str">
        <f>+AN16</f>
        <v>15J3C2</v>
      </c>
      <c r="AQ26" s="72" t="str">
        <f>+AN17</f>
        <v>15J3C3</v>
      </c>
      <c r="AR26" s="72"/>
      <c r="AS26" s="72"/>
      <c r="AT26" s="72"/>
      <c r="AU26" s="72"/>
      <c r="AV26" s="73"/>
    </row>
    <row r="27" spans="1:49" customHeight="1" ht="55.5">
      <c r="A27" s="215" t="s">
        <v>120</v>
      </c>
      <c r="B27" s="216"/>
      <c r="C27" s="216"/>
      <c r="D27" s="217"/>
      <c r="E27" s="68">
        <f>+I15</f>
        <v>42219</v>
      </c>
      <c r="F27" s="210" t="s">
        <v>121</v>
      </c>
      <c r="G27" s="211"/>
      <c r="H27" s="211"/>
      <c r="I27" s="212"/>
      <c r="J27" s="24" t="s">
        <v>122</v>
      </c>
      <c r="K27" s="213" t="s">
        <v>123</v>
      </c>
      <c r="L27" s="214"/>
      <c r="M27" s="74">
        <v>0</v>
      </c>
      <c r="N27" s="65" t="s">
        <v>124</v>
      </c>
      <c r="O27" s="25" t="s">
        <v>124</v>
      </c>
      <c r="P27" s="26" t="s">
        <v>124</v>
      </c>
      <c r="Q27" s="75"/>
      <c r="R27" s="76"/>
      <c r="S27" s="76"/>
      <c r="T27" s="76"/>
      <c r="U27" s="76"/>
      <c r="V27" s="76"/>
      <c r="W27" s="76"/>
      <c r="X27" s="77"/>
      <c r="Y27" s="215" t="s">
        <v>120</v>
      </c>
      <c r="Z27" s="216"/>
      <c r="AA27" s="216"/>
      <c r="AB27" s="217"/>
      <c r="AC27" s="68">
        <f>+AA17</f>
        <v>42219</v>
      </c>
      <c r="AD27" s="210" t="s">
        <v>121</v>
      </c>
      <c r="AE27" s="211"/>
      <c r="AF27" s="211"/>
      <c r="AG27" s="212"/>
      <c r="AH27" s="24" t="s">
        <v>122</v>
      </c>
      <c r="AI27" s="213" t="s">
        <v>123</v>
      </c>
      <c r="AJ27" s="214"/>
      <c r="AK27" s="74">
        <v>0</v>
      </c>
      <c r="AL27" s="65" t="s">
        <v>124</v>
      </c>
      <c r="AM27" s="25" t="s">
        <v>124</v>
      </c>
      <c r="AN27" s="26" t="s">
        <v>124</v>
      </c>
      <c r="AO27" s="75">
        <f>+'[2]3'!$H$11</f>
        <v>6.40512</v>
      </c>
      <c r="AP27" s="76">
        <f>+'[2]3'!$H$12</f>
        <v>7.80624</v>
      </c>
      <c r="AQ27" s="76">
        <f>+'[2]3'!$H$13</f>
        <v>8.0064</v>
      </c>
      <c r="AR27" s="76"/>
      <c r="AS27" s="76"/>
      <c r="AT27" s="76"/>
      <c r="AU27" s="76"/>
      <c r="AV27" s="77"/>
    </row>
    <row r="28" spans="1:49" customHeight="1" ht="55.5">
      <c r="A28" s="189" t="s">
        <v>125</v>
      </c>
      <c r="B28" s="190"/>
      <c r="C28" s="190"/>
      <c r="D28" s="191"/>
      <c r="E28" s="67">
        <f>+E27</f>
        <v>42219</v>
      </c>
      <c r="F28" s="192" t="s">
        <v>121</v>
      </c>
      <c r="G28" s="193"/>
      <c r="H28" s="193"/>
      <c r="I28" s="194"/>
      <c r="J28" s="62" t="s">
        <v>126</v>
      </c>
      <c r="K28" s="195" t="s">
        <v>123</v>
      </c>
      <c r="L28" s="196"/>
      <c r="M28" s="78">
        <v>0</v>
      </c>
      <c r="N28" s="64">
        <v>200</v>
      </c>
      <c r="O28" s="4" t="s">
        <v>124</v>
      </c>
      <c r="P28" s="5" t="s">
        <v>124</v>
      </c>
      <c r="Q28" s="79">
        <f>+'[2]3'!$N$3</f>
        <v>7.20576</v>
      </c>
      <c r="R28" s="80">
        <f>+'[2]3'!$N$4</f>
        <v>7.80624</v>
      </c>
      <c r="S28" s="80">
        <f>+'[2]3'!$N$5</f>
        <v>9.60768</v>
      </c>
      <c r="T28" s="80">
        <f>+'[2]3'!$N$6</f>
        <v>7.80624</v>
      </c>
      <c r="U28" s="80">
        <f>+'[2]3'!$N$7</f>
        <v>46.0368</v>
      </c>
      <c r="V28" s="80">
        <f>+'[2]3'!$N$8</f>
        <v>44.63568</v>
      </c>
      <c r="W28" s="80">
        <f>+'[2]3'!$N$9</f>
        <v>22.41792</v>
      </c>
      <c r="X28" s="81">
        <f>+'[2]3'!$N$10</f>
        <v>45.83664</v>
      </c>
      <c r="Y28" s="189" t="s">
        <v>125</v>
      </c>
      <c r="Z28" s="190"/>
      <c r="AA28" s="190"/>
      <c r="AB28" s="191"/>
      <c r="AC28" s="67">
        <f>+AC27</f>
        <v>42219</v>
      </c>
      <c r="AD28" s="192" t="s">
        <v>121</v>
      </c>
      <c r="AE28" s="193"/>
      <c r="AF28" s="193"/>
      <c r="AG28" s="194"/>
      <c r="AH28" s="62" t="s">
        <v>126</v>
      </c>
      <c r="AI28" s="195" t="s">
        <v>123</v>
      </c>
      <c r="AJ28" s="196"/>
      <c r="AK28" s="78">
        <v>0</v>
      </c>
      <c r="AL28" s="64">
        <v>200</v>
      </c>
      <c r="AM28" s="4" t="s">
        <v>124</v>
      </c>
      <c r="AN28" s="5" t="s">
        <v>124</v>
      </c>
      <c r="AO28" s="80">
        <f>+'[2]3'!$N$11</f>
        <v>17.21376</v>
      </c>
      <c r="AP28" s="80">
        <f>+'[2]3'!$N$12</f>
        <v>47.0376</v>
      </c>
      <c r="AQ28" s="80">
        <f>+'[2]3'!$N$13</f>
        <v>26.82144</v>
      </c>
      <c r="AR28" s="80"/>
      <c r="AS28" s="80"/>
      <c r="AT28" s="80"/>
      <c r="AU28" s="80"/>
      <c r="AV28" s="81"/>
    </row>
    <row r="29" spans="1:49" customHeight="1" ht="55.5">
      <c r="A29" s="189" t="s">
        <v>127</v>
      </c>
      <c r="B29" s="190"/>
      <c r="C29" s="190"/>
      <c r="D29" s="191"/>
      <c r="E29" s="67">
        <f>+E28</f>
        <v>42219</v>
      </c>
      <c r="F29" s="192" t="s">
        <v>128</v>
      </c>
      <c r="G29" s="193"/>
      <c r="H29" s="193"/>
      <c r="I29" s="194"/>
      <c r="J29" s="62" t="s">
        <v>129</v>
      </c>
      <c r="K29" s="195" t="s">
        <v>130</v>
      </c>
      <c r="L29" s="196"/>
      <c r="M29" s="82">
        <v>0.008</v>
      </c>
      <c r="N29" s="64">
        <v>0.2</v>
      </c>
      <c r="O29" s="4" t="s">
        <v>124</v>
      </c>
      <c r="P29" s="5" t="s">
        <v>124</v>
      </c>
      <c r="Q29" s="83"/>
      <c r="R29" s="84"/>
      <c r="S29" s="84"/>
      <c r="T29" s="84"/>
      <c r="U29" s="84"/>
      <c r="V29" s="84"/>
      <c r="W29" s="84"/>
      <c r="X29" s="85"/>
      <c r="Y29" s="189" t="s">
        <v>127</v>
      </c>
      <c r="Z29" s="190"/>
      <c r="AA29" s="190"/>
      <c r="AB29" s="191"/>
      <c r="AC29" s="67">
        <f>+AC28</f>
        <v>42219</v>
      </c>
      <c r="AD29" s="192" t="s">
        <v>128</v>
      </c>
      <c r="AE29" s="193"/>
      <c r="AF29" s="193"/>
      <c r="AG29" s="194"/>
      <c r="AH29" s="62" t="s">
        <v>129</v>
      </c>
      <c r="AI29" s="195" t="s">
        <v>130</v>
      </c>
      <c r="AJ29" s="196"/>
      <c r="AK29" s="82">
        <v>0.008</v>
      </c>
      <c r="AL29" s="64">
        <v>0.2</v>
      </c>
      <c r="AM29" s="4" t="s">
        <v>124</v>
      </c>
      <c r="AN29" s="5" t="s">
        <v>124</v>
      </c>
      <c r="AO29" s="83"/>
      <c r="AP29" s="84"/>
      <c r="AQ29" s="84"/>
      <c r="AR29" s="84"/>
      <c r="AS29" s="84"/>
      <c r="AT29" s="84"/>
      <c r="AU29" s="84"/>
      <c r="AV29" s="85"/>
    </row>
    <row r="30" spans="1:49" customHeight="1" ht="55.5">
      <c r="A30" s="189" t="s">
        <v>131</v>
      </c>
      <c r="B30" s="190"/>
      <c r="C30" s="190"/>
      <c r="D30" s="191"/>
      <c r="E30" s="67">
        <f>+E29</f>
        <v>42219</v>
      </c>
      <c r="F30" s="192" t="s">
        <v>132</v>
      </c>
      <c r="G30" s="193"/>
      <c r="H30" s="193"/>
      <c r="I30" s="194"/>
      <c r="J30" s="62" t="s">
        <v>133</v>
      </c>
      <c r="K30" s="195" t="s">
        <v>134</v>
      </c>
      <c r="L30" s="196"/>
      <c r="M30" s="78">
        <v>0</v>
      </c>
      <c r="N30" s="64">
        <v>60</v>
      </c>
      <c r="O30" s="4" t="s">
        <v>124</v>
      </c>
      <c r="P30" s="5" t="s">
        <v>124</v>
      </c>
      <c r="Q30" s="79">
        <f>+'[2]3'!$AA$3</f>
        <v>4.88976</v>
      </c>
      <c r="R30" s="79">
        <f>+'[2]3'!$AA$4</f>
        <v>3.52704</v>
      </c>
      <c r="S30" s="79">
        <f>+'[2]3'!$AA$5</f>
        <v>4.56912</v>
      </c>
      <c r="T30" s="79">
        <f>+'[2]3'!$AA$6</f>
        <v>4.96992</v>
      </c>
      <c r="U30" s="79">
        <f>+'[2]3'!$AA$7</f>
        <v>12.98592</v>
      </c>
      <c r="V30" s="79">
        <f>+'[2]3'!$AA$8</f>
        <v>12.54504</v>
      </c>
      <c r="W30" s="79">
        <f>+'[2]3'!$AA$9</f>
        <v>8.4168</v>
      </c>
      <c r="X30" s="86">
        <f>+'[2]3'!$AA$10</f>
        <v>12.58512</v>
      </c>
      <c r="Y30" s="189" t="s">
        <v>131</v>
      </c>
      <c r="Z30" s="190"/>
      <c r="AA30" s="190"/>
      <c r="AB30" s="191"/>
      <c r="AC30" s="67">
        <f>+AC29</f>
        <v>42219</v>
      </c>
      <c r="AD30" s="192" t="s">
        <v>132</v>
      </c>
      <c r="AE30" s="193"/>
      <c r="AF30" s="193"/>
      <c r="AG30" s="194"/>
      <c r="AH30" s="62" t="s">
        <v>133</v>
      </c>
      <c r="AI30" s="195" t="s">
        <v>134</v>
      </c>
      <c r="AJ30" s="196"/>
      <c r="AK30" s="78">
        <v>0</v>
      </c>
      <c r="AL30" s="64">
        <v>60</v>
      </c>
      <c r="AM30" s="4" t="s">
        <v>124</v>
      </c>
      <c r="AN30" s="5" t="s">
        <v>124</v>
      </c>
      <c r="AO30" s="79">
        <f>+'[2]3'!$AA$11</f>
        <v>4.72944</v>
      </c>
      <c r="AP30" s="79">
        <f>+'[2]3'!$AA$12</f>
        <v>11.46288</v>
      </c>
      <c r="AQ30" s="79">
        <f>+'[2]3'!$AA$13</f>
        <v>9.6192</v>
      </c>
      <c r="AR30" s="80"/>
      <c r="AS30" s="80"/>
      <c r="AT30" s="80"/>
      <c r="AU30" s="80"/>
      <c r="AV30" s="81"/>
    </row>
    <row r="31" spans="1:49" customHeight="1" ht="55.5">
      <c r="A31" s="189" t="s">
        <v>135</v>
      </c>
      <c r="B31" s="190"/>
      <c r="C31" s="190"/>
      <c r="D31" s="191"/>
      <c r="E31" s="67">
        <f>+E30</f>
        <v>42219</v>
      </c>
      <c r="F31" s="192" t="s">
        <v>128</v>
      </c>
      <c r="G31" s="193"/>
      <c r="H31" s="193"/>
      <c r="I31" s="194"/>
      <c r="J31" s="62" t="s">
        <v>136</v>
      </c>
      <c r="K31" s="195" t="s">
        <v>137</v>
      </c>
      <c r="L31" s="196"/>
      <c r="M31" s="82">
        <v>0.02</v>
      </c>
      <c r="N31" s="64" t="s">
        <v>138</v>
      </c>
      <c r="O31" s="4" t="s">
        <v>124</v>
      </c>
      <c r="P31" s="5" t="s">
        <v>124</v>
      </c>
      <c r="Q31" s="87">
        <v>1.2</v>
      </c>
      <c r="R31" s="88">
        <v>1.17</v>
      </c>
      <c r="S31" s="88">
        <v>1</v>
      </c>
      <c r="T31" s="88">
        <v>1.08</v>
      </c>
      <c r="U31" s="88">
        <v>1.14</v>
      </c>
      <c r="V31" s="88">
        <v>1.21</v>
      </c>
      <c r="W31" s="88">
        <v>1.34</v>
      </c>
      <c r="X31" s="89">
        <v>1.18</v>
      </c>
      <c r="Y31" s="189" t="s">
        <v>135</v>
      </c>
      <c r="Z31" s="190"/>
      <c r="AA31" s="190"/>
      <c r="AB31" s="191"/>
      <c r="AC31" s="67">
        <f>+AC30</f>
        <v>42219</v>
      </c>
      <c r="AD31" s="192" t="s">
        <v>128</v>
      </c>
      <c r="AE31" s="193"/>
      <c r="AF31" s="193"/>
      <c r="AG31" s="194"/>
      <c r="AH31" s="62" t="s">
        <v>136</v>
      </c>
      <c r="AI31" s="195" t="s">
        <v>137</v>
      </c>
      <c r="AJ31" s="196"/>
      <c r="AK31" s="82">
        <v>0.02</v>
      </c>
      <c r="AL31" s="64" t="s">
        <v>138</v>
      </c>
      <c r="AM31" s="4" t="s">
        <v>124</v>
      </c>
      <c r="AN31" s="5" t="s">
        <v>124</v>
      </c>
      <c r="AO31" s="87"/>
      <c r="AP31" s="88"/>
      <c r="AQ31" s="88"/>
      <c r="AR31" s="88"/>
      <c r="AS31" s="88"/>
      <c r="AT31" s="88"/>
      <c r="AU31" s="88"/>
      <c r="AV31" s="89"/>
    </row>
    <row r="32" spans="1:49" customHeight="1" ht="55.5">
      <c r="A32" s="189" t="s">
        <v>14</v>
      </c>
      <c r="B32" s="190"/>
      <c r="C32" s="190"/>
      <c r="D32" s="191"/>
      <c r="E32" s="67">
        <f>+E31</f>
        <v>42219</v>
      </c>
      <c r="F32" s="192" t="s">
        <v>121</v>
      </c>
      <c r="G32" s="193"/>
      <c r="H32" s="193"/>
      <c r="I32" s="194"/>
      <c r="J32" s="62" t="s">
        <v>139</v>
      </c>
      <c r="K32" s="195" t="s">
        <v>140</v>
      </c>
      <c r="L32" s="196"/>
      <c r="M32" s="78">
        <v>2</v>
      </c>
      <c r="N32" s="64">
        <v>250</v>
      </c>
      <c r="O32" s="6">
        <v>250</v>
      </c>
      <c r="P32" s="7">
        <v>250</v>
      </c>
      <c r="Q32" s="79">
        <v>20</v>
      </c>
      <c r="R32" s="79">
        <f>+'[2]3'!$AJ$4</f>
        <v>10.79756568</v>
      </c>
      <c r="S32" s="79">
        <f>+'[2]3'!$AJ$5</f>
        <v>8.69803902</v>
      </c>
      <c r="T32" s="79">
        <f>+'[2]3'!$AJ$6</f>
        <v>8.89799394</v>
      </c>
      <c r="U32" s="79">
        <f>+'[2]3'!$AJ$7</f>
        <v>9.79779108</v>
      </c>
      <c r="V32" s="79">
        <f>+'[2]3'!$AJ$8</f>
        <v>9.997746</v>
      </c>
      <c r="W32" s="79">
        <f>+'[2]3'!$AJ$9</f>
        <v>6.4985349</v>
      </c>
      <c r="X32" s="86">
        <f>+'[2]3'!$AJ$10</f>
        <v>9.79779108</v>
      </c>
      <c r="Y32" s="189" t="s">
        <v>14</v>
      </c>
      <c r="Z32" s="190"/>
      <c r="AA32" s="190"/>
      <c r="AB32" s="191"/>
      <c r="AC32" s="67">
        <f>+AC31</f>
        <v>42219</v>
      </c>
      <c r="AD32" s="192" t="s">
        <v>121</v>
      </c>
      <c r="AE32" s="193"/>
      <c r="AF32" s="193"/>
      <c r="AG32" s="194"/>
      <c r="AH32" s="62" t="s">
        <v>139</v>
      </c>
      <c r="AI32" s="195" t="s">
        <v>140</v>
      </c>
      <c r="AJ32" s="196"/>
      <c r="AK32" s="78">
        <v>2</v>
      </c>
      <c r="AL32" s="64">
        <v>250</v>
      </c>
      <c r="AM32" s="6">
        <v>250</v>
      </c>
      <c r="AN32" s="7">
        <v>250</v>
      </c>
      <c r="AO32" s="79">
        <f>+'[2]3'!$AJ$11</f>
        <v>1.4996619</v>
      </c>
      <c r="AP32" s="79">
        <f>+'[2]3'!$AJ$12</f>
        <v>4.29903078</v>
      </c>
      <c r="AQ32" s="79">
        <f>+'[2]3'!$AJ$13</f>
        <v>3.69916602</v>
      </c>
      <c r="AR32" s="80"/>
      <c r="AS32" s="80"/>
      <c r="AT32" s="80"/>
      <c r="AU32" s="80"/>
      <c r="AV32" s="81"/>
    </row>
    <row r="33" spans="1:49" customHeight="1" ht="55.5">
      <c r="A33" s="189" t="s">
        <v>141</v>
      </c>
      <c r="B33" s="190"/>
      <c r="C33" s="190"/>
      <c r="D33" s="191"/>
      <c r="E33" s="67">
        <f>+E32</f>
        <v>42219</v>
      </c>
      <c r="F33" s="192" t="s">
        <v>142</v>
      </c>
      <c r="G33" s="193"/>
      <c r="H33" s="193"/>
      <c r="I33" s="194"/>
      <c r="J33" s="62" t="s">
        <v>143</v>
      </c>
      <c r="K33" s="192" t="s">
        <v>144</v>
      </c>
      <c r="L33" s="194"/>
      <c r="M33" s="82" t="s">
        <v>145</v>
      </c>
      <c r="N33" s="63" t="s">
        <v>146</v>
      </c>
      <c r="O33" s="6">
        <v>20000</v>
      </c>
      <c r="P33" s="7">
        <v>1000</v>
      </c>
      <c r="Q33" s="90" t="str">
        <f>+'[2]3'!$AK$3</f>
        <v>&lt;1</v>
      </c>
      <c r="R33" s="90" t="str">
        <f>+'[2]3'!$AK$4</f>
        <v>&lt;1</v>
      </c>
      <c r="S33" s="90" t="str">
        <f>+'[2]3'!$AK$5</f>
        <v>&lt;1</v>
      </c>
      <c r="T33" s="90" t="str">
        <f>+'[2]3'!$AK$6</f>
        <v>&lt;1</v>
      </c>
      <c r="U33" s="90" t="str">
        <f>+'[2]3'!$AK$7</f>
        <v>&lt;1</v>
      </c>
      <c r="V33" s="90" t="str">
        <f>+'[2]3'!$AK$8</f>
        <v>&lt;1</v>
      </c>
      <c r="W33" s="90" t="str">
        <f>+'[2]3'!$AK$9</f>
        <v>&lt;1</v>
      </c>
      <c r="X33" s="91" t="str">
        <f>+'[2]3'!$AK$10</f>
        <v>&lt;1</v>
      </c>
      <c r="Y33" s="189" t="s">
        <v>141</v>
      </c>
      <c r="Z33" s="190"/>
      <c r="AA33" s="190"/>
      <c r="AB33" s="191"/>
      <c r="AC33" s="67">
        <f>+AC32</f>
        <v>42219</v>
      </c>
      <c r="AD33" s="192" t="s">
        <v>142</v>
      </c>
      <c r="AE33" s="193"/>
      <c r="AF33" s="193"/>
      <c r="AG33" s="194"/>
      <c r="AH33" s="62" t="s">
        <v>143</v>
      </c>
      <c r="AI33" s="192" t="s">
        <v>144</v>
      </c>
      <c r="AJ33" s="194"/>
      <c r="AK33" s="82" t="s">
        <v>145</v>
      </c>
      <c r="AL33" s="63" t="s">
        <v>146</v>
      </c>
      <c r="AM33" s="6">
        <v>20000</v>
      </c>
      <c r="AN33" s="7">
        <v>1000</v>
      </c>
      <c r="AO33" s="79">
        <f>+'[2]3'!$AK$11</f>
        <v>17820</v>
      </c>
      <c r="AP33" s="79">
        <f>+'[2]3'!$AK$12</f>
        <v>13760</v>
      </c>
      <c r="AQ33" s="79">
        <f>+'[2]3'!$AK$13</f>
        <v>191.8</v>
      </c>
      <c r="AR33" s="92"/>
      <c r="AS33" s="92"/>
      <c r="AT33" s="92"/>
      <c r="AU33" s="92"/>
      <c r="AV33" s="93"/>
    </row>
    <row r="34" spans="1:49" customHeight="1" ht="55.5">
      <c r="A34" s="189" t="s">
        <v>5</v>
      </c>
      <c r="B34" s="190"/>
      <c r="C34" s="190"/>
      <c r="D34" s="191"/>
      <c r="E34" s="67">
        <f>+E33</f>
        <v>42219</v>
      </c>
      <c r="F34" s="192" t="s">
        <v>147</v>
      </c>
      <c r="G34" s="193"/>
      <c r="H34" s="193"/>
      <c r="I34" s="194"/>
      <c r="J34" s="62" t="s">
        <v>148</v>
      </c>
      <c r="K34" s="195" t="s">
        <v>149</v>
      </c>
      <c r="L34" s="196"/>
      <c r="M34" s="8">
        <v>2</v>
      </c>
      <c r="N34" s="64">
        <v>15</v>
      </c>
      <c r="O34" s="4" t="s">
        <v>124</v>
      </c>
      <c r="P34" s="5" t="s">
        <v>124</v>
      </c>
      <c r="Q34" s="90">
        <v>11</v>
      </c>
      <c r="R34" s="105">
        <v>37</v>
      </c>
      <c r="S34" s="105">
        <v>16</v>
      </c>
      <c r="T34" s="92">
        <v>13</v>
      </c>
      <c r="U34" s="92">
        <v>4</v>
      </c>
      <c r="V34" s="92">
        <v>0</v>
      </c>
      <c r="W34" s="92">
        <v>9</v>
      </c>
      <c r="X34" s="93">
        <v>3</v>
      </c>
      <c r="Y34" s="189" t="s">
        <v>5</v>
      </c>
      <c r="Z34" s="190"/>
      <c r="AA34" s="190"/>
      <c r="AB34" s="191"/>
      <c r="AC34" s="67">
        <f>+AC33</f>
        <v>42219</v>
      </c>
      <c r="AD34" s="192" t="s">
        <v>147</v>
      </c>
      <c r="AE34" s="193"/>
      <c r="AF34" s="193"/>
      <c r="AG34" s="194"/>
      <c r="AH34" s="62" t="s">
        <v>148</v>
      </c>
      <c r="AI34" s="195" t="s">
        <v>149</v>
      </c>
      <c r="AJ34" s="196"/>
      <c r="AK34" s="8">
        <v>2</v>
      </c>
      <c r="AL34" s="64">
        <v>15</v>
      </c>
      <c r="AM34" s="4" t="s">
        <v>124</v>
      </c>
      <c r="AN34" s="5" t="s">
        <v>124</v>
      </c>
      <c r="AO34" s="90">
        <v>122</v>
      </c>
      <c r="AP34" s="92">
        <v>122</v>
      </c>
      <c r="AQ34" s="92">
        <v>44</v>
      </c>
      <c r="AR34" s="92"/>
      <c r="AS34" s="92"/>
      <c r="AT34" s="92"/>
      <c r="AU34" s="92"/>
      <c r="AV34" s="93"/>
    </row>
    <row r="35" spans="1:49" customHeight="1" ht="55.5">
      <c r="A35" s="181" t="s">
        <v>150</v>
      </c>
      <c r="B35" s="182"/>
      <c r="C35" s="182"/>
      <c r="D35" s="182"/>
      <c r="E35" s="67">
        <f>+E34</f>
        <v>42219</v>
      </c>
      <c r="F35" s="183" t="s">
        <v>147</v>
      </c>
      <c r="G35" s="183"/>
      <c r="H35" s="183"/>
      <c r="I35" s="183"/>
      <c r="J35" s="62" t="s">
        <v>148</v>
      </c>
      <c r="K35" s="184" t="s">
        <v>149</v>
      </c>
      <c r="L35" s="184"/>
      <c r="M35" s="8">
        <v>2</v>
      </c>
      <c r="N35" s="9" t="s">
        <v>124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1" t="s">
        <v>150</v>
      </c>
      <c r="Z35" s="182"/>
      <c r="AA35" s="182"/>
      <c r="AB35" s="182"/>
      <c r="AC35" s="67">
        <f>+AC34</f>
        <v>42219</v>
      </c>
      <c r="AD35" s="183" t="s">
        <v>147</v>
      </c>
      <c r="AE35" s="183"/>
      <c r="AF35" s="183"/>
      <c r="AG35" s="183"/>
      <c r="AH35" s="62" t="s">
        <v>148</v>
      </c>
      <c r="AI35" s="184" t="s">
        <v>149</v>
      </c>
      <c r="AJ35" s="184"/>
      <c r="AK35" s="8">
        <v>2</v>
      </c>
      <c r="AL35" s="9" t="s">
        <v>124</v>
      </c>
      <c r="AM35" s="6">
        <v>75</v>
      </c>
      <c r="AN35" s="7">
        <v>20</v>
      </c>
      <c r="AO35" s="90">
        <v>67</v>
      </c>
      <c r="AP35" s="92">
        <v>47</v>
      </c>
      <c r="AQ35" s="92">
        <v>38</v>
      </c>
      <c r="AR35" s="92"/>
      <c r="AS35" s="92"/>
      <c r="AT35" s="92"/>
      <c r="AU35" s="92"/>
      <c r="AV35" s="93"/>
    </row>
    <row r="36" spans="1:49" customHeight="1" ht="55.5">
      <c r="A36" s="181" t="s">
        <v>151</v>
      </c>
      <c r="B36" s="182"/>
      <c r="C36" s="182"/>
      <c r="D36" s="182"/>
      <c r="E36" s="185">
        <f>+E35</f>
        <v>42219</v>
      </c>
      <c r="F36" s="183" t="s">
        <v>152</v>
      </c>
      <c r="G36" s="183"/>
      <c r="H36" s="183"/>
      <c r="I36" s="183"/>
      <c r="J36" s="183" t="s">
        <v>153</v>
      </c>
      <c r="K36" s="184" t="s">
        <v>154</v>
      </c>
      <c r="L36" s="184"/>
      <c r="M36" s="10" t="s">
        <v>155</v>
      </c>
      <c r="N36" s="64">
        <v>1000</v>
      </c>
      <c r="O36" s="4" t="s">
        <v>124</v>
      </c>
      <c r="P36" s="5" t="s">
        <v>124</v>
      </c>
      <c r="Q36" s="79">
        <v>56.5</v>
      </c>
      <c r="R36" s="80">
        <v>58.1</v>
      </c>
      <c r="S36" s="80">
        <v>56.7</v>
      </c>
      <c r="T36" s="80">
        <v>53.7</v>
      </c>
      <c r="U36" s="80">
        <v>139.3</v>
      </c>
      <c r="V36" s="80">
        <v>138.8</v>
      </c>
      <c r="W36" s="80">
        <v>94.6</v>
      </c>
      <c r="X36" s="81">
        <v>147.5</v>
      </c>
      <c r="Y36" s="181" t="s">
        <v>151</v>
      </c>
      <c r="Z36" s="182"/>
      <c r="AA36" s="182"/>
      <c r="AB36" s="182"/>
      <c r="AC36" s="185">
        <f>+AC27</f>
        <v>42219</v>
      </c>
      <c r="AD36" s="183" t="s">
        <v>152</v>
      </c>
      <c r="AE36" s="183"/>
      <c r="AF36" s="183"/>
      <c r="AG36" s="183"/>
      <c r="AH36" s="183" t="s">
        <v>153</v>
      </c>
      <c r="AI36" s="184" t="s">
        <v>154</v>
      </c>
      <c r="AJ36" s="184"/>
      <c r="AK36" s="10" t="s">
        <v>155</v>
      </c>
      <c r="AL36" s="64">
        <v>1000</v>
      </c>
      <c r="AM36" s="4" t="s">
        <v>124</v>
      </c>
      <c r="AN36" s="5" t="s">
        <v>124</v>
      </c>
      <c r="AO36" s="79">
        <v>48.8</v>
      </c>
      <c r="AP36" s="80">
        <v>138.2</v>
      </c>
      <c r="AQ36" s="80">
        <v>89.1</v>
      </c>
      <c r="AR36" s="80"/>
      <c r="AS36" s="80"/>
      <c r="AT36" s="80"/>
      <c r="AU36" s="80"/>
      <c r="AV36" s="81"/>
    </row>
    <row r="37" spans="1:49" customHeight="1" ht="55.5">
      <c r="A37" s="181" t="s">
        <v>156</v>
      </c>
      <c r="B37" s="182"/>
      <c r="C37" s="182"/>
      <c r="D37" s="182"/>
      <c r="E37" s="186"/>
      <c r="F37" s="183"/>
      <c r="G37" s="183"/>
      <c r="H37" s="183"/>
      <c r="I37" s="183"/>
      <c r="J37" s="183"/>
      <c r="K37" s="184" t="s">
        <v>157</v>
      </c>
      <c r="L37" s="184"/>
      <c r="M37" s="5" t="s">
        <v>124</v>
      </c>
      <c r="N37" s="9" t="s">
        <v>124</v>
      </c>
      <c r="O37" s="4" t="s">
        <v>124</v>
      </c>
      <c r="P37" s="5" t="s">
        <v>124</v>
      </c>
      <c r="Q37" s="79">
        <v>24.1</v>
      </c>
      <c r="R37" s="80">
        <v>25.7</v>
      </c>
      <c r="S37" s="80">
        <v>24.2</v>
      </c>
      <c r="T37" s="80">
        <v>24</v>
      </c>
      <c r="U37" s="80">
        <v>24.1</v>
      </c>
      <c r="V37" s="80">
        <v>24.2</v>
      </c>
      <c r="W37" s="80">
        <v>24.8</v>
      </c>
      <c r="X37" s="81">
        <v>26</v>
      </c>
      <c r="Y37" s="181" t="s">
        <v>156</v>
      </c>
      <c r="Z37" s="182"/>
      <c r="AA37" s="182"/>
      <c r="AB37" s="182"/>
      <c r="AC37" s="186"/>
      <c r="AD37" s="183"/>
      <c r="AE37" s="183"/>
      <c r="AF37" s="183"/>
      <c r="AG37" s="183"/>
      <c r="AH37" s="183"/>
      <c r="AI37" s="184" t="s">
        <v>157</v>
      </c>
      <c r="AJ37" s="184"/>
      <c r="AK37" s="5" t="s">
        <v>124</v>
      </c>
      <c r="AL37" s="9" t="s">
        <v>124</v>
      </c>
      <c r="AM37" s="4" t="s">
        <v>124</v>
      </c>
      <c r="AN37" s="5" t="s">
        <v>124</v>
      </c>
      <c r="AO37" s="79">
        <v>25.2</v>
      </c>
      <c r="AP37" s="80">
        <v>25.9</v>
      </c>
      <c r="AQ37" s="80">
        <v>26.5</v>
      </c>
      <c r="AR37" s="80"/>
      <c r="AS37" s="80"/>
      <c r="AT37" s="80"/>
      <c r="AU37" s="80"/>
      <c r="AV37" s="81"/>
    </row>
    <row r="38" spans="1:49" customHeight="1" ht="55.5">
      <c r="A38" s="181" t="s">
        <v>158</v>
      </c>
      <c r="B38" s="182"/>
      <c r="C38" s="182"/>
      <c r="D38" s="182"/>
      <c r="E38" s="67">
        <f>+E35</f>
        <v>42219</v>
      </c>
      <c r="F38" s="183" t="s">
        <v>121</v>
      </c>
      <c r="G38" s="183"/>
      <c r="H38" s="183"/>
      <c r="I38" s="183"/>
      <c r="J38" s="62" t="s">
        <v>159</v>
      </c>
      <c r="K38" s="184" t="s">
        <v>123</v>
      </c>
      <c r="L38" s="184"/>
      <c r="M38" s="78">
        <v>0</v>
      </c>
      <c r="N38" s="9" t="s">
        <v>124</v>
      </c>
      <c r="O38" s="4" t="s">
        <v>124</v>
      </c>
      <c r="P38" s="5" t="s">
        <v>124</v>
      </c>
      <c r="Q38" s="79">
        <f>+'[2]3'!$Z$3</f>
        <v>12.20976</v>
      </c>
      <c r="R38" s="79">
        <f>+'[2]3'!$Z$4</f>
        <v>8.80704</v>
      </c>
      <c r="S38" s="79">
        <f>+'[2]3'!$Z$5</f>
        <v>11.40912</v>
      </c>
      <c r="T38" s="79">
        <f>+'[2]3'!$Z$6</f>
        <v>12.40992</v>
      </c>
      <c r="U38" s="79">
        <f>+'[2]3'!$Z$7</f>
        <v>32.42592</v>
      </c>
      <c r="V38" s="79">
        <f>+'[2]3'!$Z$8</f>
        <v>31.32504</v>
      </c>
      <c r="W38" s="79">
        <f>+'[2]3'!$Z$9</f>
        <v>21.0168</v>
      </c>
      <c r="X38" s="86">
        <f>+'[2]3'!$Z$10</f>
        <v>31.42512</v>
      </c>
      <c r="Y38" s="181" t="s">
        <v>158</v>
      </c>
      <c r="Z38" s="182"/>
      <c r="AA38" s="182"/>
      <c r="AB38" s="182"/>
      <c r="AC38" s="67">
        <f>+AC27</f>
        <v>42219</v>
      </c>
      <c r="AD38" s="183" t="s">
        <v>121</v>
      </c>
      <c r="AE38" s="183"/>
      <c r="AF38" s="183"/>
      <c r="AG38" s="183"/>
      <c r="AH38" s="62" t="s">
        <v>159</v>
      </c>
      <c r="AI38" s="184" t="s">
        <v>123</v>
      </c>
      <c r="AJ38" s="184"/>
      <c r="AK38" s="78">
        <v>0</v>
      </c>
      <c r="AL38" s="9" t="s">
        <v>124</v>
      </c>
      <c r="AM38" s="4" t="s">
        <v>124</v>
      </c>
      <c r="AN38" s="5" t="s">
        <v>124</v>
      </c>
      <c r="AO38" s="79">
        <f>+'[2]3'!$Z$11</f>
        <v>11.80944</v>
      </c>
      <c r="AP38" s="79">
        <f>+'[2]3'!$Z$12</f>
        <v>28.62288</v>
      </c>
      <c r="AQ38" s="79">
        <f>+'[2]3'!$Z$13</f>
        <v>24.0192</v>
      </c>
      <c r="AR38" s="80"/>
      <c r="AS38" s="80"/>
      <c r="AT38" s="80"/>
      <c r="AU38" s="80"/>
      <c r="AV38" s="81"/>
    </row>
    <row r="39" spans="1:49" customHeight="1" ht="55.5">
      <c r="A39" s="181" t="s">
        <v>160</v>
      </c>
      <c r="B39" s="182"/>
      <c r="C39" s="182"/>
      <c r="D39" s="182"/>
      <c r="E39" s="67">
        <f>+E38</f>
        <v>42219</v>
      </c>
      <c r="F39" s="183" t="s">
        <v>161</v>
      </c>
      <c r="G39" s="183"/>
      <c r="H39" s="183"/>
      <c r="I39" s="183"/>
      <c r="J39" s="62" t="s">
        <v>162</v>
      </c>
      <c r="K39" s="184" t="s">
        <v>123</v>
      </c>
      <c r="L39" s="184"/>
      <c r="M39" s="78">
        <v>0</v>
      </c>
      <c r="N39" s="9" t="s">
        <v>124</v>
      </c>
      <c r="O39" s="4" t="s">
        <v>124</v>
      </c>
      <c r="P39" s="5" t="s">
        <v>124</v>
      </c>
      <c r="Q39" s="79">
        <f>+'[2]3'!$AB$3</f>
        <v>4.40352</v>
      </c>
      <c r="R39" s="79">
        <f>+'[2]3'!$AB$4</f>
        <v>7.80624</v>
      </c>
      <c r="S39" s="79">
        <f>+'[2]3'!$AB$5</f>
        <v>5.20416</v>
      </c>
      <c r="T39" s="79">
        <f>+'[2]3'!$AB$6</f>
        <v>3.40272</v>
      </c>
      <c r="U39" s="79">
        <f>+'[2]3'!$AB$7</f>
        <v>25.02</v>
      </c>
      <c r="V39" s="79">
        <f>+'[2]3'!$AB$8</f>
        <v>22.518</v>
      </c>
      <c r="W39" s="79">
        <f>+'[2]3'!$AB$9</f>
        <v>12.81024</v>
      </c>
      <c r="X39" s="86">
        <f>+'[2]3'!$AB$10</f>
        <v>23.21856</v>
      </c>
      <c r="Y39" s="181" t="s">
        <v>160</v>
      </c>
      <c r="Z39" s="182"/>
      <c r="AA39" s="182"/>
      <c r="AB39" s="182"/>
      <c r="AC39" s="67">
        <f>+AC28</f>
        <v>42219</v>
      </c>
      <c r="AD39" s="183" t="s">
        <v>161</v>
      </c>
      <c r="AE39" s="183"/>
      <c r="AF39" s="183"/>
      <c r="AG39" s="183"/>
      <c r="AH39" s="62" t="s">
        <v>162</v>
      </c>
      <c r="AI39" s="184" t="s">
        <v>123</v>
      </c>
      <c r="AJ39" s="184"/>
      <c r="AK39" s="78">
        <v>0</v>
      </c>
      <c r="AL39" s="9" t="s">
        <v>124</v>
      </c>
      <c r="AM39" s="4" t="s">
        <v>124</v>
      </c>
      <c r="AN39" s="5" t="s">
        <v>124</v>
      </c>
      <c r="AO39" s="79">
        <f>+'[2]3'!$AB$11</f>
        <v>3.80304</v>
      </c>
      <c r="AP39" s="79">
        <f>+'[2]3'!$AB$12</f>
        <v>25.82064</v>
      </c>
      <c r="AQ39" s="79">
        <f>+'[2]3'!$AB$13</f>
        <v>9.60768</v>
      </c>
      <c r="AR39" s="80"/>
      <c r="AS39" s="80"/>
      <c r="AT39" s="80"/>
      <c r="AU39" s="80"/>
      <c r="AV39" s="81"/>
    </row>
    <row r="40" spans="1:49" customHeight="1" ht="55.5">
      <c r="A40" s="181" t="s">
        <v>163</v>
      </c>
      <c r="B40" s="182"/>
      <c r="C40" s="182"/>
      <c r="D40" s="182"/>
      <c r="E40" s="67">
        <f>+E39</f>
        <v>42219</v>
      </c>
      <c r="F40" s="183" t="s">
        <v>121</v>
      </c>
      <c r="G40" s="183"/>
      <c r="H40" s="183"/>
      <c r="I40" s="183"/>
      <c r="J40" s="62" t="s">
        <v>164</v>
      </c>
      <c r="K40" s="184" t="s">
        <v>123</v>
      </c>
      <c r="L40" s="184"/>
      <c r="M40" s="78">
        <v>0</v>
      </c>
      <c r="N40" s="64">
        <v>300</v>
      </c>
      <c r="O40" s="4" t="s">
        <v>124</v>
      </c>
      <c r="P40" s="5" t="s">
        <v>124</v>
      </c>
      <c r="Q40" s="79">
        <f>+'[2]3'!$T$3</f>
        <v>16.61328</v>
      </c>
      <c r="R40" s="79">
        <f>+'[2]9'!$T$4</f>
        <v>53.24256</v>
      </c>
      <c r="S40" s="79">
        <f>+'[2]3'!$T$5</f>
        <v>16.61328</v>
      </c>
      <c r="T40" s="79">
        <f>+'[2]3'!$T$6</f>
        <v>15.81264</v>
      </c>
      <c r="U40" s="79">
        <f>+'[2]3'!$T$7</f>
        <v>57.44592</v>
      </c>
      <c r="V40" s="79">
        <f>+'[2]3'!$T$8</f>
        <v>53.84304</v>
      </c>
      <c r="W40" s="79">
        <f>+'[2]3'!$T$9</f>
        <v>33.82704</v>
      </c>
      <c r="X40" s="86">
        <f>+'[2]3'!$T$10</f>
        <v>54.64368</v>
      </c>
      <c r="Y40" s="181" t="s">
        <v>163</v>
      </c>
      <c r="Z40" s="182"/>
      <c r="AA40" s="182"/>
      <c r="AB40" s="182"/>
      <c r="AC40" s="67">
        <f>+AC29</f>
        <v>42219</v>
      </c>
      <c r="AD40" s="183" t="s">
        <v>121</v>
      </c>
      <c r="AE40" s="183"/>
      <c r="AF40" s="183"/>
      <c r="AG40" s="183"/>
      <c r="AH40" s="62" t="s">
        <v>164</v>
      </c>
      <c r="AI40" s="184" t="s">
        <v>123</v>
      </c>
      <c r="AJ40" s="184"/>
      <c r="AK40" s="78">
        <v>0</v>
      </c>
      <c r="AL40" s="64">
        <v>300</v>
      </c>
      <c r="AM40" s="4" t="s">
        <v>124</v>
      </c>
      <c r="AN40" s="5" t="s">
        <v>124</v>
      </c>
      <c r="AO40" s="79">
        <f>+'[2]3'!$T$11</f>
        <v>15.61248</v>
      </c>
      <c r="AP40" s="79">
        <f>+'[2]3'!$T$12</f>
        <v>54.44352</v>
      </c>
      <c r="AQ40" s="79">
        <f>+'[2]3'!$T$13</f>
        <v>33.62688</v>
      </c>
      <c r="AR40" s="80"/>
      <c r="AS40" s="80"/>
      <c r="AT40" s="80"/>
      <c r="AU40" s="80"/>
      <c r="AV40" s="81"/>
    </row>
    <row r="41" spans="1:49" customHeight="1" ht="55.5">
      <c r="A41" s="181" t="s">
        <v>165</v>
      </c>
      <c r="B41" s="182"/>
      <c r="C41" s="182"/>
      <c r="D41" s="182"/>
      <c r="E41" s="67">
        <f>+E40</f>
        <v>42219</v>
      </c>
      <c r="F41" s="183" t="s">
        <v>142</v>
      </c>
      <c r="G41" s="183"/>
      <c r="H41" s="183"/>
      <c r="I41" s="183"/>
      <c r="J41" s="62" t="s">
        <v>143</v>
      </c>
      <c r="K41" s="183" t="s">
        <v>144</v>
      </c>
      <c r="L41" s="183"/>
      <c r="M41" s="20" t="s">
        <v>145</v>
      </c>
      <c r="N41" s="63" t="s">
        <v>145</v>
      </c>
      <c r="O41" s="6">
        <v>2000</v>
      </c>
      <c r="P41" s="11" t="s">
        <v>124</v>
      </c>
      <c r="Q41" s="90" t="str">
        <f>+'[2]3'!$AL$3</f>
        <v>&lt;1</v>
      </c>
      <c r="R41" s="90" t="str">
        <f>+'[2]3'!$AL$4</f>
        <v>&lt;1</v>
      </c>
      <c r="S41" s="90" t="str">
        <f>+'[2]3'!$AL$5</f>
        <v>&lt;1</v>
      </c>
      <c r="T41" s="90" t="str">
        <f>+'[2]3'!$AL$6</f>
        <v>&lt;1</v>
      </c>
      <c r="U41" s="90" t="str">
        <f>+'[2]3'!$AL$7</f>
        <v>&lt;1</v>
      </c>
      <c r="V41" s="90" t="str">
        <f>+'[2]3'!$AL$8</f>
        <v>&lt;1</v>
      </c>
      <c r="W41" s="90" t="str">
        <f>+'[2]3'!$AL$9</f>
        <v>&lt;1</v>
      </c>
      <c r="X41" s="91" t="str">
        <f>+'[2]3'!$AL$10</f>
        <v>&lt;1</v>
      </c>
      <c r="Y41" s="181" t="s">
        <v>165</v>
      </c>
      <c r="Z41" s="182"/>
      <c r="AA41" s="182"/>
      <c r="AB41" s="182"/>
      <c r="AC41" s="67">
        <f>+AC30</f>
        <v>42219</v>
      </c>
      <c r="AD41" s="183" t="s">
        <v>142</v>
      </c>
      <c r="AE41" s="183"/>
      <c r="AF41" s="183"/>
      <c r="AG41" s="183"/>
      <c r="AH41" s="62" t="s">
        <v>143</v>
      </c>
      <c r="AI41" s="183" t="s">
        <v>144</v>
      </c>
      <c r="AJ41" s="183"/>
      <c r="AK41" s="20" t="s">
        <v>145</v>
      </c>
      <c r="AL41" s="63" t="s">
        <v>145</v>
      </c>
      <c r="AM41" s="6">
        <v>2000</v>
      </c>
      <c r="AN41" s="11" t="s">
        <v>124</v>
      </c>
      <c r="AO41" s="79">
        <f>+'[2]3'!$AL$11</f>
        <v>9840</v>
      </c>
      <c r="AP41" s="79">
        <f>+'[2]3'!$AL$12</f>
        <v>2060</v>
      </c>
      <c r="AQ41" s="79">
        <f>+'[2]3'!$AL$13</f>
        <v>166.4</v>
      </c>
      <c r="AR41" s="92"/>
      <c r="AS41" s="92"/>
      <c r="AT41" s="92"/>
      <c r="AU41" s="92"/>
      <c r="AV41" s="93"/>
    </row>
    <row r="42" spans="1:49" customHeight="1" ht="55.5">
      <c r="A42" s="181" t="s">
        <v>166</v>
      </c>
      <c r="B42" s="182"/>
      <c r="C42" s="182"/>
      <c r="D42" s="182"/>
      <c r="E42" s="67">
        <f>+E41</f>
        <v>42219</v>
      </c>
      <c r="F42" s="183" t="s">
        <v>128</v>
      </c>
      <c r="G42" s="183"/>
      <c r="H42" s="183"/>
      <c r="I42" s="183"/>
      <c r="J42" s="62" t="s">
        <v>129</v>
      </c>
      <c r="K42" s="184" t="s">
        <v>167</v>
      </c>
      <c r="L42" s="184"/>
      <c r="M42" s="82">
        <v>0.02</v>
      </c>
      <c r="N42" s="64">
        <v>0.3</v>
      </c>
      <c r="O42" s="84" t="s">
        <v>124</v>
      </c>
      <c r="P42" s="85" t="s">
        <v>124</v>
      </c>
      <c r="Q42" s="83"/>
      <c r="R42" s="84"/>
      <c r="S42" s="84"/>
      <c r="T42" s="84"/>
      <c r="U42" s="84"/>
      <c r="V42" s="84"/>
      <c r="W42" s="84"/>
      <c r="X42" s="85"/>
      <c r="Y42" s="181" t="s">
        <v>166</v>
      </c>
      <c r="Z42" s="182"/>
      <c r="AA42" s="182"/>
      <c r="AB42" s="182"/>
      <c r="AC42" s="67">
        <f>+AC31</f>
        <v>42219</v>
      </c>
      <c r="AD42" s="183" t="s">
        <v>128</v>
      </c>
      <c r="AE42" s="183"/>
      <c r="AF42" s="183"/>
      <c r="AG42" s="183"/>
      <c r="AH42" s="62" t="s">
        <v>129</v>
      </c>
      <c r="AI42" s="184" t="s">
        <v>167</v>
      </c>
      <c r="AJ42" s="184"/>
      <c r="AK42" s="82">
        <v>0.02</v>
      </c>
      <c r="AL42" s="64">
        <v>0.3</v>
      </c>
      <c r="AM42" s="84" t="s">
        <v>124</v>
      </c>
      <c r="AN42" s="85" t="s">
        <v>124</v>
      </c>
      <c r="AO42" s="83"/>
      <c r="AP42" s="84"/>
      <c r="AQ42" s="84"/>
      <c r="AR42" s="84"/>
      <c r="AS42" s="84"/>
      <c r="AT42" s="84"/>
      <c r="AU42" s="84"/>
      <c r="AV42" s="85"/>
    </row>
    <row r="43" spans="1:49" customHeight="1" ht="55.5">
      <c r="A43" s="181" t="s">
        <v>168</v>
      </c>
      <c r="B43" s="182"/>
      <c r="C43" s="182"/>
      <c r="D43" s="182"/>
      <c r="E43" s="67">
        <f>+E42</f>
        <v>42219</v>
      </c>
      <c r="F43" s="183" t="s">
        <v>169</v>
      </c>
      <c r="G43" s="183"/>
      <c r="H43" s="183"/>
      <c r="I43" s="183"/>
      <c r="J43" s="62" t="s">
        <v>170</v>
      </c>
      <c r="K43" s="184" t="s">
        <v>171</v>
      </c>
      <c r="L43" s="184"/>
      <c r="M43" s="82">
        <v>0</v>
      </c>
      <c r="N43" s="64">
        <v>36</v>
      </c>
      <c r="O43" s="84" t="s">
        <v>124</v>
      </c>
      <c r="P43" s="85" t="s">
        <v>124</v>
      </c>
      <c r="Q43" s="79">
        <f>+'[2]3'!$AC$3</f>
        <v>1.0620870857143</v>
      </c>
      <c r="R43" s="79">
        <f>+'[2]3'!$AC$4</f>
        <v>1.0620870857143</v>
      </c>
      <c r="S43" s="79">
        <f>+'[2]3'!$AC$5</f>
        <v>1.0620870857143</v>
      </c>
      <c r="T43" s="79">
        <f>+'[2]3'!$AC$6</f>
        <v>1.0620870857143</v>
      </c>
      <c r="U43" s="79">
        <f>+'[2]3'!$AC$7</f>
        <v>1.0620870857143</v>
      </c>
      <c r="V43" s="79">
        <f>+'[2]3'!$AC$8</f>
        <v>1.0620870857143</v>
      </c>
      <c r="W43" s="79">
        <f>+'[2]3'!$AC$9</f>
        <v>1.0620870857143</v>
      </c>
      <c r="X43" s="86">
        <f>+'[2]3'!$AC$10</f>
        <v>1.0620870857143</v>
      </c>
      <c r="Y43" s="181" t="s">
        <v>168</v>
      </c>
      <c r="Z43" s="182"/>
      <c r="AA43" s="182"/>
      <c r="AB43" s="182"/>
      <c r="AC43" s="67">
        <f>+AC32</f>
        <v>42219</v>
      </c>
      <c r="AD43" s="183" t="s">
        <v>169</v>
      </c>
      <c r="AE43" s="183"/>
      <c r="AF43" s="183"/>
      <c r="AG43" s="183"/>
      <c r="AH43" s="62" t="s">
        <v>170</v>
      </c>
      <c r="AI43" s="184" t="s">
        <v>171</v>
      </c>
      <c r="AJ43" s="184"/>
      <c r="AK43" s="82">
        <v>0</v>
      </c>
      <c r="AL43" s="64">
        <v>36</v>
      </c>
      <c r="AM43" s="84" t="s">
        <v>124</v>
      </c>
      <c r="AN43" s="85" t="s">
        <v>124</v>
      </c>
      <c r="AO43" s="79">
        <f>+'[2]3'!$AC$11</f>
        <v>1.0620870857143</v>
      </c>
      <c r="AP43" s="79">
        <f>+'[2]3'!$AC$12</f>
        <v>1.0620870857143</v>
      </c>
      <c r="AQ43" s="79">
        <f>+'[2]3'!$AC$13</f>
        <v>1.0620870857143</v>
      </c>
      <c r="AR43" s="80"/>
      <c r="AS43" s="80"/>
      <c r="AT43" s="80"/>
      <c r="AU43" s="80"/>
      <c r="AV43" s="81"/>
    </row>
    <row r="44" spans="1:49" customHeight="1" ht="55.5">
      <c r="A44" s="181" t="s">
        <v>172</v>
      </c>
      <c r="B44" s="182"/>
      <c r="C44" s="182"/>
      <c r="D44" s="182"/>
      <c r="E44" s="67">
        <f>+E43</f>
        <v>42219</v>
      </c>
      <c r="F44" s="183" t="s">
        <v>173</v>
      </c>
      <c r="G44" s="183"/>
      <c r="H44" s="183"/>
      <c r="I44" s="183"/>
      <c r="J44" s="62" t="s">
        <v>174</v>
      </c>
      <c r="K44" s="184" t="s">
        <v>175</v>
      </c>
      <c r="L44" s="184"/>
      <c r="M44" s="8">
        <v>0</v>
      </c>
      <c r="N44" s="64">
        <v>100</v>
      </c>
      <c r="O44" s="84" t="s">
        <v>124</v>
      </c>
      <c r="P44" s="85" t="s">
        <v>124</v>
      </c>
      <c r="Q44" s="90">
        <f>+'[2]3'!$AM$3</f>
        <v>0</v>
      </c>
      <c r="R44" s="90">
        <f>+'[2]3'!$AM$4</f>
        <v>2</v>
      </c>
      <c r="S44" s="90">
        <f>+'[2]3'!$AM$5</f>
        <v>6</v>
      </c>
      <c r="T44" s="90">
        <f>+'[2]3'!$AM$6</f>
        <v>0</v>
      </c>
      <c r="U44" s="90">
        <f>+'[2]3'!$AM$7</f>
        <v>0</v>
      </c>
      <c r="V44" s="90">
        <f>+'[2]3'!$AM$8</f>
        <v>0</v>
      </c>
      <c r="W44" s="90">
        <f>+'[2]3'!$AM$9</f>
        <v>0</v>
      </c>
      <c r="X44" s="91">
        <f>+'[2]3'!$AM$10</f>
        <v>0</v>
      </c>
      <c r="Y44" s="181" t="s">
        <v>172</v>
      </c>
      <c r="Z44" s="182"/>
      <c r="AA44" s="182"/>
      <c r="AB44" s="182"/>
      <c r="AC44" s="67">
        <f>+AC33</f>
        <v>42219</v>
      </c>
      <c r="AD44" s="183" t="s">
        <v>173</v>
      </c>
      <c r="AE44" s="183"/>
      <c r="AF44" s="183"/>
      <c r="AG44" s="183"/>
      <c r="AH44" s="62" t="s">
        <v>174</v>
      </c>
      <c r="AI44" s="184" t="s">
        <v>175</v>
      </c>
      <c r="AJ44" s="184"/>
      <c r="AK44" s="8">
        <v>0</v>
      </c>
      <c r="AL44" s="64">
        <v>100</v>
      </c>
      <c r="AM44" s="84" t="s">
        <v>124</v>
      </c>
      <c r="AN44" s="85" t="s">
        <v>124</v>
      </c>
      <c r="AO44" s="90"/>
      <c r="AP44" s="92"/>
      <c r="AQ44" s="92"/>
      <c r="AR44" s="92"/>
      <c r="AS44" s="92"/>
      <c r="AT44" s="92"/>
      <c r="AU44" s="92"/>
      <c r="AV44" s="93"/>
    </row>
    <row r="45" spans="1:49" customHeight="1" ht="55.5">
      <c r="A45" s="181" t="s">
        <v>176</v>
      </c>
      <c r="B45" s="182"/>
      <c r="C45" s="182"/>
      <c r="D45" s="182"/>
      <c r="E45" s="67">
        <f>+E44</f>
        <v>42219</v>
      </c>
      <c r="F45" s="183" t="s">
        <v>128</v>
      </c>
      <c r="G45" s="183"/>
      <c r="H45" s="183"/>
      <c r="I45" s="183"/>
      <c r="J45" s="62" t="s">
        <v>129</v>
      </c>
      <c r="K45" s="184" t="s">
        <v>177</v>
      </c>
      <c r="L45" s="184"/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1" t="s">
        <v>176</v>
      </c>
      <c r="Z45" s="182"/>
      <c r="AA45" s="182"/>
      <c r="AB45" s="182"/>
      <c r="AC45" s="67">
        <f>+AC34</f>
        <v>42219</v>
      </c>
      <c r="AD45" s="183" t="s">
        <v>128</v>
      </c>
      <c r="AE45" s="183"/>
      <c r="AF45" s="183"/>
      <c r="AG45" s="183"/>
      <c r="AH45" s="62" t="s">
        <v>129</v>
      </c>
      <c r="AI45" s="184" t="s">
        <v>177</v>
      </c>
      <c r="AJ45" s="184"/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9" customHeight="1" ht="55.5">
      <c r="A46" s="181" t="s">
        <v>16</v>
      </c>
      <c r="B46" s="182"/>
      <c r="C46" s="182"/>
      <c r="D46" s="182"/>
      <c r="E46" s="67">
        <f>+E45</f>
        <v>42219</v>
      </c>
      <c r="F46" s="183" t="s">
        <v>128</v>
      </c>
      <c r="G46" s="183"/>
      <c r="H46" s="183"/>
      <c r="I46" s="183"/>
      <c r="J46" s="62" t="s">
        <v>129</v>
      </c>
      <c r="K46" s="184" t="s">
        <v>178</v>
      </c>
      <c r="L46" s="184"/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1" t="s">
        <v>16</v>
      </c>
      <c r="Z46" s="182"/>
      <c r="AA46" s="182"/>
      <c r="AB46" s="182"/>
      <c r="AC46" s="67">
        <f>+AC35</f>
        <v>42219</v>
      </c>
      <c r="AD46" s="183" t="s">
        <v>128</v>
      </c>
      <c r="AE46" s="183"/>
      <c r="AF46" s="183"/>
      <c r="AG46" s="183"/>
      <c r="AH46" s="62" t="s">
        <v>129</v>
      </c>
      <c r="AI46" s="184" t="s">
        <v>178</v>
      </c>
      <c r="AJ46" s="184"/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9" customHeight="1" ht="55.5">
      <c r="A47" s="181" t="s">
        <v>179</v>
      </c>
      <c r="B47" s="182"/>
      <c r="C47" s="182"/>
      <c r="D47" s="182"/>
      <c r="E47" s="185">
        <f>+E46</f>
        <v>42219</v>
      </c>
      <c r="F47" s="183" t="s">
        <v>180</v>
      </c>
      <c r="G47" s="183"/>
      <c r="H47" s="183"/>
      <c r="I47" s="183"/>
      <c r="J47" s="183" t="s">
        <v>181</v>
      </c>
      <c r="K47" s="184" t="s">
        <v>182</v>
      </c>
      <c r="L47" s="184"/>
      <c r="M47" s="82">
        <v>0.01</v>
      </c>
      <c r="N47" s="64" t="s">
        <v>183</v>
      </c>
      <c r="O47" s="4" t="s">
        <v>184</v>
      </c>
      <c r="P47" s="5" t="s">
        <v>185</v>
      </c>
      <c r="Q47" s="87">
        <v>6.74</v>
      </c>
      <c r="R47" s="88">
        <v>6.7</v>
      </c>
      <c r="S47" s="88">
        <v>6.78</v>
      </c>
      <c r="T47" s="88">
        <v>6.76</v>
      </c>
      <c r="U47" s="88">
        <v>7.21</v>
      </c>
      <c r="V47" s="88">
        <v>7.34</v>
      </c>
      <c r="W47" s="88">
        <v>7.43</v>
      </c>
      <c r="X47" s="89">
        <v>7.73</v>
      </c>
      <c r="Y47" s="181" t="s">
        <v>179</v>
      </c>
      <c r="Z47" s="182"/>
      <c r="AA47" s="182"/>
      <c r="AB47" s="182"/>
      <c r="AC47" s="185">
        <f>+AC27</f>
        <v>42219</v>
      </c>
      <c r="AD47" s="183" t="s">
        <v>180</v>
      </c>
      <c r="AE47" s="183"/>
      <c r="AF47" s="183"/>
      <c r="AG47" s="183"/>
      <c r="AH47" s="183" t="s">
        <v>181</v>
      </c>
      <c r="AI47" s="184" t="s">
        <v>182</v>
      </c>
      <c r="AJ47" s="184"/>
      <c r="AK47" s="82">
        <v>0.01</v>
      </c>
      <c r="AL47" s="64" t="s">
        <v>183</v>
      </c>
      <c r="AM47" s="4" t="s">
        <v>184</v>
      </c>
      <c r="AN47" s="5" t="s">
        <v>185</v>
      </c>
      <c r="AO47" s="87">
        <v>7.36</v>
      </c>
      <c r="AP47" s="88">
        <v>7.53</v>
      </c>
      <c r="AQ47" s="88">
        <v>7.96</v>
      </c>
      <c r="AR47" s="88"/>
      <c r="AS47" s="88"/>
      <c r="AT47" s="88"/>
      <c r="AU47" s="88"/>
      <c r="AV47" s="89"/>
    </row>
    <row r="48" spans="1:49" customHeight="1" ht="55.5">
      <c r="A48" s="181" t="s">
        <v>156</v>
      </c>
      <c r="B48" s="182"/>
      <c r="C48" s="182"/>
      <c r="D48" s="182"/>
      <c r="E48" s="186"/>
      <c r="F48" s="183"/>
      <c r="G48" s="183"/>
      <c r="H48" s="183"/>
      <c r="I48" s="183"/>
      <c r="J48" s="183"/>
      <c r="K48" s="184" t="s">
        <v>157</v>
      </c>
      <c r="L48" s="184"/>
      <c r="M48" s="85" t="s">
        <v>124</v>
      </c>
      <c r="N48" s="83" t="s">
        <v>124</v>
      </c>
      <c r="O48" s="84" t="s">
        <v>124</v>
      </c>
      <c r="P48" s="85" t="s">
        <v>124</v>
      </c>
      <c r="Q48" s="79">
        <v>22.7</v>
      </c>
      <c r="R48" s="80">
        <v>23.4</v>
      </c>
      <c r="S48" s="80">
        <v>22.2</v>
      </c>
      <c r="T48" s="80">
        <v>21.4</v>
      </c>
      <c r="U48" s="80">
        <v>21.6</v>
      </c>
      <c r="V48" s="80">
        <v>20.6</v>
      </c>
      <c r="W48" s="80">
        <v>19</v>
      </c>
      <c r="X48" s="81">
        <v>19</v>
      </c>
      <c r="Y48" s="181" t="s">
        <v>156</v>
      </c>
      <c r="Z48" s="182"/>
      <c r="AA48" s="182"/>
      <c r="AB48" s="182"/>
      <c r="AC48" s="186"/>
      <c r="AD48" s="183"/>
      <c r="AE48" s="183"/>
      <c r="AF48" s="183"/>
      <c r="AG48" s="183"/>
      <c r="AH48" s="183"/>
      <c r="AI48" s="184" t="s">
        <v>157</v>
      </c>
      <c r="AJ48" s="184"/>
      <c r="AK48" s="85" t="s">
        <v>124</v>
      </c>
      <c r="AL48" s="83" t="s">
        <v>124</v>
      </c>
      <c r="AM48" s="84" t="s">
        <v>124</v>
      </c>
      <c r="AN48" s="85" t="s">
        <v>124</v>
      </c>
      <c r="AO48" s="79">
        <v>14.2</v>
      </c>
      <c r="AP48" s="80">
        <v>11.8</v>
      </c>
      <c r="AQ48" s="80">
        <v>9.2</v>
      </c>
      <c r="AR48" s="80"/>
      <c r="AS48" s="80"/>
      <c r="AT48" s="80"/>
      <c r="AU48" s="80"/>
      <c r="AV48" s="81"/>
    </row>
    <row r="49" spans="1:49" customHeight="1" ht="55.5">
      <c r="A49" s="181" t="s">
        <v>15</v>
      </c>
      <c r="B49" s="182"/>
      <c r="C49" s="182"/>
      <c r="D49" s="182"/>
      <c r="E49" s="67">
        <f>+E46</f>
        <v>42219</v>
      </c>
      <c r="F49" s="183" t="s">
        <v>128</v>
      </c>
      <c r="G49" s="183"/>
      <c r="H49" s="183"/>
      <c r="I49" s="183"/>
      <c r="J49" s="62" t="s">
        <v>129</v>
      </c>
      <c r="K49" s="184" t="s">
        <v>186</v>
      </c>
      <c r="L49" s="184"/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1" t="s">
        <v>15</v>
      </c>
      <c r="Z49" s="182"/>
      <c r="AA49" s="182"/>
      <c r="AB49" s="182"/>
      <c r="AC49" s="67">
        <f>+AC27</f>
        <v>42219</v>
      </c>
      <c r="AD49" s="183" t="s">
        <v>128</v>
      </c>
      <c r="AE49" s="183"/>
      <c r="AF49" s="183"/>
      <c r="AG49" s="183"/>
      <c r="AH49" s="62" t="s">
        <v>129</v>
      </c>
      <c r="AI49" s="184" t="s">
        <v>186</v>
      </c>
      <c r="AJ49" s="184"/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9" customHeight="1" ht="55.5">
      <c r="A50" s="177" t="s">
        <v>4</v>
      </c>
      <c r="B50" s="178"/>
      <c r="C50" s="178"/>
      <c r="D50" s="178"/>
      <c r="E50" s="66">
        <f>+E49</f>
        <v>42219</v>
      </c>
      <c r="F50" s="179" t="s">
        <v>187</v>
      </c>
      <c r="G50" s="179"/>
      <c r="H50" s="179"/>
      <c r="I50" s="179"/>
      <c r="J50" s="61" t="s">
        <v>188</v>
      </c>
      <c r="K50" s="180" t="s">
        <v>189</v>
      </c>
      <c r="L50" s="180"/>
      <c r="M50" s="12" t="s">
        <v>145</v>
      </c>
      <c r="N50" s="69">
        <v>2</v>
      </c>
      <c r="O50" s="95" t="s">
        <v>124</v>
      </c>
      <c r="P50" s="13">
        <v>10</v>
      </c>
      <c r="Q50" s="96">
        <v>1.07</v>
      </c>
      <c r="R50" s="108">
        <v>3.58</v>
      </c>
      <c r="S50" s="97">
        <v>1.39</v>
      </c>
      <c r="T50" s="97">
        <v>1.17</v>
      </c>
      <c r="U50" s="97">
        <v>0.76</v>
      </c>
      <c r="V50" s="97">
        <v>0.31</v>
      </c>
      <c r="W50" s="97">
        <v>1.27</v>
      </c>
      <c r="X50" s="98">
        <v>0.78</v>
      </c>
      <c r="Y50" s="177" t="s">
        <v>4</v>
      </c>
      <c r="Z50" s="178"/>
      <c r="AA50" s="178"/>
      <c r="AB50" s="178"/>
      <c r="AC50" s="66">
        <f>+AC27</f>
        <v>42219</v>
      </c>
      <c r="AD50" s="179" t="s">
        <v>187</v>
      </c>
      <c r="AE50" s="179"/>
      <c r="AF50" s="179"/>
      <c r="AG50" s="179"/>
      <c r="AH50" s="61" t="s">
        <v>188</v>
      </c>
      <c r="AI50" s="180" t="s">
        <v>189</v>
      </c>
      <c r="AJ50" s="180"/>
      <c r="AK50" s="12" t="s">
        <v>145</v>
      </c>
      <c r="AL50" s="69">
        <v>2</v>
      </c>
      <c r="AM50" s="95" t="s">
        <v>124</v>
      </c>
      <c r="AN50" s="13">
        <v>10</v>
      </c>
      <c r="AO50" s="96">
        <v>8.96</v>
      </c>
      <c r="AP50" s="97">
        <v>8.02</v>
      </c>
      <c r="AQ50" s="97">
        <v>4.64</v>
      </c>
      <c r="AR50" s="97"/>
      <c r="AS50" s="97"/>
      <c r="AT50" s="97"/>
      <c r="AU50" s="97"/>
      <c r="AV50" s="98"/>
    </row>
    <row r="51" spans="1:49" customHeight="1" ht="159.75">
      <c r="A51" s="60" t="s">
        <v>190</v>
      </c>
      <c r="B51" s="169" t="s">
        <v>191</v>
      </c>
      <c r="C51" s="170"/>
      <c r="D51" s="170"/>
      <c r="E51" s="170"/>
      <c r="F51" s="170"/>
      <c r="G51" s="170"/>
      <c r="H51" s="170"/>
      <c r="I51" s="171"/>
      <c r="J51" s="172" t="s">
        <v>192</v>
      </c>
      <c r="K51" s="173"/>
      <c r="L51" s="173"/>
      <c r="M51" s="173"/>
      <c r="N51" s="173"/>
      <c r="O51" s="173"/>
      <c r="P51" s="173"/>
      <c r="Q51" s="99">
        <v>0</v>
      </c>
      <c r="R51" s="99">
        <v>0.255</v>
      </c>
      <c r="S51" s="99">
        <v>0.073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190</v>
      </c>
      <c r="Z51" s="169" t="s">
        <v>191</v>
      </c>
      <c r="AA51" s="170"/>
      <c r="AB51" s="170"/>
      <c r="AC51" s="170"/>
      <c r="AD51" s="170"/>
      <c r="AE51" s="170"/>
      <c r="AF51" s="170"/>
      <c r="AG51" s="171"/>
      <c r="AH51" s="172" t="s">
        <v>192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9" customHeight="1" ht="42.75">
      <c r="A52" s="174" t="s">
        <v>193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193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9" customHeight="1" ht="55.5" s="102" customFormat="1">
      <c r="A53" s="157" t="s">
        <v>194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194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9" customHeight="1" ht="94.5" s="102" customFormat="1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9" customHeight="1" ht="77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9" customHeight="1" ht="77.25">
      <c r="A56" s="166" t="s">
        <v>195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195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9" customHeight="1" ht="51.75">
      <c r="A57" s="150" t="s">
        <v>196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196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9" customHeight="1" ht="51.7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197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9" customHeight="1" ht="15">
      <c r="A59" s="154" t="s">
        <v>198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199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9" customHeight="1" ht="25.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200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9" customHeight="1" ht="15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9" customHeight="1" ht="15.75">
      <c r="A62" s="144" t="s">
        <v>201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201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50">
    <cfRule type="cellIs" dxfId="4" priority="1" operator="greaterThan">
      <formula>2</formula>
    </cfRule>
  </conditionalFormatting>
  <conditionalFormatting sqref="R50">
    <cfRule type="cellIs" dxfId="4" priority="2" operator="greaterThan">
      <formula>2</formula>
    </cfRule>
  </conditionalFormatting>
  <conditionalFormatting sqref="S50">
    <cfRule type="cellIs" dxfId="4" priority="3" operator="greaterThan">
      <formula>2</formula>
    </cfRule>
  </conditionalFormatting>
  <conditionalFormatting sqref="T50">
    <cfRule type="cellIs" dxfId="4" priority="4" operator="greaterThan">
      <formula>2</formula>
    </cfRule>
  </conditionalFormatting>
  <conditionalFormatting sqref="U50">
    <cfRule type="cellIs" dxfId="4" priority="5" operator="greaterThan">
      <formula>2</formula>
    </cfRule>
  </conditionalFormatting>
  <conditionalFormatting sqref="V50">
    <cfRule type="cellIs" dxfId="4" priority="6" operator="greaterThan">
      <formula>2</formula>
    </cfRule>
  </conditionalFormatting>
  <conditionalFormatting sqref="W50">
    <cfRule type="cellIs" dxfId="4" priority="7" operator="greaterThan">
      <formula>2</formula>
    </cfRule>
  </conditionalFormatting>
  <conditionalFormatting sqref="X50">
    <cfRule type="cellIs" dxfId="4" priority="8" operator="greaterThan">
      <formula>2</formula>
    </cfRule>
  </conditionalFormatting>
  <conditionalFormatting sqref="Q34">
    <cfRule type="cellIs" dxfId="5" priority="9" operator="greaterThan">
      <formula>15</formula>
    </cfRule>
  </conditionalFormatting>
  <conditionalFormatting sqref="R34">
    <cfRule type="cellIs" dxfId="5" priority="10" operator="greaterThan">
      <formula>15</formula>
    </cfRule>
  </conditionalFormatting>
  <conditionalFormatting sqref="S34">
    <cfRule type="cellIs" dxfId="5" priority="11" operator="greaterThan">
      <formula>15</formula>
    </cfRule>
  </conditionalFormatting>
  <conditionalFormatting sqref="T34">
    <cfRule type="cellIs" dxfId="5" priority="12" operator="greaterThan">
      <formula>15</formula>
    </cfRule>
  </conditionalFormatting>
  <conditionalFormatting sqref="U34">
    <cfRule type="cellIs" dxfId="5" priority="13" operator="greaterThan">
      <formula>15</formula>
    </cfRule>
  </conditionalFormatting>
  <conditionalFormatting sqref="V34">
    <cfRule type="cellIs" dxfId="5" priority="14" operator="greaterThan">
      <formula>15</formula>
    </cfRule>
  </conditionalFormatting>
  <conditionalFormatting sqref="W34">
    <cfRule type="cellIs" dxfId="5" priority="15" operator="greaterThan">
      <formula>15</formula>
    </cfRule>
  </conditionalFormatting>
  <conditionalFormatting sqref="X34">
    <cfRule type="cellIs" dxfId="5" priority="16" operator="greaterThan">
      <formula>15</formula>
    </cfRule>
  </conditionalFormatting>
  <conditionalFormatting sqref="Q47">
    <cfRule type="cellIs" dxfId="1" priority="17" operator="between">
      <formula>6.5</formula>
      <formula>9</formula>
    </cfRule>
  </conditionalFormatting>
  <conditionalFormatting sqref="R47">
    <cfRule type="cellIs" dxfId="1" priority="18" operator="between">
      <formula>6.5</formula>
      <formula>9</formula>
    </cfRule>
  </conditionalFormatting>
  <conditionalFormatting sqref="S47">
    <cfRule type="cellIs" dxfId="1" priority="19" operator="between">
      <formula>6.5</formula>
      <formula>9</formula>
    </cfRule>
  </conditionalFormatting>
  <conditionalFormatting sqref="T47">
    <cfRule type="cellIs" dxfId="1" priority="20" operator="between">
      <formula>6.5</formula>
      <formula>9</formula>
    </cfRule>
  </conditionalFormatting>
  <conditionalFormatting sqref="U47">
    <cfRule type="cellIs" dxfId="1" priority="21" operator="between">
      <formula>6.5</formula>
      <formula>9</formula>
    </cfRule>
  </conditionalFormatting>
  <conditionalFormatting sqref="V47">
    <cfRule type="cellIs" dxfId="1" priority="22" operator="between">
      <formula>6.5</formula>
      <formula>9</formula>
    </cfRule>
  </conditionalFormatting>
  <conditionalFormatting sqref="W47">
    <cfRule type="cellIs" dxfId="1" priority="23" operator="between">
      <formula>6.5</formula>
      <formula>9</formula>
    </cfRule>
  </conditionalFormatting>
  <conditionalFormatting sqref="X47">
    <cfRule type="cellIs" dxfId="1" priority="24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CENTENARIO</vt:lpstr>
      <vt:lpstr>MIJITAYO</vt:lpstr>
      <vt:lpstr>SAN FELIPE</vt:lpstr>
      <vt:lpstr>IRCA</vt:lpstr>
      <vt:lpstr>1</vt:lpstr>
      <vt:lpstr>2</vt:lpstr>
      <vt:lpstr>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Estrada</dc:creator>
  <cp:lastModifiedBy>German David Ruiz Figueroa</cp:lastModifiedBy>
  <dcterms:created xsi:type="dcterms:W3CDTF">2015-04-13T11:08:42-05:00</dcterms:created>
  <dcterms:modified xsi:type="dcterms:W3CDTF">2015-12-21T13:55:06-05:00</dcterms:modified>
  <dc:title/>
  <dc:description/>
  <dc:subject/>
  <cp:keywords/>
  <cp:category/>
</cp:coreProperties>
</file>