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TABLAS" sheetId="1" state="hidden" r:id="rId4"/>
    <sheet name="CENTENARIO" sheetId="2" r:id="rId5"/>
    <sheet name="MIJITAYO" sheetId="3" r:id="rId6"/>
    <sheet name="SAN FELIPE" sheetId="4" r:id="rId7"/>
    <sheet name="IRCA" sheetId="5" r:id="rId8"/>
    <sheet name="1" sheetId="6" r:id="rId9"/>
    <sheet name="2" sheetId="7" r:id="rId10"/>
    <sheet name="3" sheetId="8" r:id="rId11"/>
    <sheet name="Hoja1" sheetId="9" state="hidden" r:id="rId12"/>
    <sheet name="Hoja5" sheetId="10" state="hidden" r:id="rId13"/>
  </sheets>
  <definedNames>
    <definedName name="AUX">'Hoja1'!$A$1:$A$2</definedName>
    <definedName name="PUNTOS">'TABLAS'!$A$1:$B$43</definedName>
    <definedName name="_xlnm.Print_Area" localSheetId="5">'1'!$A$1:$AV$58</definedName>
    <definedName name="_xlnm._FilterDatabase" localSheetId="6" hidden="1">'2'!$A$1:$AV$54</definedName>
    <definedName name="_xlnm.Print_Area" localSheetId="6">'2'!$A$1:$AV$58</definedName>
    <definedName name="_xlnm._FilterDatabase" localSheetId="7" hidden="1">'3'!$A$1:$AV$54</definedName>
    <definedName name="_xlnm.Print_Area" localSheetId="7">'3'!$A$1:$AV$58</definedName>
  </definedNames>
  <calcPr calcId="124519" calcMode="auto" fullCalcOnLoad="0"/>
</workbook>
</file>

<file path=xl/sharedStrings.xml><?xml version="1.0" encoding="utf-8"?>
<sst xmlns="http://schemas.openxmlformats.org/spreadsheetml/2006/main" uniqueCount="263">
  <si>
    <t>NOMBRE</t>
  </si>
  <si>
    <t>CODIGO</t>
  </si>
  <si>
    <t>ALTAMIRA MZ 7 C 9</t>
  </si>
  <si>
    <t>ALTOS DE CHAPALITO</t>
  </si>
  <si>
    <t>ALTOS DE LA COLINA</t>
  </si>
  <si>
    <t>BACHUE CRA 22A CALLE 1</t>
  </si>
  <si>
    <t>CAI BOMBONÁ</t>
  </si>
  <si>
    <t>CAI CHAMBÚ</t>
  </si>
  <si>
    <t>CAI EL DORADO</t>
  </si>
  <si>
    <t>CAI EL POTRERILLO</t>
  </si>
  <si>
    <t>CAI OBRERO</t>
  </si>
  <si>
    <t>CAI SAN AGUSTÍN</t>
  </si>
  <si>
    <t>CAI SANTA MÓNICA</t>
  </si>
  <si>
    <t>CAI TAMASAGRA</t>
  </si>
  <si>
    <t>CASTILLOS DEL NORTE</t>
  </si>
  <si>
    <t>COSITAS RICAS MORASURCO</t>
  </si>
  <si>
    <t>EL ALGIBE</t>
  </si>
  <si>
    <t>EL EDEN CALLE 4 A ESTE CRA 28</t>
  </si>
  <si>
    <t>EL TEJAR</t>
  </si>
  <si>
    <t>ESTACIÓN DE BOMBEROS</t>
  </si>
  <si>
    <t>GUALCALOMA MZ P C 28</t>
  </si>
  <si>
    <t>HOSPITAL CIVIL</t>
  </si>
  <si>
    <t>IGLESIA DE JESUCRISTO AV. SANTANDER</t>
  </si>
  <si>
    <t>LAS MARGARITAS</t>
  </si>
  <si>
    <t>LAS VIOLETAS</t>
  </si>
  <si>
    <t>LOS CRISTALES</t>
  </si>
  <si>
    <t>LOS ROSALES MZ C C 1</t>
  </si>
  <si>
    <t>MARIA PAZ MZ C C 12</t>
  </si>
  <si>
    <t>MARILUZ III</t>
  </si>
  <si>
    <t>MORASURCO CALLE 21A  No. 41 -102</t>
  </si>
  <si>
    <t>NIZA MZ A C 1</t>
  </si>
  <si>
    <t>PARQUE INFANTIL CRA 31</t>
  </si>
  <si>
    <t>PARQUEADERO COMFAMILIAR</t>
  </si>
  <si>
    <t>PISCINA SEMIOLÍMPICA ARANDA</t>
  </si>
  <si>
    <t>POSTOBÓN TOROBAJO</t>
  </si>
  <si>
    <t>PUCALPA II</t>
  </si>
  <si>
    <t>PUESTO DE SALUD SAN VICENTE</t>
  </si>
  <si>
    <t>SALIDA PLANTA MIJITAYO</t>
  </si>
  <si>
    <t>SOL DE ORIENTE MZK C 7</t>
  </si>
  <si>
    <t>SUBESTACIÓN CEDENAR SAN CARLOS</t>
  </si>
  <si>
    <t>SUBIDA HOSPITAL SAN PEDRO</t>
  </si>
  <si>
    <t>SUMATAMBO 2000</t>
  </si>
  <si>
    <t>TERRAZAS DE BRICEÑO</t>
  </si>
  <si>
    <t>VILLA DE LOS RÍOS MZ H C 1</t>
  </si>
  <si>
    <t>INFORME MENSUAL  PLANTA CENTENARIO MES:  AGOSTO 2015</t>
  </si>
  <si>
    <t>CUADRO No.3</t>
  </si>
  <si>
    <t>RESULTADOS ANALISIS FISICOQUIMICO - PROMEDIOS DIARIOS AGUA TOMADA EN LA RED</t>
  </si>
  <si>
    <t>DIA</t>
  </si>
  <si>
    <t>TURBIEDAD</t>
  </si>
  <si>
    <t>COLOR APARENTE</t>
  </si>
  <si>
    <t>OLOR</t>
  </si>
  <si>
    <t>SABOR</t>
  </si>
  <si>
    <t>SUSTANCIAS FLOTANTES</t>
  </si>
  <si>
    <t>CONDUCTIVIDAD</t>
  </si>
  <si>
    <t>ALCALINIDAD</t>
  </si>
  <si>
    <t>DUREZA</t>
  </si>
  <si>
    <t>pH</t>
  </si>
  <si>
    <t>HIERRO</t>
  </si>
  <si>
    <t>CLORUROS</t>
  </si>
  <si>
    <t>SULFATOS</t>
  </si>
  <si>
    <t>NITRITOS</t>
  </si>
  <si>
    <t>Cl2 RESIDUAL</t>
  </si>
  <si>
    <t>N.T.U.</t>
  </si>
  <si>
    <t>U.P.C.</t>
  </si>
  <si>
    <t>µsiemens/cm</t>
  </si>
  <si>
    <t>mg/l CaCO3</t>
  </si>
  <si>
    <t xml:space="preserve">mg/l </t>
  </si>
  <si>
    <t xml:space="preserve">mg/l  </t>
  </si>
  <si>
    <t>mg/L NO2</t>
  </si>
  <si>
    <t>CIUDAD</t>
  </si>
  <si>
    <t>MAX</t>
  </si>
  <si>
    <t>MIN</t>
  </si>
  <si>
    <t>ppm</t>
  </si>
  <si>
    <t>ACEPTABLE</t>
  </si>
  <si>
    <t>AUSENTES</t>
  </si>
  <si>
    <t>PROMEDIO</t>
  </si>
  <si>
    <t>INFORME MENSUAL PLANTA MIJITAYO MES:  AGOSTO 2015</t>
  </si>
  <si>
    <t>mg/L</t>
  </si>
  <si>
    <t>INFORME MENSUAL PLANTA SAN FELIPE MES:  AGOSTO 2015</t>
  </si>
  <si>
    <t>RESULTADOS ANALISIS FISICOQIMICO - PROMEDIOS DIARIOS AGUA TOMADA EN LA RED</t>
  </si>
  <si>
    <t>ClORO RESIDUAL</t>
  </si>
  <si>
    <t>SUMATORIA IRCAS POR DÍA</t>
  </si>
  <si>
    <t>SUMATORIA IRCAS AGOSTO 2015</t>
  </si>
  <si>
    <t>No. MUESTRAS ANALIZADAS AGOSTO 2015</t>
  </si>
  <si>
    <t xml:space="preserve">IRCA MENSUAL </t>
  </si>
  <si>
    <t>CLASIFICACIÓN  IRCA</t>
  </si>
  <si>
    <t>SIN RIESGO</t>
  </si>
  <si>
    <t xml:space="preserve">META DEL INDICADOR </t>
  </si>
  <si>
    <t>CUMPLIMIENTO</t>
  </si>
  <si>
    <t>EMPOPASTO S.A E.S.P.</t>
  </si>
  <si>
    <t>NIT 891200686-3</t>
  </si>
  <si>
    <t>Nombre del documento</t>
  </si>
  <si>
    <t>INFORME DE ENSAYO</t>
  </si>
  <si>
    <t>LABORATORIO CONTROL DE CALIDAD DE AGUA</t>
  </si>
  <si>
    <t>Código</t>
  </si>
  <si>
    <t>Fecha de aprobación</t>
  </si>
  <si>
    <t>Versión</t>
  </si>
  <si>
    <t>Página</t>
  </si>
  <si>
    <t>LCA-F-01</t>
  </si>
  <si>
    <t>1 de 2</t>
  </si>
  <si>
    <t>2 de 2</t>
  </si>
  <si>
    <t xml:space="preserve">LABORATORIO CONTROL DE CALIDAD DE AGUA </t>
  </si>
  <si>
    <t>Planta Centenario - Antigua Salida al Norte. PBX: +57 (2) 7215414 EXT. 20
Pasto – Colombia</t>
  </si>
  <si>
    <r>
      <t xml:space="preserve">FECHA EMISION INFORME:  </t>
    </r>
    <r>
      <rPr>
        <rFont val="Arial"/>
        <b val="false"/>
        <i val="false"/>
        <strike val="false"/>
        <color rgb="FF000000"/>
        <sz val="12"/>
        <u val="none"/>
      </rPr>
      <t xml:space="preserve"/>
    </r>
  </si>
  <si>
    <t>INFORME No:</t>
  </si>
  <si>
    <t>LAT 2015-0091</t>
  </si>
  <si>
    <t>CLIENTE:</t>
  </si>
  <si>
    <t>EMPOPASTO S.A E.S.P</t>
  </si>
  <si>
    <t>DEPARTAMENTO:</t>
  </si>
  <si>
    <t>NARIÑO</t>
  </si>
  <si>
    <t>MUNICIPIO:</t>
  </si>
  <si>
    <t>PASTO</t>
  </si>
  <si>
    <t>DIRECCION:</t>
  </si>
  <si>
    <t>CRA 24 No 21-40 CENTRO</t>
  </si>
  <si>
    <t>TOMA DE MUESTRA A CARGO DE:</t>
  </si>
  <si>
    <t>LABORATORIO CONTROL DE CALIDAD 
 EMPOPASTO S.A E.S.P</t>
  </si>
  <si>
    <t>MUESTRA TOMADA POR:</t>
  </si>
  <si>
    <t>LORENA LOPEZ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</si>
  <si>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</si>
  <si>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</si>
  <si>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</si>
  <si>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</si>
  <si>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</si>
  <si>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</si>
  <si>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</si>
  <si>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</si>
  <si>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AGUA TRATADA</t>
  </si>
  <si>
    <t>SIMPLE</t>
  </si>
  <si>
    <t>15Ag1T1</t>
  </si>
  <si>
    <t>AGUA CRUDA</t>
  </si>
  <si>
    <t>15AG1C1</t>
  </si>
  <si>
    <t>CANALETA PARSHAL CENTENTARIO</t>
  </si>
  <si>
    <t>15Ag1T2</t>
  </si>
  <si>
    <t>15AG1C2</t>
  </si>
  <si>
    <t>CANALETA PARSHAL MIJITAYO</t>
  </si>
  <si>
    <t>15Ag1T3</t>
  </si>
  <si>
    <t>15AG1C3</t>
  </si>
  <si>
    <t>CANALETA PARSHAL SAN FELIPE</t>
  </si>
  <si>
    <t>15Ag1T4</t>
  </si>
  <si>
    <t>15Ag1T5</t>
  </si>
  <si>
    <t>15Ag1T6</t>
  </si>
  <si>
    <t>15Ag1T7</t>
  </si>
  <si>
    <t>15Ag1T8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</si>
  <si>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</si>
  <si>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</si>
  <si>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</si>
  <si>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</si>
  <si>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</si>
  <si>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</si>
  <si>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</si>
  <si>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</si>
  <si>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</si>
  <si>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</si>
  <si>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</si>
  <si>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</si>
  <si>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</si>
  <si>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>ACIDEZ</t>
  </si>
  <si>
    <t>Titulométrica</t>
  </si>
  <si>
    <t>SM 2310B</t>
  </si>
  <si>
    <t>mgCaCO3/l</t>
  </si>
  <si>
    <t>……</t>
  </si>
  <si>
    <t>ALCALINIDAD TOTAL</t>
  </si>
  <si>
    <t>SM 2320B (Indicador)</t>
  </si>
  <si>
    <t xml:space="preserve">ALUMINIO RESIDUAL </t>
  </si>
  <si>
    <t>Colorimétrica</t>
  </si>
  <si>
    <t>Fotométrico</t>
  </si>
  <si>
    <t>mgAL/l</t>
  </si>
  <si>
    <t>CALCIO</t>
  </si>
  <si>
    <t>Cálculo a partir de la Dureza Cálcica</t>
  </si>
  <si>
    <t>3500 -Ca B</t>
  </si>
  <si>
    <t>mgCa/l</t>
  </si>
  <si>
    <t>CLORO RESIDUAL</t>
  </si>
  <si>
    <t>SM 4500-Cl G</t>
  </si>
  <si>
    <t>mgCL2/l</t>
  </si>
  <si>
    <t>0,3 - 2,0</t>
  </si>
  <si>
    <t>SM 4500- Cl B</t>
  </si>
  <si>
    <t>mgCL-/l</t>
  </si>
  <si>
    <t xml:space="preserve">COLIFORMES TOTALES </t>
  </si>
  <si>
    <t xml:space="preserve">Sustrato Definido </t>
  </si>
  <si>
    <t>SM 9223 B</t>
  </si>
  <si>
    <t>Microorganismos /100cm³</t>
  </si>
  <si>
    <t>&lt;1</t>
  </si>
  <si>
    <t xml:space="preserve"> &lt;1 </t>
  </si>
  <si>
    <t>Espectrofotométrico</t>
  </si>
  <si>
    <t>SM 2120 C</t>
  </si>
  <si>
    <t>UPC</t>
  </si>
  <si>
    <t>COLOR VERDADERO</t>
  </si>
  <si>
    <t>CONDUCTIVIDAD ELÉCTRICA</t>
  </si>
  <si>
    <t>Electrométrico</t>
  </si>
  <si>
    <t>SM 2510 B</t>
  </si>
  <si>
    <t>µS/cm</t>
  </si>
  <si>
    <t xml:space="preserve">&lt; 1 </t>
  </si>
  <si>
    <t>TEMPERATURA</t>
  </si>
  <si>
    <t xml:space="preserve">ºC </t>
  </si>
  <si>
    <t>DUREZA CÁLCICA</t>
  </si>
  <si>
    <t>SM 3500-Ca B</t>
  </si>
  <si>
    <t>DUREZA MAGNÉSICA</t>
  </si>
  <si>
    <t>Diferencia
 Dureza Total y Cálcica</t>
  </si>
  <si>
    <t>SM 3500-Mg B</t>
  </si>
  <si>
    <t>DUREZA TOTAL</t>
  </si>
  <si>
    <t>SM 2340 C</t>
  </si>
  <si>
    <t>ESCHERICHIA COLI</t>
  </si>
  <si>
    <t>HIERRO TOTAL</t>
  </si>
  <si>
    <t>mgFe/l</t>
  </si>
  <si>
    <t>MAGNESIO</t>
  </si>
  <si>
    <t>Calculo estequiometrico</t>
  </si>
  <si>
    <t>3500 -Mg B</t>
  </si>
  <si>
    <t>mgMg/l</t>
  </si>
  <si>
    <t>MESÓFILOS</t>
  </si>
  <si>
    <t xml:space="preserve">Filtración por membrana  (Agua Tratada) </t>
  </si>
  <si>
    <t>SM 9215 D</t>
  </si>
  <si>
    <t xml:space="preserve"> UFC//100cm³</t>
  </si>
  <si>
    <t>NITRATOS</t>
  </si>
  <si>
    <t>mgN-NO3/l</t>
  </si>
  <si>
    <t>mgN-NO2/l</t>
  </si>
  <si>
    <t>PH</t>
  </si>
  <si>
    <t>Electrométrica</t>
  </si>
  <si>
    <t>SM 4500- H+B</t>
  </si>
  <si>
    <t>Unidades de pH</t>
  </si>
  <si>
    <t>6,5 - 9,0</t>
  </si>
  <si>
    <t>5,0 - 9,0</t>
  </si>
  <si>
    <t>6,5 - 8,5</t>
  </si>
  <si>
    <t>mgSO4/l</t>
  </si>
  <si>
    <t>Nefelométrico</t>
  </si>
  <si>
    <t>SM 2130 B</t>
  </si>
  <si>
    <t>NTU</t>
  </si>
  <si>
    <t xml:space="preserve">
IRCA
</t>
  </si>
  <si>
    <t>INDICE DE RIESGO DE CALIDAD DE AGUA APTA PARA CONSUMO HUMANO 
(Aplica para agua tratada)</t>
  </si>
  <si>
    <r>
      <rPr>
        <rFont val="Arial"/>
        <b val="true"/>
        <i val="false"/>
        <strike val="false"/>
        <color rgb="FF000000"/>
        <sz val="15"/>
        <u val="none"/>
      </rPr>
      <t xml:space="preserve">DECRETO 1575 / 2007 - RESOLUCIÓN 2115 / 2007 </t>
    </r>
    <r>
      <rPr>
        <rFont val="Arial"/>
        <b val="false"/>
        <i val="false"/>
        <strike val="false"/>
        <color rgb="FF000000"/>
        <sz val="15"/>
        <u val="none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</si>
  <si>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</si>
  <si>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</si>
  <si>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Firma autorizada: ______________________________________________________________
                   Nombre: VIVIAN ARTURO CANAL
                                   RESPONSABLE TÉCNICO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</si>
  <si>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</si>
  <si>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</si>
  <si>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</si>
  <si>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</si>
  <si>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 xml:space="preserve"> </t>
  </si>
  <si>
    <t>Líder Proceso Control de Calidad</t>
  </si>
  <si>
    <t>LAT 2015-0092</t>
  </si>
  <si>
    <t>15J2T1</t>
  </si>
  <si>
    <t>15JC1</t>
  </si>
  <si>
    <t>15J2T2</t>
  </si>
  <si>
    <t>15JC2</t>
  </si>
  <si>
    <t>15J2T3</t>
  </si>
  <si>
    <t>15JC3</t>
  </si>
  <si>
    <t>15J2T4</t>
  </si>
  <si>
    <t>15J2T5</t>
  </si>
  <si>
    <t>15J2T6</t>
  </si>
  <si>
    <t>15J2T7</t>
  </si>
  <si>
    <t>15J2T8</t>
  </si>
  <si>
    <t>LAT 2015-0093</t>
  </si>
  <si>
    <t>MARIBEL MARTINEZ</t>
  </si>
  <si>
    <t>15J3T1</t>
  </si>
  <si>
    <t>15J3C1</t>
  </si>
  <si>
    <t>15J3T2</t>
  </si>
  <si>
    <t>15J3C2</t>
  </si>
  <si>
    <t>15J3T3</t>
  </si>
  <si>
    <t>15J3C3</t>
  </si>
  <si>
    <t>15J3T4</t>
  </si>
  <si>
    <t>15J3T5</t>
  </si>
  <si>
    <t>15J3T6</t>
  </si>
  <si>
    <t>15J3T7</t>
  </si>
  <si>
    <t>15J3T8</t>
  </si>
</sst>
</file>

<file path=xl/styles.xml><?xml version="1.0" encoding="utf-8"?>
<styleSheet xmlns="http://schemas.openxmlformats.org/spreadsheetml/2006/main" xml:space="preserve">
  <numFmts count="4">
    <numFmt numFmtId="164" formatCode="0.000"/>
    <numFmt numFmtId="165" formatCode="0.0"/>
    <numFmt numFmtId="166" formatCode="yyyy/mm/dd;@"/>
    <numFmt numFmtId="167" formatCode="0.0%"/>
  </numFmts>
  <fonts count="17"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7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5"/>
      <color rgb="FF000000"/>
      <name val="Arial"/>
    </font>
    <font>
      <b val="1"/>
      <i val="0"/>
      <strike val="0"/>
      <u val="none"/>
      <sz val="15"/>
      <color rgb="FF4472C4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7"/>
      <color rgb="FF000000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</fills>
  <borders count="63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2" fillId="2" borderId="4" applyFont="1" applyNumberFormat="1" applyFill="0" applyBorder="1" applyAlignment="1">
      <alignment horizontal="center" vertical="center" textRotation="0" wrapText="true" shrinkToFit="false"/>
    </xf>
    <xf xfId="0" fontId="2" numFmtId="2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4" fillId="2" borderId="6" applyFont="1" applyNumberFormat="1" applyFill="0" applyBorder="1" applyAlignment="1">
      <alignment horizontal="center" vertical="center" textRotation="0" wrapText="true" shrinkToFit="false"/>
    </xf>
    <xf xfId="0" fontId="2" numFmtId="164" fillId="2" borderId="5" applyFont="1" applyNumberFormat="1" applyFill="0" applyBorder="1" applyAlignment="1">
      <alignment horizontal="center" vertical="center" textRotation="0" wrapText="true" shrinkToFit="false"/>
    </xf>
    <xf xfId="0" fontId="2" numFmtId="164" fillId="2" borderId="4" applyFont="1" applyNumberFormat="1" applyFill="0" applyBorder="1" applyAlignment="1">
      <alignment horizontal="center" vertical="center" textRotation="0" wrapText="tru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1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" fillId="2" borderId="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2" fillId="2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64" fillId="2" borderId="9" applyFont="1" applyNumberFormat="1" applyFill="0" applyBorder="1" applyAlignment="1">
      <alignment horizontal="center" vertical="center" textRotation="0" wrapText="true" shrinkToFit="false"/>
    </xf>
    <xf xfId="0" fontId="2" numFmtId="1" fillId="2" borderId="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1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2" applyFont="1" applyNumberFormat="0" applyFill="0" applyBorder="1" applyAlignment="0">
      <alignment horizontal="general" vertical="bottom" textRotation="0" wrapText="false" shrinkToFit="false"/>
    </xf>
    <xf xfId="0" fontId="5" numFmtId="0" fillId="2" borderId="1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2" fillId="2" borderId="6" applyFont="1" applyNumberFormat="1" applyFill="0" applyBorder="1" applyAlignment="1">
      <alignment horizontal="center" vertical="center" textRotation="0" wrapText="true" shrinkToFit="false"/>
    </xf>
    <xf xfId="0" fontId="2" numFmtId="2" fillId="2" borderId="5" applyFont="1" applyNumberFormat="1" applyFill="0" applyBorder="1" applyAlignment="1">
      <alignment horizontal="center" vertical="center" textRotation="0" wrapText="true" shrinkToFit="false"/>
    </xf>
    <xf xfId="0" fontId="2" numFmtId="2" fillId="2" borderId="4" applyFont="1" applyNumberFormat="1" applyFill="0" applyBorder="1" applyAlignment="1">
      <alignment horizontal="center" vertical="center" textRotation="0" wrapText="true" shrinkToFit="false"/>
    </xf>
    <xf xfId="0" fontId="2" numFmtId="165" fillId="2" borderId="6" applyFont="1" applyNumberFormat="1" applyFill="0" applyBorder="1" applyAlignment="1">
      <alignment horizontal="center" vertical="center" textRotation="0" wrapText="true" shrinkToFit="false"/>
    </xf>
    <xf xfId="0" fontId="2" numFmtId="165" fillId="2" borderId="5" applyFont="1" applyNumberFormat="1" applyFill="0" applyBorder="1" applyAlignment="1">
      <alignment horizontal="center" vertical="center" textRotation="0" wrapText="true" shrinkToFit="false"/>
    </xf>
    <xf xfId="0" fontId="2" numFmtId="165" fillId="2" borderId="4" applyFont="1" applyNumberFormat="1" applyFill="0" applyBorder="1" applyAlignment="1">
      <alignment horizontal="center" vertical="center" textRotation="0" wrapText="true" shrinkToFit="false"/>
    </xf>
    <xf xfId="0" fontId="2" numFmtId="1" fillId="2" borderId="6" applyFont="1" applyNumberFormat="1" applyFill="0" applyBorder="1" applyAlignment="1">
      <alignment horizontal="center" vertical="center" textRotation="0" wrapText="true" shrinkToFit="false"/>
    </xf>
    <xf xfId="0" fontId="2" numFmtId="1" fillId="2" borderId="5" applyFont="1" applyNumberFormat="1" applyFill="0" applyBorder="1" applyAlignment="1">
      <alignment horizontal="center" vertical="center" textRotation="0" wrapText="true" shrinkToFit="false"/>
    </xf>
    <xf xfId="0" fontId="2" numFmtId="1" fillId="2" borderId="4" applyFont="1" applyNumberFormat="1" applyFill="0" applyBorder="1" applyAlignment="1">
      <alignment horizontal="center" vertical="center" textRotation="0" wrapText="true" shrinkToFit="false"/>
    </xf>
    <xf xfId="0" fontId="2" numFmtId="2" fillId="2" borderId="13" applyFont="1" applyNumberFormat="1" applyFill="0" applyBorder="1" applyAlignment="1">
      <alignment horizontal="center" vertical="center" textRotation="0" wrapText="true" shrinkToFit="false"/>
    </xf>
    <xf xfId="0" fontId="2" numFmtId="2" fillId="2" borderId="9" applyFont="1" applyNumberFormat="1" applyFill="0" applyBorder="1" applyAlignment="1">
      <alignment horizontal="center" vertical="center" textRotation="0" wrapText="true" shrinkToFit="false"/>
    </xf>
    <xf xfId="0" fontId="2" numFmtId="2" fillId="2" borderId="8" applyFont="1" applyNumberFormat="1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66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16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3" numFmtId="164" fillId="2" borderId="16" applyFont="1" applyNumberFormat="1" applyFill="0" applyBorder="1" applyAlignment="1">
      <alignment horizontal="center" vertical="center" textRotation="0" wrapText="true" shrinkToFit="false"/>
    </xf>
    <xf xfId="0" fontId="3" numFmtId="164" fillId="2" borderId="17" applyFont="1" applyNumberFormat="1" applyFill="0" applyBorder="1" applyAlignment="1">
      <alignment horizontal="center" vertical="center" textRotation="0" wrapText="true" shrinkToFit="false"/>
    </xf>
    <xf xfId="0" fontId="3" numFmtId="167" fillId="2" borderId="18" applyFont="1" applyNumberFormat="1" applyFill="0" applyBorder="1" applyAlignment="1">
      <alignment horizontal="center" vertical="center" textRotation="0" wrapText="true" shrinkToFit="false"/>
    </xf>
    <xf xfId="0" fontId="3" numFmtId="167" fillId="2" borderId="19" applyFont="1" applyNumberFormat="1" applyFill="0" applyBorder="1" applyAlignment="1">
      <alignment horizontal="center" vertical="center" textRotation="0" wrapText="true" shrinkToFit="false"/>
    </xf>
    <xf xfId="0" fontId="3" numFmtId="167" fillId="2" borderId="20" applyFont="1" applyNumberFormat="1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21" applyFont="1" applyNumberFormat="1" applyFill="0" applyBorder="1" applyAlignment="1">
      <alignment horizontal="center" vertical="center" textRotation="0" wrapText="true" shrinkToFit="false"/>
    </xf>
    <xf xfId="0" fontId="2" numFmtId="0" fillId="2" borderId="2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2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2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2" applyFont="1" applyNumberFormat="1" applyFill="0" applyBorder="1" applyAlignment="1">
      <alignment horizontal="center" vertical="center" textRotation="0" wrapText="true" shrinkToFit="false"/>
    </xf>
    <xf xfId="0" fontId="2" numFmtId="165" fillId="2" borderId="14" applyFont="1" applyNumberFormat="1" applyFill="0" applyBorder="1" applyAlignment="1">
      <alignment horizontal="center" vertical="center" textRotation="0" wrapText="true" shrinkToFit="false"/>
    </xf>
    <xf xfId="0" fontId="2" numFmtId="165" fillId="2" borderId="21" applyFont="1" applyNumberFormat="1" applyFill="0" applyBorder="1" applyAlignment="1">
      <alignment horizontal="center" vertical="center" textRotation="0" wrapText="true" shrinkToFit="false"/>
    </xf>
    <xf xfId="0" fontId="2" numFmtId="165" fillId="2" borderId="7" applyFont="1" applyNumberFormat="1" applyFill="0" applyBorder="1" applyAlignment="1">
      <alignment horizontal="center" vertical="center" textRotation="0" wrapText="true" shrinkToFit="false"/>
    </xf>
    <xf xfId="0" fontId="2" numFmtId="1" fillId="2" borderId="7" applyFont="1" applyNumberFormat="1" applyFill="0" applyBorder="1" applyAlignment="1">
      <alignment horizontal="center" vertical="center" textRotation="0" wrapText="true" shrinkToFit="false"/>
    </xf>
    <xf xfId="0" fontId="2" numFmtId="166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" fillId="3" borderId="6" applyFont="1" applyNumberFormat="1" applyFill="1" applyBorder="1" applyAlignment="1">
      <alignment horizontal="center" vertical="center" textRotation="0" wrapText="true" shrinkToFit="false"/>
    </xf>
    <xf xfId="0" fontId="2" numFmtId="2" fillId="3" borderId="9" applyFont="1" applyNumberFormat="1" applyFill="1" applyBorder="1" applyAlignment="1">
      <alignment horizontal="center" vertical="center" textRotation="0" wrapText="true" shrinkToFit="false"/>
    </xf>
    <xf xfId="0" fontId="2" numFmtId="1" fillId="3" borderId="5" applyFont="1" applyNumberFormat="1" applyFill="1" applyBorder="1" applyAlignment="1">
      <alignment horizontal="center" vertical="center" textRotation="0" wrapText="true" shrinkToFit="false"/>
    </xf>
    <xf xfId="0" fontId="8" numFmtId="0" fillId="2" borderId="23" applyFont="1" applyNumberFormat="0" applyFill="0" applyBorder="1" applyAlignment="1">
      <alignment horizontal="center" vertical="bottom" textRotation="0" wrapText="false" shrinkToFit="false"/>
    </xf>
    <xf xfId="0" fontId="8" numFmtId="2" fillId="2" borderId="0" applyFont="1" applyNumberFormat="1" applyFill="0" applyBorder="0" applyAlignment="1">
      <alignment horizontal="center" vertical="bottom" textRotation="0" wrapText="false" shrinkToFit="false"/>
    </xf>
    <xf xfId="0" fontId="8" numFmtId="1" fillId="2" borderId="0" applyFont="1" applyNumberFormat="1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165" fillId="2" borderId="0" applyFont="1" applyNumberFormat="1" applyFill="0" applyBorder="0" applyAlignment="1">
      <alignment horizontal="center" vertical="bottom" textRotation="0" wrapText="false" shrinkToFit="false"/>
    </xf>
    <xf xfId="0" fontId="8" numFmtId="164" fillId="2" borderId="0" applyFont="1" applyNumberFormat="1" applyFill="0" applyBorder="0" applyAlignment="1">
      <alignment horizontal="center" vertical="bottom" textRotation="0" wrapText="false" shrinkToFit="false"/>
    </xf>
    <xf xfId="0" fontId="9" numFmtId="2" fillId="2" borderId="5" applyFont="1" applyNumberFormat="1" applyFill="0" applyBorder="1" applyAlignment="1">
      <alignment horizontal="center" vertical="center" textRotation="0" wrapText="true" shrinkToFit="false"/>
    </xf>
    <xf xfId="0" fontId="9" numFmtId="1" fillId="2" borderId="5" applyFont="1" applyNumberFormat="1" applyFill="0" applyBorder="1" applyAlignment="1">
      <alignment horizontal="center" vertical="center" textRotation="0" wrapText="true" shrinkToFit="false"/>
    </xf>
    <xf xfId="0" fontId="9" numFmtId="165" fillId="2" borderId="6" applyFont="1" applyNumberFormat="1" applyFill="0" applyBorder="1" applyAlignment="1">
      <alignment horizontal="center" vertical="center" textRotation="0" wrapText="true" shrinkToFit="false"/>
    </xf>
    <xf xfId="0" fontId="9" numFmtId="165" fillId="2" borderId="24" applyFont="1" applyNumberFormat="1" applyFill="0" applyBorder="1" applyAlignment="1">
      <alignment horizontal="center" vertical="center" textRotation="0" wrapText="true" shrinkToFit="false"/>
    </xf>
    <xf xfId="0" fontId="9" numFmtId="164" fillId="2" borderId="24" applyFont="1" applyNumberFormat="1" applyFill="0" applyBorder="1" applyAlignment="1">
      <alignment horizontal="center" vertical="center" textRotation="0" wrapText="true" shrinkToFit="false"/>
    </xf>
    <xf xfId="0" fontId="9" numFmtId="1" fillId="2" borderId="6" applyFont="1" applyNumberFormat="1" applyFill="0" applyBorder="1" applyAlignment="1">
      <alignment horizontal="center" vertical="center" textRotation="0" wrapText="true" shrinkToFit="false"/>
    </xf>
    <xf xfId="0" fontId="9" numFmtId="164" fillId="2" borderId="25" applyFont="1" applyNumberFormat="1" applyFill="0" applyBorder="1" applyAlignment="1">
      <alignment horizontal="center" vertical="center" textRotation="0" wrapText="true" shrinkToFit="false"/>
    </xf>
    <xf xfId="0" fontId="9" numFmtId="0" fillId="2" borderId="6" applyFont="1" applyNumberFormat="0" applyFill="0" applyBorder="1" applyAlignment="1">
      <alignment horizontal="center" vertical="bottom" textRotation="0" wrapText="false" shrinkToFit="false"/>
    </xf>
    <xf xfId="0" fontId="9" numFmtId="0" fillId="2" borderId="5" applyFont="1" applyNumberFormat="0" applyFill="0" applyBorder="1" applyAlignment="1">
      <alignment horizontal="center" vertical="bottom" textRotation="0" wrapText="false" shrinkToFit="false"/>
    </xf>
    <xf xfId="0" fontId="9" numFmtId="0" fillId="2" borderId="26" applyFont="1" applyNumberFormat="0" applyFill="0" applyBorder="1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1">
      <alignment horizontal="center" vertical="bottom" textRotation="0" wrapText="false" shrinkToFit="false"/>
    </xf>
    <xf xfId="0" fontId="6" numFmtId="0" fillId="2" borderId="5" applyFont="1" applyNumberFormat="0" applyFill="0" applyBorder="1" applyAlignment="1">
      <alignment horizontal="center" vertical="bottom" textRotation="0" wrapText="false" shrinkToFit="false"/>
    </xf>
    <xf xfId="0" fontId="10" numFmtId="2" fillId="3" borderId="5" applyFont="1" applyNumberFormat="1" applyFill="1" applyBorder="1" applyAlignment="1">
      <alignment horizontal="center" vertical="bottom" textRotation="0" wrapText="false" shrinkToFit="false"/>
    </xf>
    <xf xfId="0" fontId="10" numFmtId="1" fillId="3" borderId="5" applyFont="1" applyNumberFormat="1" applyFill="1" applyBorder="1" applyAlignment="1">
      <alignment horizontal="center" vertical="bottom" textRotation="0" wrapText="false" shrinkToFit="false"/>
    </xf>
    <xf xfId="0" fontId="6" numFmtId="1" fillId="2" borderId="5" applyFont="1" applyNumberFormat="1" applyFill="0" applyBorder="1" applyAlignment="1">
      <alignment horizontal="center" vertical="bottom" textRotation="0" wrapText="false" shrinkToFit="false"/>
    </xf>
    <xf xfId="0" fontId="10" numFmtId="165" fillId="3" borderId="5" applyFont="1" applyNumberFormat="1" applyFill="1" applyBorder="1" applyAlignment="1">
      <alignment horizontal="center" vertical="bottom" textRotation="0" wrapText="false" shrinkToFit="false"/>
    </xf>
    <xf xfId="0" fontId="10" numFmtId="2" fillId="2" borderId="5" applyFont="1" applyNumberFormat="1" applyFill="0" applyBorder="1" applyAlignment="1">
      <alignment horizontal="center" vertical="bottom" textRotation="0" wrapText="false" shrinkToFit="false"/>
    </xf>
    <xf xfId="0" fontId="10" numFmtId="1" fillId="2" borderId="5" applyFont="1" applyNumberFormat="1" applyFill="0" applyBorder="1" applyAlignment="1">
      <alignment horizontal="center" vertical="bottom" textRotation="0" wrapText="false" shrinkToFit="false"/>
    </xf>
    <xf xfId="0" fontId="10" numFmtId="165" fillId="2" borderId="5" applyFont="1" applyNumberFormat="1" applyFill="0" applyBorder="1" applyAlignment="1">
      <alignment horizontal="center" vertical="bottom" textRotation="0" wrapText="false" shrinkToFit="false"/>
    </xf>
    <xf xfId="0" fontId="7" numFmtId="0" fillId="2" borderId="5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center" textRotation="0" wrapText="true" shrinkToFit="false"/>
    </xf>
    <xf xfId="0" fontId="8" numFmtId="0" fillId="2" borderId="5" applyFont="1" applyNumberFormat="0" applyFill="0" applyBorder="1" applyAlignment="1">
      <alignment horizontal="center" vertical="bottom" textRotation="0" wrapText="false" shrinkToFit="false"/>
    </xf>
    <xf xfId="0" fontId="8" numFmtId="0" fillId="2" borderId="5" applyFont="1" applyNumberFormat="0" applyFill="0" applyBorder="1" applyAlignment="1">
      <alignment horizontal="center" vertical="center" textRotation="0" wrapText="true" shrinkToFit="false"/>
    </xf>
    <xf xfId="0" fontId="8" numFmtId="0" fillId="2" borderId="5" applyFont="1" applyNumberFormat="0" applyFill="0" applyBorder="1" applyAlignment="1">
      <alignment horizontal="center" vertical="center" textRotation="0" wrapText="false" shrinkToFit="false"/>
    </xf>
    <xf xfId="0" fontId="11" numFmtId="0" fillId="4" borderId="5" applyFont="1" applyNumberFormat="0" applyFill="1" applyBorder="1" applyAlignment="1">
      <alignment horizontal="center" vertical="center" textRotation="0" wrapText="true" shrinkToFit="false"/>
    </xf>
    <xf xfId="0" fontId="8" numFmtId="2" fillId="2" borderId="5" applyFont="1" applyNumberFormat="1" applyFill="0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2" fillId="3" borderId="13" applyFont="1" applyNumberFormat="1" applyFill="1" applyBorder="1" applyAlignment="1">
      <alignment horizontal="center" vertical="center" textRotation="0" wrapText="true" shrinkToFit="false"/>
    </xf>
    <xf xfId="0" fontId="12" numFmtId="2" fillId="3" borderId="9" applyFont="1" applyNumberFormat="1" applyFill="1" applyBorder="1" applyAlignment="1">
      <alignment horizontal="center" vertical="center" textRotation="0" wrapText="true" shrinkToFit="false"/>
    </xf>
    <xf xfId="0" fontId="12" numFmtId="1" fillId="3" borderId="6" applyFont="1" applyNumberFormat="1" applyFill="1" applyBorder="1" applyAlignment="1">
      <alignment horizontal="center" vertical="center" textRotation="0" wrapText="true" shrinkToFit="false"/>
    </xf>
    <xf xfId="0" fontId="12" numFmtId="1" fillId="3" borderId="5" applyFont="1" applyNumberFormat="1" applyFill="1" applyBorder="1" applyAlignment="1">
      <alignment horizontal="center" vertical="center" textRotation="0" wrapText="true" shrinkToFit="false"/>
    </xf>
    <xf xfId="0" fontId="13" numFmtId="164" fillId="2" borderId="16" applyFont="1" applyNumberFormat="1" applyFill="0" applyBorder="1" applyAlignment="1">
      <alignment horizontal="center" vertical="center" textRotation="0" wrapText="true" shrinkToFit="false"/>
    </xf>
    <xf xfId="0" fontId="14" numFmtId="0" fillId="2" borderId="28" applyFont="1" applyNumberFormat="0" applyFill="0" applyBorder="1" applyAlignment="1">
      <alignment horizontal="center" vertical="center" textRotation="0" wrapText="true" shrinkToFit="false"/>
    </xf>
    <xf xfId="0" fontId="14" numFmtId="0" fillId="2" borderId="29" applyFont="1" applyNumberFormat="0" applyFill="0" applyBorder="1" applyAlignment="1">
      <alignment horizontal="center" vertical="center" textRotation="0" wrapText="true" shrinkToFit="false"/>
    </xf>
    <xf xfId="0" fontId="14" numFmtId="0" fillId="2" borderId="24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5" numFmtId="0" fillId="2" borderId="30" applyFont="1" applyNumberFormat="0" applyFill="0" applyBorder="1" applyAlignment="1">
      <alignment horizontal="center" vertical="bottom" textRotation="0" wrapText="false" shrinkToFit="false"/>
    </xf>
    <xf xfId="0" fontId="15" numFmtId="0" fillId="2" borderId="31" applyFont="1" applyNumberFormat="0" applyFill="0" applyBorder="1" applyAlignment="1">
      <alignment horizontal="center" vertical="center" textRotation="0" wrapText="true" shrinkToFit="false"/>
    </xf>
    <xf xfId="0" fontId="15" numFmtId="0" fillId="2" borderId="25" applyFont="1" applyNumberFormat="0" applyFill="0" applyBorder="1" applyAlignment="1">
      <alignment horizontal="center" vertical="center" textRotation="0" wrapText="true" shrinkToFit="false"/>
    </xf>
    <xf xfId="0" fontId="15" numFmtId="0" fillId="2" borderId="6" applyFont="1" applyNumberFormat="0" applyFill="0" applyBorder="1" applyAlignment="1">
      <alignment horizontal="center" vertical="center" textRotation="0" wrapText="true" shrinkToFit="false"/>
    </xf>
    <xf xfId="0" fontId="9" numFmtId="0" fillId="2" borderId="32" applyFont="1" applyNumberFormat="0" applyFill="0" applyBorder="1" applyAlignment="1">
      <alignment horizontal="center" vertical="center" textRotation="0" wrapText="true" shrinkToFit="false"/>
    </xf>
    <xf xfId="0" fontId="9" numFmtId="0" fillId="2" borderId="33" applyFont="1" applyNumberFormat="0" applyFill="0" applyBorder="1" applyAlignment="1">
      <alignment horizontal="center" vertical="center" textRotation="0" wrapText="true" shrinkToFit="false"/>
    </xf>
    <xf xfId="0" fontId="9" numFmtId="0" fillId="2" borderId="27" applyFont="1" applyNumberFormat="0" applyFill="0" applyBorder="1" applyAlignment="1">
      <alignment horizontal="center" vertical="center" textRotation="0" wrapText="true" shrinkToFit="false"/>
    </xf>
    <xf xfId="0" fontId="9" numFmtId="0" fillId="2" borderId="31" applyFont="1" applyNumberFormat="0" applyFill="0" applyBorder="1" applyAlignment="1">
      <alignment horizontal="center" vertical="center" textRotation="0" wrapText="true" shrinkToFit="false"/>
    </xf>
    <xf xfId="0" fontId="9" numFmtId="0" fillId="2" borderId="6" applyFont="1" applyNumberFormat="0" applyFill="0" applyBorder="1" applyAlignment="1">
      <alignment horizontal="center" vertical="center" textRotation="0" wrapText="true" shrinkToFit="false"/>
    </xf>
    <xf xfId="0" fontId="9" numFmtId="2" fillId="2" borderId="32" applyFont="1" applyNumberFormat="1" applyFill="0" applyBorder="1" applyAlignment="1">
      <alignment horizontal="center" vertical="center" textRotation="0" wrapText="true" shrinkToFit="false"/>
    </xf>
    <xf xfId="0" fontId="9" numFmtId="2" fillId="2" borderId="33" applyFont="1" applyNumberFormat="1" applyFill="0" applyBorder="1" applyAlignment="1">
      <alignment horizontal="center" vertical="center" textRotation="0" wrapText="true" shrinkToFit="false"/>
    </xf>
    <xf xfId="0" fontId="9" numFmtId="2" fillId="2" borderId="27" applyFont="1" applyNumberFormat="1" applyFill="0" applyBorder="1" applyAlignment="1">
      <alignment horizontal="center" vertical="center" textRotation="0" wrapText="true" shrinkToFit="false"/>
    </xf>
    <xf xfId="0" fontId="9" numFmtId="1" fillId="2" borderId="32" applyFont="1" applyNumberFormat="1" applyFill="0" applyBorder="1" applyAlignment="1">
      <alignment horizontal="center" vertical="center" textRotation="0" wrapText="true" shrinkToFit="false"/>
    </xf>
    <xf xfId="0" fontId="9" numFmtId="1" fillId="2" borderId="33" applyFont="1" applyNumberFormat="1" applyFill="0" applyBorder="1" applyAlignment="1">
      <alignment horizontal="center" vertical="center" textRotation="0" wrapText="true" shrinkToFit="false"/>
    </xf>
    <xf xfId="0" fontId="9" numFmtId="1" fillId="2" borderId="27" applyFont="1" applyNumberFormat="1" applyFill="0" applyBorder="1" applyAlignment="1">
      <alignment horizontal="center" vertical="center" textRotation="0" wrapText="true" shrinkToFit="false"/>
    </xf>
    <xf xfId="0" fontId="9" numFmtId="164" fillId="2" borderId="32" applyFont="1" applyNumberFormat="1" applyFill="0" applyBorder="1" applyAlignment="1">
      <alignment horizontal="center" vertical="center" textRotation="0" wrapText="true" shrinkToFit="false"/>
    </xf>
    <xf xfId="0" fontId="9" numFmtId="164" fillId="2" borderId="33" applyFont="1" applyNumberFormat="1" applyFill="0" applyBorder="1" applyAlignment="1">
      <alignment horizontal="center" vertical="center" textRotation="0" wrapText="true" shrinkToFit="false"/>
    </xf>
    <xf xfId="0" fontId="9" numFmtId="164" fillId="2" borderId="27" applyFont="1" applyNumberFormat="1" applyFill="0" applyBorder="1" applyAlignment="1">
      <alignment horizontal="center" vertical="center" textRotation="0" wrapText="true" shrinkToFit="false"/>
    </xf>
    <xf xfId="0" fontId="9" numFmtId="0" fillId="2" borderId="25" applyFont="1" applyNumberFormat="0" applyFill="0" applyBorder="1" applyAlignment="1">
      <alignment horizontal="center" vertical="bottom" textRotation="0" wrapText="false" shrinkToFit="false"/>
    </xf>
    <xf xfId="0" fontId="9" numFmtId="0" fillId="2" borderId="6" applyFont="1" applyNumberFormat="0" applyFill="0" applyBorder="1" applyAlignment="1">
      <alignment horizontal="center" vertical="bottom" textRotation="0" wrapText="false" shrinkToFit="false"/>
    </xf>
    <xf xfId="0" fontId="9" numFmtId="165" fillId="2" borderId="32" applyFont="1" applyNumberFormat="1" applyFill="0" applyBorder="1" applyAlignment="1">
      <alignment horizontal="center" vertical="center" textRotation="0" wrapText="true" shrinkToFit="false"/>
    </xf>
    <xf xfId="0" fontId="16" numFmtId="165" fillId="2" borderId="33" applyFont="1" applyNumberFormat="1" applyFill="0" applyBorder="1" applyAlignment="1">
      <alignment horizontal="center" vertical="center" textRotation="0" wrapText="true" shrinkToFit="false"/>
    </xf>
    <xf xfId="0" fontId="16" numFmtId="165" fillId="2" borderId="27" applyFont="1" applyNumberFormat="1" applyFill="0" applyBorder="1" applyAlignment="1">
      <alignment horizontal="center" vertical="center" textRotation="0" wrapText="true" shrinkToFit="false"/>
    </xf>
    <xf xfId="0" fontId="9" numFmtId="165" fillId="2" borderId="33" applyFont="1" applyNumberFormat="1" applyFill="0" applyBorder="1" applyAlignment="1">
      <alignment horizontal="center" vertical="center" textRotation="0" wrapText="true" shrinkToFit="false"/>
    </xf>
    <xf xfId="0" fontId="9" numFmtId="165" fillId="2" borderId="27" applyFont="1" applyNumberFormat="1" applyFill="0" applyBorder="1" applyAlignment="1">
      <alignment horizontal="center" vertical="center" textRotation="0" wrapText="tru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2" numFmtId="0" fillId="2" borderId="34" applyFont="1" applyNumberFormat="0" applyFill="0" applyBorder="1" applyAlignment="1">
      <alignment horizontal="center" vertical="center" textRotation="0" wrapText="false" shrinkToFit="false"/>
    </xf>
    <xf xfId="0" fontId="2" numFmtId="0" fillId="2" borderId="35" applyFont="1" applyNumberFormat="0" applyFill="0" applyBorder="1" applyAlignment="1">
      <alignment horizontal="center" vertical="center" textRotation="0" wrapText="false" shrinkToFit="false"/>
    </xf>
    <xf xfId="0" fontId="2" numFmtId="1" fillId="2" borderId="10" applyFont="1" applyNumberFormat="1" applyFill="0" applyBorder="1" applyAlignment="1">
      <alignment horizontal="center" vertical="top" textRotation="0" wrapText="true" shrinkToFit="false"/>
    </xf>
    <xf xfId="0" fontId="2" numFmtId="1" fillId="2" borderId="34" applyFont="1" applyNumberFormat="1" applyFill="0" applyBorder="1" applyAlignment="1">
      <alignment horizontal="center" vertical="top" textRotation="0" wrapText="true" shrinkToFit="false"/>
    </xf>
    <xf xfId="0" fontId="2" numFmtId="1" fillId="2" borderId="35" applyFont="1" applyNumberFormat="1" applyFill="0" applyBorder="1" applyAlignment="1">
      <alignment horizontal="center" vertical="top" textRotation="0" wrapText="true" shrinkToFit="false"/>
    </xf>
    <xf xfId="0" fontId="2" numFmtId="166" fillId="2" borderId="10" applyFont="1" applyNumberFormat="1" applyFill="0" applyBorder="1" applyAlignment="1">
      <alignment horizontal="center" vertical="center" textRotation="0" wrapText="true" shrinkToFit="false"/>
    </xf>
    <xf xfId="0" fontId="2" numFmtId="166" fillId="2" borderId="34" applyFont="1" applyNumberFormat="1" applyFill="0" applyBorder="1" applyAlignment="1">
      <alignment horizontal="center" vertical="center" textRotation="0" wrapText="true" shrinkToFit="false"/>
    </xf>
    <xf xfId="0" fontId="2" numFmtId="166" fillId="2" borderId="35" applyFont="1" applyNumberFormat="1" applyFill="0" applyBorder="1" applyAlignment="1">
      <alignment horizontal="center" vertical="center" textRotation="0" wrapText="true" shrinkToFit="false"/>
    </xf>
    <xf xfId="0" fontId="3" numFmtId="0" fillId="2" borderId="36" applyFont="1" applyNumberFormat="0" applyFill="0" applyBorder="1" applyAlignment="1">
      <alignment horizontal="center" vertical="center" textRotation="0" wrapText="true" shrinkToFit="false"/>
    </xf>
    <xf xfId="0" fontId="3" numFmtId="0" fillId="2" borderId="37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34" applyFont="1" applyNumberFormat="0" applyFill="0" applyBorder="1" applyAlignment="1">
      <alignment horizontal="center" vertical="center" textRotation="0" wrapText="true" shrinkToFit="false"/>
    </xf>
    <xf xfId="0" fontId="3" numFmtId="0" fillId="2" borderId="36" applyFont="1" applyNumberFormat="0" applyFill="0" applyBorder="1" applyAlignment="1">
      <alignment horizontal="center" vertical="top" textRotation="0" wrapText="true" shrinkToFit="false"/>
    </xf>
    <xf xfId="0" fontId="3" numFmtId="0" fillId="2" borderId="37" applyFont="1" applyNumberFormat="0" applyFill="0" applyBorder="1" applyAlignment="1">
      <alignment horizontal="center" vertical="top" textRotation="0" wrapText="true" shrinkToFit="false"/>
    </xf>
    <xf xfId="0" fontId="3" numFmtId="0" fillId="2" borderId="38" applyFont="1" applyNumberFormat="0" applyFill="0" applyBorder="1" applyAlignment="1">
      <alignment horizontal="center" vertical="top" textRotation="0" wrapText="true" shrinkToFit="false"/>
    </xf>
    <xf xfId="0" fontId="3" numFmtId="0" fillId="2" borderId="38" applyFont="1" applyNumberFormat="0" applyFill="0" applyBorder="1" applyAlignment="1">
      <alignment horizontal="center" vertical="center" textRotation="0" wrapText="true" shrinkToFit="false"/>
    </xf>
    <xf xfId="0" fontId="3" numFmtId="0" fillId="2" borderId="36" applyFont="1" applyNumberFormat="0" applyFill="0" applyBorder="1" applyAlignment="1">
      <alignment horizontal="center" vertical="center" textRotation="0" wrapText="false" shrinkToFit="false"/>
    </xf>
    <xf xfId="0" fontId="3" numFmtId="0" fillId="2" borderId="37" applyFont="1" applyNumberFormat="0" applyFill="0" applyBorder="1" applyAlignment="1">
      <alignment horizontal="center" vertical="center" textRotation="0" wrapText="false" shrinkToFit="false"/>
    </xf>
    <xf xfId="0" fontId="3" numFmtId="0" fillId="2" borderId="38" applyFont="1" applyNumberFormat="0" applyFill="0" applyBorder="1" applyAlignment="1">
      <alignment horizontal="center" vertical="center" textRotation="0" wrapText="false" shrinkToFit="false"/>
    </xf>
    <xf xfId="0" fontId="2" numFmtId="0" fillId="2" borderId="37" applyFont="1" applyNumberFormat="0" applyFill="0" applyBorder="1" applyAlignment="1">
      <alignment horizontal="center" vertical="center" textRotation="0" wrapText="false" shrinkToFit="false"/>
    </xf>
    <xf xfId="0" fontId="2" numFmtId="0" fillId="2" borderId="38" applyFont="1" applyNumberFormat="0" applyFill="0" applyBorder="1" applyAlignment="1">
      <alignment horizontal="center" vertical="center" textRotation="0" wrapText="false" shrinkToFit="false"/>
    </xf>
    <xf xfId="0" fontId="2" numFmtId="0" fillId="2" borderId="36" applyFont="1" applyNumberFormat="0" applyFill="0" applyBorder="1" applyAlignment="1">
      <alignment horizontal="center" vertical="center" textRotation="0" wrapText="false" shrinkToFit="false"/>
    </xf>
    <xf xfId="0" fontId="2" numFmtId="0" fillId="2" borderId="11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0" fillId="2" borderId="34" applyFont="1" applyNumberFormat="0" applyFill="0" applyBorder="1" applyAlignment="1">
      <alignment horizontal="center" vertical="center" textRotation="0" wrapText="false" shrinkToFit="false"/>
    </xf>
    <xf xfId="0" fontId="3" numFmtId="0" fillId="2" borderId="35" applyFont="1" applyNumberFormat="0" applyFill="0" applyBorder="1" applyAlignment="1">
      <alignment horizontal="center" vertical="center" textRotation="0" wrapText="false" shrinkToFit="false"/>
    </xf>
    <xf xfId="0" fontId="3" numFmtId="0" fillId="2" borderId="3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4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4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6" applyFont="1" applyNumberFormat="0" applyFill="0" applyBorder="1" applyAlignment="1">
      <alignment horizontal="left" vertical="center" textRotation="0" wrapText="false" shrinkToFit="false"/>
    </xf>
    <xf xfId="0" fontId="2" numFmtId="0" fillId="2" borderId="37" applyFont="1" applyNumberFormat="0" applyFill="0" applyBorder="1" applyAlignment="1">
      <alignment horizontal="left" vertical="center" textRotation="0" wrapText="false" shrinkToFit="false"/>
    </xf>
    <xf xfId="0" fontId="2" numFmtId="0" fillId="2" borderId="38" applyFont="1" applyNumberFormat="0" applyFill="0" applyBorder="1" applyAlignment="1">
      <alignment horizontal="left" vertical="center" textRotation="0" wrapText="false" shrinkToFit="false"/>
    </xf>
    <xf xfId="0" fontId="2" numFmtId="0" fillId="2" borderId="1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3" numFmtId="0" fillId="2" borderId="4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3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42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4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4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4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44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45" applyFont="1" applyNumberFormat="0" applyFill="0" applyBorder="1" applyAlignment="1">
      <alignment horizontal="center" vertical="center" textRotation="0" wrapText="false" shrinkToFit="false"/>
    </xf>
    <xf xfId="0" fontId="3" numFmtId="0" fillId="2" borderId="4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3" applyFont="1" applyNumberFormat="0" applyFill="0" applyBorder="1" applyAlignment="1">
      <alignment horizontal="center" vertical="center" textRotation="0" wrapText="false" shrinkToFit="false"/>
    </xf>
    <xf xfId="0" fontId="3" numFmtId="0" fillId="5" borderId="1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5" borderId="3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5" borderId="3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5" borderId="11" applyFont="1" applyNumberFormat="0" applyFill="1" applyBorder="1" applyAlignment="1">
      <alignment horizontal="center" vertical="center" textRotation="0" wrapText="true" shrinkToFit="false"/>
    </xf>
    <xf xfId="0" fontId="3" numFmtId="0" fillId="5" borderId="0" applyFont="1" applyNumberFormat="0" applyFill="1" applyBorder="0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center" vertical="center" textRotation="0" wrapText="true" shrinkToFit="false"/>
    </xf>
    <xf xfId="0" fontId="3" numFmtId="0" fillId="5" borderId="34" applyFont="1" applyNumberFormat="0" applyFill="1" applyBorder="1" applyAlignment="1">
      <alignment horizontal="center" vertical="center" textRotation="0" wrapText="true" shrinkToFit="false"/>
    </xf>
    <xf xfId="0" fontId="3" numFmtId="0" fillId="5" borderId="46" applyFont="1" applyNumberFormat="0" applyFill="1" applyBorder="1" applyAlignment="1">
      <alignment horizontal="center" vertical="center" textRotation="0" wrapText="true" shrinkToFit="false"/>
    </xf>
    <xf xfId="0" fontId="3" numFmtId="0" fillId="5" borderId="47" applyFont="1" applyNumberFormat="0" applyFill="1" applyBorder="1" applyAlignment="1">
      <alignment horizontal="center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35" applyFont="1" applyNumberFormat="0" applyFill="1" applyBorder="1" applyAlignment="1">
      <alignment horizontal="center" vertical="center" textRotation="0" wrapText="true" shrinkToFit="false"/>
    </xf>
    <xf xfId="0" fontId="3" numFmtId="0" fillId="5" borderId="4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5" borderId="4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5" borderId="5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5" borderId="5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5" borderId="5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5" borderId="53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5" borderId="5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2" borderId="1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3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3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46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3" numFmtId="0" fillId="2" borderId="35" applyFont="1" applyNumberFormat="0" applyFill="0" applyBorder="1" applyAlignment="1">
      <alignment horizontal="center" vertical="center" textRotation="0" wrapText="true" shrinkToFit="false"/>
    </xf>
    <xf xfId="0" fontId="3" numFmtId="0" fillId="2" borderId="4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4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5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5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5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5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5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5" applyFont="1" applyNumberFormat="0" applyFill="0" applyBorder="1" applyAlignment="1">
      <alignment horizontal="center" vertical="center" textRotation="0" wrapText="true" shrinkToFit="false"/>
    </xf>
    <xf xfId="0" fontId="2" numFmtId="0" fillId="2" borderId="25" applyFont="1" applyNumberFormat="0" applyFill="0" applyBorder="1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20" fillId="2" borderId="4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0" fillId="2" borderId="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3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0" fillId="2" borderId="3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0" fillId="2" borderId="2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3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5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2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43" applyFont="1" applyNumberFormat="0" applyFill="0" applyBorder="1" applyAlignment="1">
      <alignment horizontal="center" vertical="center" textRotation="0" wrapText="true" shrinkToFit="false"/>
    </xf>
    <xf xfId="0" fontId="2" numFmtId="0" fillId="2" borderId="40" applyFont="1" applyNumberFormat="0" applyFill="0" applyBorder="1" applyAlignment="1">
      <alignment horizontal="center" vertical="center" textRotation="0" wrapText="true" shrinkToFit="false"/>
    </xf>
    <xf xfId="0" fontId="2" numFmtId="166" fillId="2" borderId="2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4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4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4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0" fillId="2" borderId="4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0" fillId="2" borderId="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7" applyFont="1" applyNumberFormat="0" applyFill="0" applyBorder="1" applyAlignment="1">
      <alignment horizontal="center" vertical="center" textRotation="0" wrapText="true" shrinkToFit="false"/>
    </xf>
    <xf xfId="0" fontId="2" numFmtId="0" fillId="2" borderId="58" applyFont="1" applyNumberFormat="0" applyFill="0" applyBorder="1" applyAlignment="1">
      <alignment horizontal="center" vertical="center" textRotation="0" wrapText="true" shrinkToFit="false"/>
    </xf>
    <xf xfId="0" fontId="2" numFmtId="166" fillId="2" borderId="1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2" applyFont="1" applyNumberFormat="0" applyFill="0" applyBorder="1" applyAlignment="1">
      <alignment horizontal="center" vertical="center" textRotation="0" wrapText="true" shrinkToFit="false"/>
    </xf>
    <xf xfId="0" fontId="2" numFmtId="0" fillId="2" borderId="5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3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3" numFmtId="0" fillId="2" borderId="3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5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4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6" borderId="55" applyFont="1" applyNumberFormat="0" applyFill="1" applyBorder="1" applyAlignment="1">
      <alignment horizontal="center" vertical="center" textRotation="0" wrapText="true" shrinkToFit="false"/>
    </xf>
    <xf xfId="0" fontId="2" numFmtId="0" fillId="6" borderId="25" applyFont="1" applyNumberFormat="0" applyFill="1" applyBorder="1" applyAlignment="1">
      <alignment horizontal="center" vertical="center" textRotation="0" wrapText="true" shrinkToFit="false"/>
    </xf>
    <xf xfId="0" fontId="2" numFmtId="0" fillId="6" borderId="6" applyFont="1" applyNumberFormat="0" applyFill="1" applyBorder="1" applyAlignment="1">
      <alignment horizontal="center" vertical="center" textRotation="0" wrapText="true" shrinkToFit="false"/>
    </xf>
    <xf xfId="0" fontId="2" numFmtId="0" fillId="6" borderId="43" applyFont="1" applyNumberFormat="0" applyFill="1" applyBorder="1" applyAlignment="1">
      <alignment horizontal="center" vertical="center" textRotation="0" wrapText="true" shrinkToFit="false"/>
    </xf>
    <xf xfId="0" fontId="2" numFmtId="0" fillId="6" borderId="40" applyFont="1" applyNumberFormat="0" applyFill="1" applyBorder="1" applyAlignment="1">
      <alignment horizontal="center" vertical="center" textRotation="0" wrapText="true" shrinkToFit="false"/>
    </xf>
    <xf xfId="0" fontId="2" numFmtId="0" fillId="6" borderId="22" applyFont="1" applyNumberFormat="0" applyFill="1" applyBorder="1" applyAlignment="1">
      <alignment horizontal="center" vertical="center" textRotation="0" wrapText="true" shrinkToFit="false"/>
    </xf>
    <xf xfId="0" fontId="2" numFmtId="0" fillId="2" borderId="42" applyFont="1" applyNumberFormat="0" applyFill="0" applyBorder="1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6" borderId="42" applyFont="1" applyNumberFormat="0" applyFill="1" applyBorder="1" applyAlignment="1">
      <alignment horizontal="center" vertical="center" textRotation="0" wrapText="true" shrinkToFit="false"/>
    </xf>
    <xf xfId="0" fontId="2" numFmtId="0" fillId="6" borderId="5" applyFont="1" applyNumberFormat="0" applyFill="1" applyBorder="1" applyAlignment="1">
      <alignment horizontal="center" vertical="center" textRotation="0" wrapText="true" shrinkToFit="false"/>
    </xf>
    <xf xfId="0" fontId="2" numFmtId="166" fillId="2" borderId="3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2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44" applyFont="1" applyNumberFormat="0" applyFill="0" applyBorder="1" applyAlignment="1">
      <alignment horizontal="center" vertical="center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true" shrinkToFit="false"/>
    </xf>
    <xf xfId="0" fontId="2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36" applyFont="1" applyNumberFormat="0" applyFill="0" applyBorder="1" applyAlignment="1">
      <alignment horizontal="left" vertical="top" textRotation="0" wrapText="true" shrinkToFit="false"/>
    </xf>
    <xf xfId="0" fontId="2" numFmtId="0" fillId="2" borderId="37" applyFont="1" applyNumberFormat="0" applyFill="0" applyBorder="1" applyAlignment="1">
      <alignment horizontal="left" vertical="top" textRotation="0" wrapText="false" shrinkToFit="false"/>
    </xf>
    <xf xfId="0" fontId="2" numFmtId="0" fillId="2" borderId="38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top" textRotation="0" wrapText="false" shrinkToFit="false"/>
    </xf>
    <xf xfId="0" fontId="2" numFmtId="0" fillId="2" borderId="34" applyFont="1" applyNumberFormat="0" applyFill="0" applyBorder="1" applyAlignment="1">
      <alignment horizontal="left" vertical="top" textRotation="0" wrapText="false" shrinkToFit="false"/>
    </xf>
    <xf xfId="0" fontId="2" numFmtId="0" fillId="2" borderId="35" applyFont="1" applyNumberFormat="0" applyFill="0" applyBorder="1" applyAlignment="1">
      <alignment horizontal="left" vertical="top" textRotation="0" wrapText="false" shrinkToFit="false"/>
    </xf>
    <xf xfId="0" fontId="2" numFmtId="0" fillId="2" borderId="36" applyFont="1" applyNumberFormat="0" applyFill="0" applyBorder="1" applyAlignment="1">
      <alignment horizontal="center" vertical="bottom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38" applyFont="1" applyNumberFormat="0" applyFill="0" applyBorder="1" applyAlignment="1">
      <alignment horizontal="center" vertical="bottom" textRotation="0" wrapText="false" shrinkToFit="false"/>
    </xf>
    <xf xfId="0" fontId="3" numFmtId="0" fillId="2" borderId="10" applyFont="1" applyNumberFormat="0" applyFill="0" applyBorder="1" applyAlignment="1">
      <alignment horizontal="left" vertical="bottom" textRotation="0" wrapText="true" shrinkToFit="false"/>
    </xf>
    <xf xfId="0" fontId="3" numFmtId="0" fillId="2" borderId="34" applyFont="1" applyNumberFormat="0" applyFill="0" applyBorder="1" applyAlignment="1">
      <alignment horizontal="left" vertical="bottom" textRotation="0" wrapText="true" shrinkToFit="false"/>
    </xf>
    <xf xfId="0" fontId="3" numFmtId="0" fillId="2" borderId="35" applyFont="1" applyNumberFormat="0" applyFill="0" applyBorder="1" applyAlignment="1">
      <alignment horizontal="left" vertical="bottom" textRotation="0" wrapText="true" shrinkToFit="false"/>
    </xf>
    <xf xfId="0" fontId="2" numFmtId="0" fillId="2" borderId="10" applyFont="1" applyNumberFormat="0" applyFill="0" applyBorder="1" applyAlignment="1">
      <alignment horizontal="center" vertical="center" textRotation="0" wrapText="true" shrinkToFit="false"/>
    </xf>
    <xf xfId="0" fontId="2" numFmtId="0" fillId="2" borderId="34" applyFont="1" applyNumberFormat="0" applyFill="0" applyBorder="1" applyAlignment="1">
      <alignment horizontal="center" vertical="center" textRotation="0" wrapText="true" shrinkToFit="false"/>
    </xf>
    <xf xfId="0" fontId="3" numFmtId="0" fillId="2" borderId="48" applyFont="1" applyNumberFormat="0" applyFill="0" applyBorder="1" applyAlignment="1">
      <alignment horizontal="center" vertical="center" textRotation="0" wrapText="true" shrinkToFit="false"/>
    </xf>
    <xf xfId="0" fontId="3" numFmtId="0" fillId="2" borderId="50" applyFont="1" applyNumberFormat="0" applyFill="0" applyBorder="1" applyAlignment="1">
      <alignment horizontal="center" vertical="center" textRotation="0" wrapText="true" shrinkToFit="false"/>
    </xf>
    <xf xfId="0" fontId="3" numFmtId="0" fillId="2" borderId="49" applyFont="1" applyNumberFormat="0" applyFill="0" applyBorder="1" applyAlignment="1">
      <alignment horizontal="center" vertical="center" textRotation="0" wrapText="true" shrinkToFit="false"/>
    </xf>
    <xf xfId="0" fontId="3" numFmtId="0" fillId="2" borderId="60" applyFont="1" applyNumberFormat="0" applyFill="0" applyBorder="1" applyAlignment="1">
      <alignment horizontal="center" vertical="center" textRotation="0" wrapText="true" shrinkToFit="false"/>
    </xf>
    <xf xfId="0" fontId="3" numFmtId="0" fillId="2" borderId="15" applyFont="1" applyNumberFormat="0" applyFill="0" applyBorder="1" applyAlignment="1">
      <alignment horizontal="center" vertical="center" textRotation="0" wrapText="true" shrinkToFit="false"/>
    </xf>
    <xf xfId="0" fontId="3" numFmtId="0" fillId="2" borderId="17" applyFont="1" applyNumberFormat="0" applyFill="0" applyBorder="1" applyAlignment="1">
      <alignment horizontal="center" vertical="center" textRotation="0" wrapText="true" shrinkToFit="false"/>
    </xf>
    <xf xfId="0" fontId="5" numFmtId="0" fillId="2" borderId="11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2" applyFont="1" applyNumberFormat="0" applyFill="0" applyBorder="1" applyAlignment="1">
      <alignment horizontal="center" vertical="bottom" textRotation="0" wrapText="true" shrinkToFit="false"/>
    </xf>
    <xf xfId="0" fontId="5" numFmtId="0" fillId="2" borderId="11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12" applyFont="1" applyNumberFormat="0" applyFill="0" applyBorder="1" applyAlignment="1">
      <alignment horizontal="center" vertical="bottom" textRotation="0" wrapText="false" shrinkToFit="false"/>
    </xf>
    <xf xfId="0" fontId="5" numFmtId="0" fillId="2" borderId="10" applyFont="1" applyNumberFormat="0" applyFill="0" applyBorder="1" applyAlignment="1">
      <alignment horizontal="center" vertical="bottom" textRotation="0" wrapText="true" shrinkToFit="false"/>
    </xf>
    <xf xfId="0" fontId="5" numFmtId="0" fillId="2" borderId="34" applyFont="1" applyNumberFormat="0" applyFill="0" applyBorder="1" applyAlignment="1">
      <alignment horizontal="center" vertical="bottom" textRotation="0" wrapText="true" shrinkToFit="false"/>
    </xf>
    <xf xfId="0" fontId="5" numFmtId="0" fillId="2" borderId="35" applyFont="1" applyNumberFormat="0" applyFill="0" applyBorder="1" applyAlignment="1">
      <alignment horizontal="center" vertical="bottom" textRotation="0" wrapText="true" shrinkToFit="false"/>
    </xf>
    <xf xfId="0" fontId="5" numFmtId="0" fillId="2" borderId="10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0" applyBorder="1" applyAlignment="1">
      <alignment horizontal="center" vertical="bottom" textRotation="0" wrapText="false" shrinkToFit="false"/>
    </xf>
    <xf xfId="0" fontId="5" numFmtId="0" fillId="2" borderId="35" applyFont="1" applyNumberFormat="0" applyFill="0" applyBorder="1" applyAlignment="1">
      <alignment horizontal="center" vertical="bottom" textRotation="0" wrapText="false" shrinkToFit="false"/>
    </xf>
    <xf xfId="0" fontId="2" numFmtId="0" fillId="2" borderId="60" applyFont="1" applyNumberFormat="0" applyFill="0" applyBorder="1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bottom" textRotation="0" wrapText="false" shrinkToFit="false"/>
    </xf>
    <xf xfId="0" fontId="5" numFmtId="0" fillId="2" borderId="37" applyFont="1" applyNumberFormat="0" applyFill="0" applyBorder="1" applyAlignment="1">
      <alignment horizontal="center" vertical="bottom" textRotation="0" wrapText="false" shrinkToFit="false"/>
    </xf>
    <xf xfId="0" fontId="5" numFmtId="0" fillId="2" borderId="38" applyFont="1" applyNumberFormat="0" applyFill="0" applyBorder="1" applyAlignment="1">
      <alignment horizontal="center" vertical="bottom" textRotation="0" wrapText="false" shrinkToFit="false"/>
    </xf>
    <xf xfId="0" fontId="2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6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6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47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6"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u val="none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/Relationships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76200</xdr:colOff>
      <xdr:row>1</xdr:row>
      <xdr:rowOff>19050</xdr:rowOff>
    </xdr:from>
    <xdr:ext cx="3667125" cy="1314450"/>
    <xdr:pic>
      <xdr:nvPicPr>
        <xdr:cNvPr id="1" name="Picture 5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76200</xdr:colOff>
      <xdr:row>1</xdr:row>
      <xdr:rowOff>19050</xdr:rowOff>
    </xdr:from>
    <xdr:ext cx="3667125" cy="1295400"/>
    <xdr:pic>
      <xdr:nvPicPr>
        <xdr:cNvPr id="2" name="Picture 5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76200</xdr:colOff>
      <xdr:row>1</xdr:row>
      <xdr:rowOff>19050</xdr:rowOff>
    </xdr:from>
    <xdr:ext cx="3667125" cy="1314450"/>
    <xdr:pic>
      <xdr:nvPicPr>
        <xdr:cNvPr id="1" name="Picture 5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76200</xdr:colOff>
      <xdr:row>1</xdr:row>
      <xdr:rowOff>19050</xdr:rowOff>
    </xdr:from>
    <xdr:ext cx="3667125" cy="1295400"/>
    <xdr:pic>
      <xdr:nvPicPr>
        <xdr:cNvPr id="2" name="Picture 5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76200</xdr:colOff>
      <xdr:row>1</xdr:row>
      <xdr:rowOff>19050</xdr:rowOff>
    </xdr:from>
    <xdr:ext cx="3667125" cy="1314450"/>
    <xdr:pic>
      <xdr:nvPicPr>
        <xdr:cNvPr id="1" name="Picture 5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76200</xdr:colOff>
      <xdr:row>1</xdr:row>
      <xdr:rowOff>19050</xdr:rowOff>
    </xdr:from>
    <xdr:ext cx="7343775" cy="1295400"/>
    <xdr:pic>
      <xdr:nvPicPr>
        <xdr:cNvPr id="2" name="Picture 5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99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35.85546875" customWidth="true" style="0"/>
  </cols>
  <sheetData>
    <row r="1" spans="1:16">
      <c r="A1" s="45" t="s">
        <v>0</v>
      </c>
      <c r="B1" s="46" t="s">
        <v>1</v>
      </c>
    </row>
    <row r="2" spans="1:16">
      <c r="A2" s="32" t="s">
        <v>2</v>
      </c>
      <c r="B2" s="47">
        <v>9501</v>
      </c>
    </row>
    <row r="3" spans="1:16">
      <c r="A3" s="32" t="s">
        <v>3</v>
      </c>
      <c r="B3" s="47">
        <v>9491</v>
      </c>
    </row>
    <row r="4" spans="1:16">
      <c r="A4" s="32" t="s">
        <v>4</v>
      </c>
      <c r="B4" s="47">
        <v>9497</v>
      </c>
    </row>
    <row r="5" spans="1:16">
      <c r="A5" s="32" t="s">
        <v>5</v>
      </c>
      <c r="B5" s="47">
        <v>9494</v>
      </c>
    </row>
    <row r="6" spans="1:16">
      <c r="A6" s="32" t="s">
        <v>6</v>
      </c>
      <c r="B6" s="47">
        <v>9475</v>
      </c>
    </row>
    <row r="7" spans="1:16">
      <c r="A7" s="32" t="s">
        <v>7</v>
      </c>
      <c r="B7" s="47">
        <v>9465</v>
      </c>
    </row>
    <row r="8" spans="1:16">
      <c r="A8" s="32" t="s">
        <v>8</v>
      </c>
      <c r="B8" s="47">
        <v>9481</v>
      </c>
      <c r="G8">
        <v>0</v>
      </c>
      <c r="H8">
        <v>0</v>
      </c>
      <c r="I8">
        <v>0</v>
      </c>
      <c r="O8">
        <v>0</v>
      </c>
      <c r="P8">
        <v>10000000</v>
      </c>
    </row>
    <row r="9" spans="1:16">
      <c r="A9" s="32" t="s">
        <v>9</v>
      </c>
      <c r="B9" s="47">
        <v>9477</v>
      </c>
      <c r="G9">
        <v>0</v>
      </c>
      <c r="H9">
        <v>0</v>
      </c>
      <c r="I9">
        <v>0</v>
      </c>
      <c r="O9">
        <v>0</v>
      </c>
      <c r="P9">
        <v>10000000</v>
      </c>
    </row>
    <row r="10" spans="1:16">
      <c r="A10" s="32" t="s">
        <v>10</v>
      </c>
      <c r="B10" s="47">
        <v>9467</v>
      </c>
      <c r="G10">
        <v>0</v>
      </c>
      <c r="H10">
        <v>0</v>
      </c>
      <c r="I10">
        <v>0</v>
      </c>
      <c r="O10">
        <v>0</v>
      </c>
      <c r="P10">
        <v>10000000</v>
      </c>
    </row>
    <row r="11" spans="1:16">
      <c r="A11" s="32" t="s">
        <v>11</v>
      </c>
      <c r="B11" s="47">
        <v>9476</v>
      </c>
    </row>
    <row r="12" spans="1:16">
      <c r="A12" s="32" t="s">
        <v>12</v>
      </c>
      <c r="B12" s="47">
        <v>9462</v>
      </c>
    </row>
    <row r="13" spans="1:16">
      <c r="A13" s="32" t="s">
        <v>13</v>
      </c>
      <c r="B13" s="47">
        <v>9495</v>
      </c>
    </row>
    <row r="14" spans="1:16">
      <c r="A14" s="32" t="s">
        <v>14</v>
      </c>
      <c r="B14" s="47">
        <v>9461</v>
      </c>
    </row>
    <row r="15" spans="1:16">
      <c r="A15" s="32" t="s">
        <v>15</v>
      </c>
      <c r="B15" s="47">
        <v>9485</v>
      </c>
    </row>
    <row r="16" spans="1:16">
      <c r="A16" s="32" t="s">
        <v>16</v>
      </c>
      <c r="B16" s="47">
        <v>9479</v>
      </c>
    </row>
    <row r="17" spans="1:16">
      <c r="A17" s="32" t="s">
        <v>17</v>
      </c>
      <c r="B17" s="47">
        <v>9497</v>
      </c>
    </row>
    <row r="18" spans="1:16">
      <c r="A18" s="32" t="s">
        <v>18</v>
      </c>
      <c r="B18" s="47">
        <v>9466</v>
      </c>
    </row>
    <row r="19" spans="1:16">
      <c r="A19" s="32" t="s">
        <v>19</v>
      </c>
      <c r="B19" s="47">
        <v>9471</v>
      </c>
    </row>
    <row r="20" spans="1:16">
      <c r="A20" s="32" t="s">
        <v>20</v>
      </c>
      <c r="B20" s="47">
        <v>9502</v>
      </c>
    </row>
    <row r="21" spans="1:16">
      <c r="A21" s="32" t="s">
        <v>21</v>
      </c>
      <c r="B21" s="47">
        <v>9463</v>
      </c>
    </row>
    <row r="22" spans="1:16">
      <c r="A22" s="32" t="s">
        <v>22</v>
      </c>
      <c r="B22" s="47">
        <v>9472</v>
      </c>
    </row>
    <row r="23" spans="1:16">
      <c r="A23" s="32" t="s">
        <v>23</v>
      </c>
      <c r="B23" s="47">
        <v>9473</v>
      </c>
    </row>
    <row r="24" spans="1:16">
      <c r="A24" s="32" t="s">
        <v>24</v>
      </c>
      <c r="B24" s="47">
        <v>9474</v>
      </c>
    </row>
    <row r="25" spans="1:16">
      <c r="A25" s="32" t="s">
        <v>25</v>
      </c>
      <c r="B25" s="47">
        <v>9492</v>
      </c>
    </row>
    <row r="26" spans="1:16">
      <c r="A26" s="32" t="s">
        <v>26</v>
      </c>
      <c r="B26" s="47">
        <v>9500</v>
      </c>
    </row>
    <row r="27" spans="1:16">
      <c r="A27" s="32" t="s">
        <v>27</v>
      </c>
      <c r="B27" s="47">
        <v>9486</v>
      </c>
    </row>
    <row r="28" spans="1:16">
      <c r="A28" s="32" t="s">
        <v>28</v>
      </c>
      <c r="B28" s="47">
        <v>9468</v>
      </c>
    </row>
    <row r="29" spans="1:16">
      <c r="A29" s="32" t="s">
        <v>29</v>
      </c>
      <c r="B29" s="47">
        <v>9480</v>
      </c>
    </row>
    <row r="30" spans="1:16">
      <c r="A30" s="32" t="s">
        <v>30</v>
      </c>
      <c r="B30" s="47">
        <v>9469</v>
      </c>
    </row>
    <row r="31" spans="1:16">
      <c r="A31" s="32" t="s">
        <v>31</v>
      </c>
      <c r="B31" s="47">
        <v>9483</v>
      </c>
    </row>
    <row r="32" spans="1:16">
      <c r="A32" s="32" t="s">
        <v>32</v>
      </c>
      <c r="B32" s="47">
        <v>9478</v>
      </c>
    </row>
    <row r="33" spans="1:16">
      <c r="A33" s="32" t="s">
        <v>33</v>
      </c>
      <c r="B33" s="47">
        <v>9487</v>
      </c>
    </row>
    <row r="34" spans="1:16">
      <c r="A34" s="32" t="s">
        <v>34</v>
      </c>
      <c r="B34" s="47">
        <v>9483</v>
      </c>
    </row>
    <row r="35" spans="1:16">
      <c r="A35" s="32" t="s">
        <v>35</v>
      </c>
      <c r="B35" s="47">
        <v>9470</v>
      </c>
    </row>
    <row r="36" spans="1:16">
      <c r="A36" s="32" t="s">
        <v>36</v>
      </c>
      <c r="B36" s="47">
        <v>9490</v>
      </c>
    </row>
    <row r="37" spans="1:16">
      <c r="A37" s="32" t="s">
        <v>37</v>
      </c>
      <c r="B37" s="47">
        <v>9498</v>
      </c>
    </row>
    <row r="38" spans="1:16">
      <c r="A38" s="32" t="s">
        <v>38</v>
      </c>
      <c r="B38" s="47">
        <v>9488</v>
      </c>
    </row>
    <row r="39" spans="1:16">
      <c r="A39" s="32" t="s">
        <v>39</v>
      </c>
      <c r="B39" s="47">
        <v>9493</v>
      </c>
    </row>
    <row r="40" spans="1:16">
      <c r="A40" s="32" t="s">
        <v>40</v>
      </c>
      <c r="B40" s="47">
        <v>9464</v>
      </c>
    </row>
    <row r="41" spans="1:16">
      <c r="A41" s="32" t="s">
        <v>41</v>
      </c>
      <c r="B41" s="47">
        <v>9489</v>
      </c>
    </row>
    <row r="42" spans="1:16">
      <c r="A42" s="32" t="s">
        <v>42</v>
      </c>
      <c r="B42" s="47">
        <v>9482</v>
      </c>
    </row>
    <row r="43" spans="1:16">
      <c r="A43" s="32" t="s">
        <v>43</v>
      </c>
      <c r="B43" s="47">
        <v>9499</v>
      </c>
    </row>
    <row r="44" spans="1:16">
      <c r="A44"/>
    </row>
    <row r="45" spans="1:16">
      <c r="A45"/>
    </row>
    <row r="46" spans="1:16">
      <c r="A46"/>
    </row>
    <row r="47" spans="1:16">
      <c r="A47"/>
    </row>
    <row r="48" spans="1:16">
      <c r="A48"/>
    </row>
    <row r="49" spans="1:16">
      <c r="A49"/>
    </row>
    <row r="50" spans="1:16">
      <c r="A50"/>
    </row>
    <row r="51" spans="1:16">
      <c r="A51"/>
    </row>
    <row r="52" spans="1:16">
      <c r="A52"/>
    </row>
    <row r="53" spans="1:16">
      <c r="A53"/>
    </row>
    <row r="54" spans="1:16">
      <c r="A54"/>
    </row>
    <row r="55" spans="1:16">
      <c r="A55"/>
    </row>
    <row r="56" spans="1:16">
      <c r="A56"/>
    </row>
    <row r="57" spans="1:16">
      <c r="A57"/>
    </row>
    <row r="58" spans="1:16">
      <c r="A58"/>
    </row>
    <row r="59" spans="1:16">
      <c r="A59"/>
    </row>
    <row r="60" spans="1:16">
      <c r="A60"/>
    </row>
    <row r="61" spans="1:16">
      <c r="A61"/>
    </row>
    <row r="62" spans="1:16">
      <c r="A62"/>
    </row>
    <row r="63" spans="1:16">
      <c r="A63"/>
    </row>
    <row r="64" spans="1:16">
      <c r="A64"/>
    </row>
    <row r="65" spans="1:16">
      <c r="A65"/>
    </row>
    <row r="66" spans="1:16">
      <c r="A66"/>
    </row>
    <row r="67" spans="1:16">
      <c r="A67"/>
    </row>
    <row r="68" spans="1:16">
      <c r="A68"/>
    </row>
    <row r="69" spans="1:16">
      <c r="A69"/>
    </row>
    <row r="70" spans="1:16">
      <c r="A70"/>
    </row>
    <row r="71" spans="1:16">
      <c r="A71"/>
    </row>
    <row r="72" spans="1:16">
      <c r="A72"/>
    </row>
    <row r="73" spans="1:16">
      <c r="A73"/>
    </row>
    <row r="74" spans="1:16">
      <c r="A74"/>
    </row>
    <row r="75" spans="1:16">
      <c r="A75"/>
    </row>
    <row r="76" spans="1:16">
      <c r="A76"/>
    </row>
    <row r="77" spans="1:16">
      <c r="A77"/>
    </row>
    <row r="78" spans="1:16">
      <c r="A78"/>
    </row>
    <row r="79" spans="1:16">
      <c r="A79"/>
    </row>
    <row r="80" spans="1:16">
      <c r="A80"/>
    </row>
    <row r="81" spans="1:16">
      <c r="A81"/>
    </row>
    <row r="82" spans="1:16">
      <c r="A82"/>
    </row>
    <row r="83" spans="1:16">
      <c r="A83"/>
    </row>
    <row r="84" spans="1:16">
      <c r="A84"/>
    </row>
    <row r="85" spans="1:16">
      <c r="A85"/>
    </row>
    <row r="86" spans="1:16">
      <c r="A86"/>
    </row>
    <row r="87" spans="1:16">
      <c r="A87"/>
    </row>
    <row r="88" spans="1:16">
      <c r="A88"/>
    </row>
    <row r="89" spans="1:16">
      <c r="A89"/>
    </row>
    <row r="90" spans="1:16">
      <c r="A90"/>
    </row>
    <row r="91" spans="1:16">
      <c r="A91"/>
    </row>
    <row r="92" spans="1:16">
      <c r="A92"/>
    </row>
    <row r="93" spans="1:16">
      <c r="A93"/>
    </row>
    <row r="94" spans="1:16">
      <c r="A94"/>
    </row>
    <row r="95" spans="1:16">
      <c r="A95"/>
    </row>
    <row r="96" spans="1:16">
      <c r="A96"/>
    </row>
    <row r="97" spans="1:16">
      <c r="A97"/>
    </row>
    <row r="98" spans="1:16">
      <c r="A98"/>
    </row>
    <row r="99" spans="1:16">
      <c r="A99"/>
    </row>
    <row r="100" spans="1:16">
      <c r="A100"/>
    </row>
    <row r="101" spans="1:16">
      <c r="A101"/>
    </row>
    <row r="102" spans="1:16">
      <c r="A102"/>
    </row>
    <row r="103" spans="1:16">
      <c r="A103"/>
    </row>
    <row r="104" spans="1:16">
      <c r="A104"/>
    </row>
    <row r="105" spans="1:16">
      <c r="A105"/>
    </row>
    <row r="106" spans="1:16">
      <c r="A106"/>
    </row>
    <row r="107" spans="1:16">
      <c r="A107"/>
    </row>
    <row r="108" spans="1:16">
      <c r="A108"/>
    </row>
    <row r="109" spans="1:16">
      <c r="A109"/>
    </row>
    <row r="110" spans="1:16">
      <c r="A110"/>
    </row>
    <row r="111" spans="1:16">
      <c r="A111"/>
    </row>
    <row r="112" spans="1:16">
      <c r="A112"/>
    </row>
    <row r="113" spans="1:16">
      <c r="A113"/>
    </row>
    <row r="114" spans="1:16">
      <c r="A114"/>
    </row>
    <row r="115" spans="1:16">
      <c r="A115"/>
    </row>
    <row r="116" spans="1:16">
      <c r="A116"/>
    </row>
    <row r="117" spans="1:16">
      <c r="A117"/>
    </row>
    <row r="118" spans="1:16">
      <c r="A118"/>
    </row>
    <row r="119" spans="1:16">
      <c r="A119"/>
    </row>
    <row r="120" spans="1:16">
      <c r="A120"/>
    </row>
    <row r="121" spans="1:16">
      <c r="A121"/>
    </row>
    <row r="122" spans="1:16">
      <c r="A122"/>
    </row>
    <row r="123" spans="1:16">
      <c r="A123"/>
    </row>
    <row r="124" spans="1:16">
      <c r="A124"/>
    </row>
    <row r="125" spans="1:16">
      <c r="A125"/>
    </row>
    <row r="126" spans="1:16">
      <c r="A126"/>
    </row>
    <row r="127" spans="1:16">
      <c r="A127"/>
    </row>
    <row r="128" spans="1:16">
      <c r="A128"/>
    </row>
    <row r="129" spans="1:16">
      <c r="A129"/>
    </row>
    <row r="130" spans="1:16">
      <c r="A130"/>
    </row>
    <row r="131" spans="1:16">
      <c r="A131"/>
    </row>
    <row r="132" spans="1:16">
      <c r="A132"/>
    </row>
    <row r="133" spans="1:16">
      <c r="A133"/>
    </row>
    <row r="134" spans="1:16">
      <c r="A134"/>
    </row>
    <row r="135" spans="1:16">
      <c r="A135"/>
    </row>
    <row r="136" spans="1:16">
      <c r="A136"/>
    </row>
    <row r="137" spans="1:16">
      <c r="A137"/>
    </row>
    <row r="138" spans="1:16">
      <c r="A138"/>
    </row>
    <row r="139" spans="1:16">
      <c r="A139"/>
    </row>
    <row r="140" spans="1:16">
      <c r="A140"/>
    </row>
    <row r="141" spans="1:16">
      <c r="A141"/>
    </row>
    <row r="142" spans="1:16">
      <c r="A142"/>
    </row>
    <row r="143" spans="1:16">
      <c r="A143"/>
    </row>
    <row r="144" spans="1:16">
      <c r="A144"/>
    </row>
    <row r="145" spans="1:16">
      <c r="A145"/>
    </row>
    <row r="146" spans="1:16">
      <c r="A146"/>
    </row>
    <row r="147" spans="1:16">
      <c r="A147"/>
    </row>
    <row r="148" spans="1:16">
      <c r="A148"/>
    </row>
    <row r="149" spans="1:16">
      <c r="A149"/>
    </row>
    <row r="150" spans="1:16">
      <c r="A150"/>
    </row>
    <row r="151" spans="1:16">
      <c r="A151"/>
    </row>
    <row r="152" spans="1:16">
      <c r="A152"/>
    </row>
    <row r="153" spans="1:16">
      <c r="A153"/>
    </row>
    <row r="154" spans="1:16">
      <c r="A154"/>
    </row>
    <row r="155" spans="1:16">
      <c r="A155"/>
    </row>
    <row r="156" spans="1:16">
      <c r="A156"/>
    </row>
    <row r="157" spans="1:16">
      <c r="A157"/>
    </row>
    <row r="158" spans="1:16">
      <c r="A158"/>
    </row>
    <row r="159" spans="1:16">
      <c r="A159"/>
    </row>
    <row r="160" spans="1:16">
      <c r="A160"/>
    </row>
    <row r="161" spans="1:16">
      <c r="A161"/>
    </row>
    <row r="162" spans="1:16">
      <c r="A162"/>
    </row>
    <row r="163" spans="1:16">
      <c r="A163"/>
    </row>
    <row r="164" spans="1:16">
      <c r="A164"/>
    </row>
    <row r="165" spans="1:16">
      <c r="A165"/>
    </row>
    <row r="166" spans="1:16">
      <c r="A166"/>
    </row>
    <row r="167" spans="1:16">
      <c r="A167"/>
    </row>
    <row r="168" spans="1:16">
      <c r="A168"/>
    </row>
    <row r="169" spans="1:16">
      <c r="A169"/>
    </row>
    <row r="170" spans="1:16">
      <c r="A170"/>
    </row>
    <row r="171" spans="1:16">
      <c r="A171"/>
    </row>
    <row r="172" spans="1:16">
      <c r="A172"/>
    </row>
    <row r="173" spans="1:16">
      <c r="A173"/>
    </row>
    <row r="174" spans="1:16">
      <c r="A174"/>
    </row>
    <row r="175" spans="1:16">
      <c r="A175"/>
    </row>
    <row r="176" spans="1:16">
      <c r="A176"/>
    </row>
    <row r="177" spans="1:16">
      <c r="A177"/>
    </row>
    <row r="178" spans="1:16">
      <c r="A178"/>
    </row>
    <row r="179" spans="1:16">
      <c r="A179"/>
    </row>
    <row r="180" spans="1:16">
      <c r="A180"/>
    </row>
    <row r="181" spans="1:16">
      <c r="A181"/>
    </row>
    <row r="182" spans="1:16">
      <c r="A182"/>
    </row>
    <row r="183" spans="1:16">
      <c r="A183"/>
    </row>
    <row r="184" spans="1:16">
      <c r="A184"/>
    </row>
    <row r="185" spans="1:16">
      <c r="A185"/>
    </row>
    <row r="186" spans="1:16">
      <c r="A186"/>
    </row>
    <row r="187" spans="1:16">
      <c r="A187"/>
    </row>
    <row r="188" spans="1:16">
      <c r="A188"/>
    </row>
    <row r="189" spans="1:16">
      <c r="A189"/>
    </row>
    <row r="190" spans="1:16">
      <c r="A190"/>
    </row>
    <row r="191" spans="1:16">
      <c r="A191"/>
    </row>
    <row r="192" spans="1:16">
      <c r="A192"/>
    </row>
    <row r="193" spans="1:16">
      <c r="A193"/>
    </row>
    <row r="194" spans="1:16">
      <c r="A194"/>
    </row>
    <row r="195" spans="1:16">
      <c r="A195"/>
    </row>
    <row r="196" spans="1:16">
      <c r="A196"/>
    </row>
    <row r="197" spans="1:16">
      <c r="A197"/>
    </row>
    <row r="198" spans="1:16">
      <c r="A198"/>
    </row>
    <row r="199" spans="1:16">
      <c r="A1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2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35.85546875" customWidth="true" style="0"/>
  </cols>
  <sheetData>
    <row r="1" spans="1:1">
      <c r="A1" s="32" t="s">
        <v>2</v>
      </c>
    </row>
    <row r="2" spans="1:1">
      <c r="A2" s="32" t="s">
        <v>3</v>
      </c>
    </row>
    <row r="3" spans="1:1">
      <c r="A3" s="32" t="s">
        <v>4</v>
      </c>
    </row>
    <row r="4" spans="1:1">
      <c r="A4" s="32" t="s">
        <v>5</v>
      </c>
    </row>
    <row r="5" spans="1:1">
      <c r="A5" s="32" t="s">
        <v>6</v>
      </c>
    </row>
    <row r="6" spans="1:1">
      <c r="A6" s="32" t="s">
        <v>7</v>
      </c>
    </row>
    <row r="7" spans="1:1">
      <c r="A7" s="32" t="s">
        <v>8</v>
      </c>
    </row>
    <row r="8" spans="1:1">
      <c r="A8" s="32" t="s">
        <v>9</v>
      </c>
    </row>
    <row r="9" spans="1:1">
      <c r="A9" s="32" t="s">
        <v>10</v>
      </c>
    </row>
    <row r="10" spans="1:1">
      <c r="A10" s="32" t="s">
        <v>11</v>
      </c>
    </row>
    <row r="11" spans="1:1">
      <c r="A11" s="32" t="s">
        <v>12</v>
      </c>
    </row>
    <row r="12" spans="1:1">
      <c r="A12" s="32" t="s">
        <v>13</v>
      </c>
    </row>
    <row r="13" spans="1:1">
      <c r="A13" s="32" t="s">
        <v>14</v>
      </c>
    </row>
    <row r="14" spans="1:1">
      <c r="A14" s="32" t="s">
        <v>15</v>
      </c>
    </row>
    <row r="15" spans="1:1">
      <c r="A15" s="32" t="s">
        <v>16</v>
      </c>
    </row>
    <row r="16" spans="1:1">
      <c r="A16" s="32" t="s">
        <v>17</v>
      </c>
    </row>
    <row r="17" spans="1:1">
      <c r="A17" s="32" t="s">
        <v>18</v>
      </c>
    </row>
    <row r="18" spans="1:1">
      <c r="A18" s="32" t="s">
        <v>19</v>
      </c>
    </row>
    <row r="19" spans="1:1">
      <c r="A19" s="32" t="s">
        <v>20</v>
      </c>
    </row>
    <row r="20" spans="1:1">
      <c r="A20" s="32" t="s">
        <v>21</v>
      </c>
    </row>
    <row r="21" spans="1:1">
      <c r="A21" s="32" t="s">
        <v>22</v>
      </c>
    </row>
    <row r="22" spans="1:1">
      <c r="A22" s="32" t="s">
        <v>23</v>
      </c>
    </row>
    <row r="23" spans="1:1">
      <c r="A23" s="32" t="s">
        <v>24</v>
      </c>
    </row>
    <row r="24" spans="1:1">
      <c r="A24" s="32" t="s">
        <v>25</v>
      </c>
    </row>
    <row r="25" spans="1:1">
      <c r="A25" s="32" t="s">
        <v>26</v>
      </c>
    </row>
    <row r="26" spans="1:1">
      <c r="A26" s="32" t="s">
        <v>27</v>
      </c>
    </row>
    <row r="27" spans="1:1">
      <c r="A27" s="32" t="s">
        <v>28</v>
      </c>
    </row>
    <row r="28" spans="1:1">
      <c r="A28" s="32" t="s">
        <v>29</v>
      </c>
    </row>
    <row r="29" spans="1:1">
      <c r="A29" s="32" t="s">
        <v>30</v>
      </c>
    </row>
    <row r="30" spans="1:1">
      <c r="A30" s="32" t="s">
        <v>31</v>
      </c>
    </row>
    <row r="31" spans="1:1">
      <c r="A31" s="32" t="s">
        <v>32</v>
      </c>
    </row>
    <row r="32" spans="1:1">
      <c r="A32" s="32" t="s">
        <v>33</v>
      </c>
    </row>
    <row r="33" spans="1:1">
      <c r="A33" s="32" t="s">
        <v>34</v>
      </c>
    </row>
    <row r="34" spans="1:1">
      <c r="A34" s="32" t="s">
        <v>35</v>
      </c>
    </row>
    <row r="35" spans="1:1">
      <c r="A35" s="32" t="s">
        <v>36</v>
      </c>
    </row>
    <row r="36" spans="1:1">
      <c r="A36" s="32" t="s">
        <v>37</v>
      </c>
    </row>
    <row r="37" spans="1:1">
      <c r="A37" s="32" t="s">
        <v>38</v>
      </c>
    </row>
    <row r="38" spans="1:1">
      <c r="A38" s="32" t="s">
        <v>39</v>
      </c>
    </row>
    <row r="39" spans="1:1">
      <c r="A39" s="32" t="s">
        <v>40</v>
      </c>
    </row>
    <row r="40" spans="1:1">
      <c r="A40" s="32" t="s">
        <v>41</v>
      </c>
    </row>
    <row r="41" spans="1:1">
      <c r="A41" s="32" t="s">
        <v>42</v>
      </c>
    </row>
    <row r="42" spans="1:1">
      <c r="A42" s="32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99"/>
  <sheetViews>
    <sheetView tabSelected="1" workbookViewId="0" zoomScale="120" zoomScaleNormal="120" showGridLines="true" showRowColHeaders="1">
      <selection activeCell="H16" sqref="H16"/>
    </sheetView>
  </sheetViews>
  <sheetFormatPr defaultRowHeight="14.4" outlineLevelRow="0" outlineLevelCol="0"/>
  <sheetData>
    <row r="1" spans="1:16" customHeight="1" ht="18">
      <c r="A1" s="118" t="s">
        <v>44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>
      <c r="A2" s="80"/>
      <c r="B2" s="81"/>
      <c r="C2" s="82"/>
      <c r="D2" s="83"/>
      <c r="E2" s="83"/>
      <c r="F2" s="83"/>
      <c r="G2" s="84"/>
      <c r="H2" s="84"/>
      <c r="I2" s="84"/>
      <c r="J2" s="83"/>
      <c r="K2" s="85"/>
      <c r="L2" s="84"/>
      <c r="M2" s="121" t="s">
        <v>45</v>
      </c>
      <c r="N2" s="121"/>
      <c r="O2" s="121"/>
      <c r="P2" s="122"/>
    </row>
    <row r="3" spans="1:16">
      <c r="A3" s="123" t="s">
        <v>46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5"/>
    </row>
    <row r="4" spans="1:16" customHeight="1" ht="18">
      <c r="A4" s="126" t="s">
        <v>47</v>
      </c>
      <c r="B4" s="86" t="s">
        <v>48</v>
      </c>
      <c r="C4" s="87" t="s">
        <v>49</v>
      </c>
      <c r="D4" s="126" t="s">
        <v>50</v>
      </c>
      <c r="E4" s="126" t="s">
        <v>51</v>
      </c>
      <c r="F4" s="126" t="s">
        <v>52</v>
      </c>
      <c r="G4" s="88" t="s">
        <v>53</v>
      </c>
      <c r="H4" s="88" t="s">
        <v>54</v>
      </c>
      <c r="I4" s="89" t="s">
        <v>55</v>
      </c>
      <c r="J4" s="126" t="s">
        <v>56</v>
      </c>
      <c r="K4" s="90" t="s">
        <v>57</v>
      </c>
      <c r="L4" s="88" t="s">
        <v>58</v>
      </c>
      <c r="M4" s="91" t="s">
        <v>59</v>
      </c>
      <c r="N4" s="92" t="s">
        <v>60</v>
      </c>
      <c r="O4" s="129" t="s">
        <v>61</v>
      </c>
      <c r="P4" s="130"/>
    </row>
    <row r="5" spans="1:16">
      <c r="A5" s="127"/>
      <c r="B5" s="131" t="s">
        <v>62</v>
      </c>
      <c r="C5" s="134" t="s">
        <v>63</v>
      </c>
      <c r="D5" s="127"/>
      <c r="E5" s="127"/>
      <c r="F5" s="127"/>
      <c r="G5" s="142" t="s">
        <v>64</v>
      </c>
      <c r="H5" s="142" t="s">
        <v>65</v>
      </c>
      <c r="I5" s="142" t="s">
        <v>65</v>
      </c>
      <c r="J5" s="127"/>
      <c r="K5" s="137" t="s">
        <v>66</v>
      </c>
      <c r="L5" s="142" t="s">
        <v>66</v>
      </c>
      <c r="M5" s="134" t="s">
        <v>67</v>
      </c>
      <c r="N5" s="137" t="s">
        <v>68</v>
      </c>
      <c r="O5" s="140" t="s">
        <v>69</v>
      </c>
      <c r="P5" s="141"/>
    </row>
    <row r="6" spans="1:16">
      <c r="A6" s="127"/>
      <c r="B6" s="132"/>
      <c r="C6" s="135"/>
      <c r="D6" s="127"/>
      <c r="E6" s="127"/>
      <c r="F6" s="127"/>
      <c r="G6" s="143"/>
      <c r="H6" s="145"/>
      <c r="I6" s="145"/>
      <c r="J6" s="127"/>
      <c r="K6" s="138"/>
      <c r="L6" s="145"/>
      <c r="M6" s="135"/>
      <c r="N6" s="138"/>
      <c r="O6" s="93" t="s">
        <v>70</v>
      </c>
      <c r="P6" s="94" t="s">
        <v>71</v>
      </c>
    </row>
    <row r="7" spans="1:16">
      <c r="A7" s="128"/>
      <c r="B7" s="133"/>
      <c r="C7" s="136"/>
      <c r="D7" s="128"/>
      <c r="E7" s="128"/>
      <c r="F7" s="128"/>
      <c r="G7" s="144"/>
      <c r="H7" s="146"/>
      <c r="I7" s="146"/>
      <c r="J7" s="128"/>
      <c r="K7" s="139"/>
      <c r="L7" s="146"/>
      <c r="M7" s="136"/>
      <c r="N7" s="139"/>
      <c r="O7" s="95" t="s">
        <v>72</v>
      </c>
      <c r="P7" s="96" t="s">
        <v>72</v>
      </c>
    </row>
    <row r="8" spans="1:16">
      <c r="A8" s="97">
        <v>1</v>
      </c>
      <c r="B8" s="98">
        <f>AVERAGE('1'!Q50:T50)</f>
        <v>0.8825</v>
      </c>
      <c r="C8" s="99">
        <f>AVERAGE('1'!Q34:T34)</f>
        <v>9.25</v>
      </c>
      <c r="D8" s="100" t="s">
        <v>73</v>
      </c>
      <c r="E8" s="100" t="s">
        <v>73</v>
      </c>
      <c r="F8" s="100" t="s">
        <v>74</v>
      </c>
      <c r="G8" s="101">
        <v>0</v>
      </c>
      <c r="H8" s="101">
        <v>0</v>
      </c>
      <c r="I8" s="101">
        <v>0</v>
      </c>
      <c r="J8" s="98">
        <f>AVERAGE('1'!Q47:T47)</f>
        <v>6.5575</v>
      </c>
      <c r="K8" s="98"/>
      <c r="L8" s="101">
        <f>AVERAGE('1'!Q32:T32)</f>
        <v>13.571940195</v>
      </c>
      <c r="M8" s="99"/>
      <c r="N8" s="98"/>
      <c r="O8" s="98">
        <v>0</v>
      </c>
      <c r="P8" s="98">
        <v>10000000</v>
      </c>
    </row>
    <row r="9" spans="1:16">
      <c r="A9" s="97">
        <v>2</v>
      </c>
      <c r="B9" s="98">
        <f>AVERAGE('2'!Q50:T50)</f>
        <v>2.3</v>
      </c>
      <c r="C9" s="99">
        <f>AVERAGE('2'!Q34:T34)</f>
        <v>27</v>
      </c>
      <c r="D9" s="100" t="s">
        <v>73</v>
      </c>
      <c r="E9" s="100" t="s">
        <v>73</v>
      </c>
      <c r="F9" s="100" t="s">
        <v>74</v>
      </c>
      <c r="G9" s="101">
        <v>0</v>
      </c>
      <c r="H9" s="101">
        <v>0</v>
      </c>
      <c r="I9" s="101">
        <v>0</v>
      </c>
      <c r="J9" s="98">
        <f>AVERAGE('2'!Q40:T47)</f>
        <v>8.9137151428571</v>
      </c>
      <c r="K9" s="98"/>
      <c r="L9" s="101">
        <f>AVERAGE('2'!Q32:T32)</f>
        <v>11.272458615</v>
      </c>
      <c r="M9" s="99"/>
      <c r="N9" s="98"/>
      <c r="O9" s="98">
        <v>0</v>
      </c>
      <c r="P9" s="98">
        <v>10000000</v>
      </c>
    </row>
    <row r="10" spans="1:16">
      <c r="A10" s="97">
        <v>3</v>
      </c>
      <c r="B10" s="98">
        <f>AVERAGE('3'!Q50:T50)</f>
        <v>1.8025</v>
      </c>
      <c r="C10" s="99">
        <f>AVERAGE('3'!Q34:T34)</f>
        <v>19.25</v>
      </c>
      <c r="D10" s="100" t="s">
        <v>73</v>
      </c>
      <c r="E10" s="100" t="s">
        <v>73</v>
      </c>
      <c r="F10" s="100" t="s">
        <v>74</v>
      </c>
      <c r="G10" s="101">
        <v>0</v>
      </c>
      <c r="H10" s="101">
        <v>0</v>
      </c>
      <c r="I10" s="101">
        <v>0</v>
      </c>
      <c r="J10" s="98">
        <f>AVERAGE('3'!Q40:T47)</f>
        <v>8.8443817714286</v>
      </c>
      <c r="K10" s="98"/>
      <c r="L10" s="101">
        <f>AVERAGE('3'!Q32:T32)</f>
        <v>12.09839966</v>
      </c>
      <c r="M10" s="99"/>
      <c r="N10" s="98"/>
      <c r="O10" s="98">
        <v>0</v>
      </c>
      <c r="P10" s="98">
        <v>10000000</v>
      </c>
    </row>
    <row r="11" spans="1:16">
      <c r="A11" s="97">
        <v>4</v>
      </c>
      <c r="B11" s="98" t="str">
        <f>AVERAGE(#REF!)</f>
        <v>0</v>
      </c>
      <c r="C11" s="99" t="str">
        <f>AVERAGE(#REF!)</f>
        <v>0</v>
      </c>
      <c r="D11" s="100" t="s">
        <v>73</v>
      </c>
      <c r="E11" s="100" t="s">
        <v>73</v>
      </c>
      <c r="F11" s="100" t="s">
        <v>74</v>
      </c>
      <c r="G11" s="101" t="str">
        <f>AVERAGE(#REF!)</f>
        <v>0</v>
      </c>
      <c r="H11" s="101" t="str">
        <f>AVERAGE(#REF!)</f>
        <v>0</v>
      </c>
      <c r="I11" s="101" t="str">
        <f>AVERAGE(#REF!)</f>
        <v>0</v>
      </c>
      <c r="J11" s="98" t="str">
        <f>AVERAGE(#REF!)</f>
        <v>0</v>
      </c>
      <c r="K11" s="98"/>
      <c r="L11" s="101" t="str">
        <f>AVERAGE(#REF!)</f>
        <v>0</v>
      </c>
      <c r="M11" s="99"/>
      <c r="N11" s="98"/>
      <c r="O11" s="98">
        <f>MAX(#REF!)</f>
        <v>0</v>
      </c>
      <c r="P11" s="98">
        <f>MIN(#REF!)</f>
        <v>0</v>
      </c>
    </row>
    <row r="12" spans="1:16">
      <c r="A12" s="97">
        <v>5</v>
      </c>
      <c r="B12" s="98" t="str">
        <f>AVERAGE(#REF!)</f>
        <v>0</v>
      </c>
      <c r="C12" s="99" t="str">
        <f>AVERAGE(#REF!)</f>
        <v>0</v>
      </c>
      <c r="D12" s="100" t="s">
        <v>73</v>
      </c>
      <c r="E12" s="100" t="s">
        <v>73</v>
      </c>
      <c r="F12" s="100" t="s">
        <v>74</v>
      </c>
      <c r="G12" s="101" t="str">
        <f>AVERAGE(#REF!)</f>
        <v>0</v>
      </c>
      <c r="H12" s="101" t="str">
        <f>AVERAGE(#REF!)</f>
        <v>0</v>
      </c>
      <c r="I12" s="101" t="str">
        <f>AVERAGE(#REF!)</f>
        <v>0</v>
      </c>
      <c r="J12" s="98" t="str">
        <f>AVERAGE(#REF!)</f>
        <v>0</v>
      </c>
      <c r="K12" s="98" t="str">
        <f>AVERAGE(#REF!)</f>
        <v>0</v>
      </c>
      <c r="L12" s="101" t="str">
        <f>AVERAGE(#REF!)</f>
        <v>0</v>
      </c>
      <c r="M12" s="99" t="str">
        <f>AVERAGE(#REF!)</f>
        <v>0</v>
      </c>
      <c r="N12" s="98" t="str">
        <f>AVERAGE(#REF!)</f>
        <v>0</v>
      </c>
      <c r="O12" s="98">
        <f>MAX(#REF!)</f>
        <v>0</v>
      </c>
      <c r="P12" s="98">
        <f>MIN(#REF!)</f>
        <v>0</v>
      </c>
    </row>
    <row r="13" spans="1:16">
      <c r="A13" s="97">
        <v>6</v>
      </c>
      <c r="B13" s="98" t="str">
        <f>AVERAGE(#REF!)</f>
        <v>0</v>
      </c>
      <c r="C13" s="99" t="str">
        <f>AVERAGE(#REF!)</f>
        <v>0</v>
      </c>
      <c r="D13" s="100" t="s">
        <v>73</v>
      </c>
      <c r="E13" s="100" t="s">
        <v>73</v>
      </c>
      <c r="F13" s="100" t="s">
        <v>74</v>
      </c>
      <c r="G13" s="101" t="str">
        <f>AVERAGE(#REF!)</f>
        <v>0</v>
      </c>
      <c r="H13" s="101" t="str">
        <f>AVERAGE(#REF!)</f>
        <v>0</v>
      </c>
      <c r="I13" s="101" t="str">
        <f>AVERAGE(#REF!)</f>
        <v>0</v>
      </c>
      <c r="J13" s="98" t="str">
        <f>AVERAGE(#REF!)</f>
        <v>0</v>
      </c>
      <c r="K13" s="98" t="str">
        <f>AVERAGE(#REF!)</f>
        <v>0</v>
      </c>
      <c r="L13" s="101" t="str">
        <f>AVERAGE(#REF!)</f>
        <v>0</v>
      </c>
      <c r="M13" s="99" t="str">
        <f>AVERAGE(#REF!)</f>
        <v>0</v>
      </c>
      <c r="N13" s="98" t="str">
        <f>AVERAGE(#REF!)</f>
        <v>0</v>
      </c>
      <c r="O13" s="98">
        <f>MAX(#REF!)</f>
        <v>0</v>
      </c>
      <c r="P13" s="98">
        <f>MIN(#REF!)</f>
        <v>0</v>
      </c>
    </row>
    <row r="14" spans="1:16">
      <c r="A14" s="97">
        <v>7</v>
      </c>
      <c r="B14" s="98" t="str">
        <f>AVERAGE(#REF!)</f>
        <v>0</v>
      </c>
      <c r="C14" s="99" t="str">
        <f>AVERAGE(#REF!)</f>
        <v>0</v>
      </c>
      <c r="D14" s="100" t="s">
        <v>73</v>
      </c>
      <c r="E14" s="100" t="s">
        <v>73</v>
      </c>
      <c r="F14" s="100" t="s">
        <v>74</v>
      </c>
      <c r="G14" s="101" t="str">
        <f>AVERAGE(#REF!)</f>
        <v>0</v>
      </c>
      <c r="H14" s="101" t="str">
        <f>AVERAGE(#REF!)</f>
        <v>0</v>
      </c>
      <c r="I14" s="101" t="str">
        <f>AVERAGE(#REF!)</f>
        <v>0</v>
      </c>
      <c r="J14" s="98" t="str">
        <f>AVERAGE(#REF!)</f>
        <v>0</v>
      </c>
      <c r="K14" s="98"/>
      <c r="L14" s="101" t="str">
        <f>AVERAGE(#REF!)</f>
        <v>0</v>
      </c>
      <c r="M14" s="99"/>
      <c r="N14" s="98"/>
      <c r="O14" s="98">
        <f>MAX(#REF!)</f>
        <v>0</v>
      </c>
      <c r="P14" s="98">
        <f>MIN(#REF!)</f>
        <v>0</v>
      </c>
    </row>
    <row r="15" spans="1:16">
      <c r="A15" s="97">
        <v>8</v>
      </c>
      <c r="B15" s="98" t="str">
        <f>AVERAGE(#REF!)</f>
        <v>0</v>
      </c>
      <c r="C15" s="99" t="str">
        <f>AVERAGE(#REF!)</f>
        <v>0</v>
      </c>
      <c r="D15" s="100" t="s">
        <v>73</v>
      </c>
      <c r="E15" s="100" t="s">
        <v>73</v>
      </c>
      <c r="F15" s="100" t="s">
        <v>74</v>
      </c>
      <c r="G15" s="101" t="str">
        <f>AVERAGE(#REF!)</f>
        <v>0</v>
      </c>
      <c r="H15" s="101" t="str">
        <f>AVERAGE(#REF!)</f>
        <v>0</v>
      </c>
      <c r="I15" s="101" t="str">
        <f>AVERAGE(#REF!)</f>
        <v>0</v>
      </c>
      <c r="J15" s="98" t="str">
        <f>AVERAGE(#REF!)</f>
        <v>0</v>
      </c>
      <c r="K15" s="98"/>
      <c r="L15" s="101" t="str">
        <f>AVERAGE(#REF!)</f>
        <v>0</v>
      </c>
      <c r="M15" s="99"/>
      <c r="N15" s="98"/>
      <c r="O15" s="98">
        <f>MAX(#REF!)</f>
        <v>0</v>
      </c>
      <c r="P15" s="98">
        <f>MIN(#REF!)</f>
        <v>0</v>
      </c>
    </row>
    <row r="16" spans="1:16">
      <c r="A16" s="97">
        <v>9</v>
      </c>
      <c r="B16" s="98" t="str">
        <f>AVERAGE(#REF!)</f>
        <v>0</v>
      </c>
      <c r="C16" s="99" t="str">
        <f>AVERAGE(#REF!)</f>
        <v>0</v>
      </c>
      <c r="D16" s="100" t="s">
        <v>73</v>
      </c>
      <c r="E16" s="100" t="s">
        <v>73</v>
      </c>
      <c r="F16" s="100" t="s">
        <v>74</v>
      </c>
      <c r="G16" s="101" t="str">
        <f>AVERAGE(#REF!)</f>
        <v>0</v>
      </c>
      <c r="H16" s="101" t="str">
        <f>AVERAGE(#REF!)</f>
        <v>0</v>
      </c>
      <c r="I16" s="101" t="str">
        <f>AVERAGE(#REF!)</f>
        <v>0</v>
      </c>
      <c r="J16" s="98" t="str">
        <f>AVERAGE(#REF!)</f>
        <v>0</v>
      </c>
      <c r="K16" s="98"/>
      <c r="L16" s="101" t="str">
        <f>AVERAGE(#REF!)</f>
        <v>0</v>
      </c>
      <c r="M16" s="99"/>
      <c r="N16" s="98"/>
      <c r="O16" s="98">
        <f>MAX(#REF!)</f>
        <v>0</v>
      </c>
      <c r="P16" s="98">
        <f>MIN(#REF!)</f>
        <v>0</v>
      </c>
    </row>
    <row r="17" spans="1:16">
      <c r="A17" s="97">
        <v>10</v>
      </c>
      <c r="B17" s="98" t="str">
        <f>AVERAGE(#REF!)</f>
        <v>0</v>
      </c>
      <c r="C17" s="99" t="str">
        <f>AVERAGE(#REF!)</f>
        <v>0</v>
      </c>
      <c r="D17" s="100" t="s">
        <v>73</v>
      </c>
      <c r="E17" s="100" t="s">
        <v>73</v>
      </c>
      <c r="F17" s="100" t="s">
        <v>74</v>
      </c>
      <c r="G17" s="101" t="str">
        <f>AVERAGE(#REF!)</f>
        <v>0</v>
      </c>
      <c r="H17" s="101" t="str">
        <f>AVERAGE(#REF!)</f>
        <v>0</v>
      </c>
      <c r="I17" s="101" t="str">
        <f>AVERAGE(#REF!)</f>
        <v>0</v>
      </c>
      <c r="J17" s="98" t="str">
        <f>AVERAGE(#REF!)</f>
        <v>0</v>
      </c>
      <c r="K17" s="98"/>
      <c r="L17" s="101" t="str">
        <f>AVERAGE(#REF!)</f>
        <v>0</v>
      </c>
      <c r="M17" s="99"/>
      <c r="N17" s="98"/>
      <c r="O17" s="98">
        <f>MAX(#REF!)</f>
        <v>0</v>
      </c>
      <c r="P17" s="98">
        <f>MIN(#REF!)</f>
        <v>0</v>
      </c>
    </row>
    <row r="18" spans="1:16">
      <c r="A18" s="97">
        <v>11</v>
      </c>
      <c r="B18" s="98" t="str">
        <f>AVERAGE(#REF!)</f>
        <v>0</v>
      </c>
      <c r="C18" s="99" t="str">
        <f>AVERAGE(#REF!)</f>
        <v>0</v>
      </c>
      <c r="D18" s="100" t="s">
        <v>73</v>
      </c>
      <c r="E18" s="100" t="s">
        <v>73</v>
      </c>
      <c r="F18" s="100" t="s">
        <v>74</v>
      </c>
      <c r="G18" s="101" t="str">
        <f>AVERAGE(#REF!)</f>
        <v>0</v>
      </c>
      <c r="H18" s="101" t="str">
        <f>AVERAGE(#REF!)</f>
        <v>0</v>
      </c>
      <c r="I18" s="101" t="str">
        <f>AVERAGE(#REF!)</f>
        <v>0</v>
      </c>
      <c r="J18" s="98" t="str">
        <f>AVERAGE(#REF!)</f>
        <v>0</v>
      </c>
      <c r="K18" s="98"/>
      <c r="L18" s="101" t="str">
        <f>AVERAGE(#REF!)</f>
        <v>0</v>
      </c>
      <c r="M18" s="99"/>
      <c r="N18" s="98"/>
      <c r="O18" s="98">
        <f>MAX(#REF!)</f>
        <v>0</v>
      </c>
      <c r="P18" s="98">
        <f>MIN(#REF!)</f>
        <v>0</v>
      </c>
    </row>
    <row r="19" spans="1:16">
      <c r="A19" s="97">
        <v>12</v>
      </c>
      <c r="B19" s="98" t="str">
        <f>AVERAGE(#REF!)</f>
        <v>0</v>
      </c>
      <c r="C19" s="99" t="str">
        <f>AVERAGE(#REF!)</f>
        <v>0</v>
      </c>
      <c r="D19" s="100" t="s">
        <v>73</v>
      </c>
      <c r="E19" s="100" t="s">
        <v>73</v>
      </c>
      <c r="F19" s="100" t="s">
        <v>74</v>
      </c>
      <c r="G19" s="101" t="str">
        <f>AVERAGE(#REF!)</f>
        <v>0</v>
      </c>
      <c r="H19" s="101" t="str">
        <f>AVERAGE(#REF!)</f>
        <v>0</v>
      </c>
      <c r="I19" s="101" t="str">
        <f>AVERAGE(#REF!)</f>
        <v>0</v>
      </c>
      <c r="J19" s="98" t="str">
        <f>AVERAGE(#REF!)</f>
        <v>0</v>
      </c>
      <c r="K19" s="98"/>
      <c r="L19" s="101" t="str">
        <f>AVERAGE(#REF!)</f>
        <v>0</v>
      </c>
      <c r="M19" s="99"/>
      <c r="N19" s="98"/>
      <c r="O19" s="98">
        <f>MAX(#REF!)</f>
        <v>0</v>
      </c>
      <c r="P19" s="98">
        <f>MIN(#REF!)</f>
        <v>0</v>
      </c>
    </row>
    <row r="20" spans="1:16">
      <c r="A20" s="97">
        <v>13</v>
      </c>
      <c r="B20" s="98" t="str">
        <f>AVERAGE(#REF!)</f>
        <v>0</v>
      </c>
      <c r="C20" s="99" t="str">
        <f>AVERAGE(#REF!)</f>
        <v>0</v>
      </c>
      <c r="D20" s="100" t="s">
        <v>73</v>
      </c>
      <c r="E20" s="100" t="s">
        <v>73</v>
      </c>
      <c r="F20" s="100" t="s">
        <v>74</v>
      </c>
      <c r="G20" s="101" t="str">
        <f>AVERAGE(#REF!)</f>
        <v>0</v>
      </c>
      <c r="H20" s="101" t="str">
        <f>AVERAGE(#REF!)</f>
        <v>0</v>
      </c>
      <c r="I20" s="101" t="str">
        <f>AVERAGE(#REF!)</f>
        <v>0</v>
      </c>
      <c r="J20" s="98" t="str">
        <f>AVERAGE(#REF!)</f>
        <v>0</v>
      </c>
      <c r="K20" s="98" t="str">
        <f>AVERAGE(#REF!)</f>
        <v>0</v>
      </c>
      <c r="L20" s="101" t="str">
        <f>AVERAGE(#REF!)</f>
        <v>0</v>
      </c>
      <c r="M20" s="99" t="str">
        <f>AVERAGE(#REF!)</f>
        <v>0</v>
      </c>
      <c r="N20" s="98" t="str">
        <f>AVERAGE(#REF!)</f>
        <v>0</v>
      </c>
      <c r="O20" s="98">
        <f>MAX(#REF!)</f>
        <v>0</v>
      </c>
      <c r="P20" s="98">
        <f>MIN(#REF!)</f>
        <v>0</v>
      </c>
    </row>
    <row r="21" spans="1:16">
      <c r="A21" s="97">
        <v>14</v>
      </c>
      <c r="B21" s="102" t="str">
        <f>AVERAGE(#REF!)</f>
        <v>0</v>
      </c>
      <c r="C21" s="103" t="str">
        <f>AVERAGE(#REF!)</f>
        <v>0</v>
      </c>
      <c r="D21" s="100" t="s">
        <v>73</v>
      </c>
      <c r="E21" s="100" t="s">
        <v>73</v>
      </c>
      <c r="F21" s="100" t="s">
        <v>74</v>
      </c>
      <c r="G21" s="104" t="str">
        <f>AVERAGE(#REF!)</f>
        <v>0</v>
      </c>
      <c r="H21" s="104" t="str">
        <f>AVERAGE(#REF!)</f>
        <v>0</v>
      </c>
      <c r="I21" s="104" t="str">
        <f>AVERAGE(#REF!)</f>
        <v>0</v>
      </c>
      <c r="J21" s="102" t="str">
        <f>AVERAGE(#REF!)</f>
        <v>0</v>
      </c>
      <c r="K21" s="102"/>
      <c r="L21" s="104" t="str">
        <f>AVERAGE(#REF!)</f>
        <v>0</v>
      </c>
      <c r="M21" s="103"/>
      <c r="N21" s="102"/>
      <c r="O21" s="102">
        <f>MAX(#REF!)</f>
        <v>0</v>
      </c>
      <c r="P21" s="102">
        <f>MIN(#REF!)</f>
        <v>0</v>
      </c>
    </row>
    <row r="22" spans="1:16">
      <c r="A22" s="97">
        <v>15</v>
      </c>
      <c r="B22" s="98" t="str">
        <f>AVERAGE(#REF!)</f>
        <v>0</v>
      </c>
      <c r="C22" s="99" t="str">
        <f>AVERAGE(#REF!)</f>
        <v>0</v>
      </c>
      <c r="D22" s="100" t="s">
        <v>73</v>
      </c>
      <c r="E22" s="100" t="s">
        <v>73</v>
      </c>
      <c r="F22" s="100" t="s">
        <v>74</v>
      </c>
      <c r="G22" s="101" t="str">
        <f>AVERAGE(#REF!)</f>
        <v>0</v>
      </c>
      <c r="H22" s="101" t="str">
        <f>AVERAGE(#REF!)</f>
        <v>0</v>
      </c>
      <c r="I22" s="101" t="str">
        <f>AVERAGE(#REF!)</f>
        <v>0</v>
      </c>
      <c r="J22" s="98" t="str">
        <f>AVERAGE(#REF!)</f>
        <v>0</v>
      </c>
      <c r="K22" s="98"/>
      <c r="L22" s="101" t="str">
        <f>AVERAGE(#REF!)</f>
        <v>0</v>
      </c>
      <c r="M22" s="99"/>
      <c r="N22" s="98"/>
      <c r="O22" s="98">
        <f>MAX(#REF!)</f>
        <v>0</v>
      </c>
      <c r="P22" s="98">
        <f>MIN(#REF!)</f>
        <v>0</v>
      </c>
    </row>
    <row r="23" spans="1:16">
      <c r="A23" s="97">
        <v>16</v>
      </c>
      <c r="B23" s="98" t="str">
        <f>AVERAGE(#REF!)</f>
        <v>0</v>
      </c>
      <c r="C23" s="99" t="str">
        <f>AVERAGE(#REF!)</f>
        <v>0</v>
      </c>
      <c r="D23" s="100" t="s">
        <v>73</v>
      </c>
      <c r="E23" s="100" t="s">
        <v>73</v>
      </c>
      <c r="F23" s="100" t="s">
        <v>74</v>
      </c>
      <c r="G23" s="101" t="str">
        <f>AVERAGE(#REF!)</f>
        <v>0</v>
      </c>
      <c r="H23" s="101" t="str">
        <f>AVERAGE(#REF!)</f>
        <v>0</v>
      </c>
      <c r="I23" s="101" t="str">
        <f>AVERAGE(#REF!)</f>
        <v>0</v>
      </c>
      <c r="J23" s="98" t="str">
        <f>AVERAGE(#REF!)</f>
        <v>0</v>
      </c>
      <c r="K23" s="98"/>
      <c r="L23" s="101" t="str">
        <f>AVERAGE(#REF!)</f>
        <v>0</v>
      </c>
      <c r="M23" s="99"/>
      <c r="N23" s="98"/>
      <c r="O23" s="98">
        <f>MAX(#REF!)</f>
        <v>0</v>
      </c>
      <c r="P23" s="98">
        <f>MIN(#REF!)</f>
        <v>0</v>
      </c>
    </row>
    <row r="24" spans="1:16">
      <c r="A24" s="97">
        <v>17</v>
      </c>
      <c r="B24" s="98" t="str">
        <f>AVERAGE(#REF!)</f>
        <v>0</v>
      </c>
      <c r="C24" s="99" t="str">
        <f>AVERAGE(#REF!)</f>
        <v>0</v>
      </c>
      <c r="D24" s="100" t="s">
        <v>73</v>
      </c>
      <c r="E24" s="100" t="s">
        <v>73</v>
      </c>
      <c r="F24" s="100" t="s">
        <v>74</v>
      </c>
      <c r="G24" s="101" t="str">
        <f>AVERAGE(#REF!)</f>
        <v>0</v>
      </c>
      <c r="H24" s="101" t="str">
        <f>AVERAGE(#REF!)</f>
        <v>0</v>
      </c>
      <c r="I24" s="101" t="str">
        <f>AVERAGE(#REF!)</f>
        <v>0</v>
      </c>
      <c r="J24" s="98" t="str">
        <f>AVERAGE(#REF!)</f>
        <v>0</v>
      </c>
      <c r="K24" s="98"/>
      <c r="L24" s="101" t="str">
        <f>AVERAGE(#REF!)</f>
        <v>0</v>
      </c>
      <c r="M24" s="99"/>
      <c r="N24" s="98"/>
      <c r="O24" s="98">
        <f>MAX(#REF!)</f>
        <v>0</v>
      </c>
      <c r="P24" s="98">
        <f>MIN(#REF!)</f>
        <v>0</v>
      </c>
    </row>
    <row r="25" spans="1:16">
      <c r="A25" s="97">
        <v>18</v>
      </c>
      <c r="B25" s="98" t="str">
        <f>AVERAGE(#REF!)</f>
        <v>0</v>
      </c>
      <c r="C25" s="99" t="str">
        <f>AVERAGE(#REF!)</f>
        <v>0</v>
      </c>
      <c r="D25" s="100" t="s">
        <v>73</v>
      </c>
      <c r="E25" s="100" t="s">
        <v>73</v>
      </c>
      <c r="F25" s="100" t="s">
        <v>74</v>
      </c>
      <c r="G25" s="101" t="str">
        <f>AVERAGE(#REF!)</f>
        <v>0</v>
      </c>
      <c r="H25" s="101" t="str">
        <f>AVERAGE(#REF!)</f>
        <v>0</v>
      </c>
      <c r="I25" s="101" t="str">
        <f>AVERAGE(#REF!)</f>
        <v>0</v>
      </c>
      <c r="J25" s="98" t="str">
        <f>AVERAGE(#REF!)</f>
        <v>0</v>
      </c>
      <c r="K25" s="98"/>
      <c r="L25" s="101" t="str">
        <f>AVERAGE(#REF!)</f>
        <v>0</v>
      </c>
      <c r="M25" s="99"/>
      <c r="N25" s="98"/>
      <c r="O25" s="98">
        <f>MAX(#REF!)</f>
        <v>0</v>
      </c>
      <c r="P25" s="98">
        <f>MIN(#REF!)</f>
        <v>0</v>
      </c>
    </row>
    <row r="26" spans="1:16">
      <c r="A26" s="97">
        <v>19</v>
      </c>
      <c r="B26" s="98" t="str">
        <f>AVERAGE(#REF!)</f>
        <v>0</v>
      </c>
      <c r="C26" s="99" t="str">
        <f>AVERAGE(#REF!)</f>
        <v>0</v>
      </c>
      <c r="D26" s="100" t="s">
        <v>73</v>
      </c>
      <c r="E26" s="100" t="s">
        <v>73</v>
      </c>
      <c r="F26" s="100" t="s">
        <v>74</v>
      </c>
      <c r="G26" s="101" t="str">
        <f>AVERAGE(#REF!)</f>
        <v>0</v>
      </c>
      <c r="H26" s="101" t="str">
        <f>AVERAGE(#REF!)</f>
        <v>0</v>
      </c>
      <c r="I26" s="101" t="str">
        <f>AVERAGE(#REF!)</f>
        <v>0</v>
      </c>
      <c r="J26" s="98" t="str">
        <f>AVERAGE(#REF!)</f>
        <v>0</v>
      </c>
      <c r="K26" s="98" t="str">
        <f>AVERAGE(#REF!)</f>
        <v>0</v>
      </c>
      <c r="L26" s="101" t="str">
        <f>AVERAGE(#REF!)</f>
        <v>0</v>
      </c>
      <c r="M26" s="99" t="str">
        <f>AVERAGE(#REF!)</f>
        <v>0</v>
      </c>
      <c r="N26" s="98" t="str">
        <f>AVERAGE(#REF!)</f>
        <v>0</v>
      </c>
      <c r="O26" s="98">
        <f>MAX(#REF!)</f>
        <v>0</v>
      </c>
      <c r="P26" s="98">
        <f>MIN(#REF!)</f>
        <v>0</v>
      </c>
    </row>
    <row r="27" spans="1:16">
      <c r="A27" s="97">
        <v>20</v>
      </c>
      <c r="B27" s="98" t="str">
        <f>AVERAGE(#REF!)</f>
        <v>0</v>
      </c>
      <c r="C27" s="99" t="str">
        <f>AVERAGE(#REF!)</f>
        <v>0</v>
      </c>
      <c r="D27" s="100" t="s">
        <v>73</v>
      </c>
      <c r="E27" s="100" t="s">
        <v>73</v>
      </c>
      <c r="F27" s="100" t="s">
        <v>74</v>
      </c>
      <c r="G27" s="101" t="str">
        <f>AVERAGE(#REF!)</f>
        <v>0</v>
      </c>
      <c r="H27" s="101" t="str">
        <f>AVERAGE(#REF!)</f>
        <v>0</v>
      </c>
      <c r="I27" s="101" t="str">
        <f>AVERAGE(#REF!)</f>
        <v>0</v>
      </c>
      <c r="J27" s="98" t="str">
        <f>AVERAGE(#REF!)</f>
        <v>0</v>
      </c>
      <c r="K27" s="98"/>
      <c r="L27" s="101" t="str">
        <f>AVERAGE(#REF!)</f>
        <v>0</v>
      </c>
      <c r="M27" s="99"/>
      <c r="N27" s="98"/>
      <c r="O27" s="98">
        <f>MAX(#REF!)</f>
        <v>0</v>
      </c>
      <c r="P27" s="98">
        <f>MIN(#REF!)</f>
        <v>0</v>
      </c>
    </row>
    <row r="28" spans="1:16">
      <c r="A28" s="97">
        <v>21</v>
      </c>
      <c r="B28" s="98" t="str">
        <f>AVERAGE(#REF!)</f>
        <v>0</v>
      </c>
      <c r="C28" s="99" t="str">
        <f>AVERAGE(#REF!)</f>
        <v>0</v>
      </c>
      <c r="D28" s="100" t="s">
        <v>73</v>
      </c>
      <c r="E28" s="100" t="s">
        <v>73</v>
      </c>
      <c r="F28" s="100" t="s">
        <v>74</v>
      </c>
      <c r="G28" s="101" t="str">
        <f>AVERAGE(#REF!)</f>
        <v>0</v>
      </c>
      <c r="H28" s="101" t="str">
        <f>AVERAGE(#REF!)</f>
        <v>0</v>
      </c>
      <c r="I28" s="101" t="str">
        <f>AVERAGE(#REF!)</f>
        <v>0</v>
      </c>
      <c r="J28" s="98" t="str">
        <f>AVERAGE(#REF!)</f>
        <v>0</v>
      </c>
      <c r="K28" s="98"/>
      <c r="L28" s="101" t="str">
        <f>AVERAGE(#REF!)</f>
        <v>0</v>
      </c>
      <c r="M28" s="99"/>
      <c r="N28" s="98"/>
      <c r="O28" s="98">
        <f>MAX(#REF!)</f>
        <v>0</v>
      </c>
      <c r="P28" s="98">
        <f>MIN(#REF!)</f>
        <v>0</v>
      </c>
    </row>
    <row r="29" spans="1:16">
      <c r="A29" s="97">
        <v>22</v>
      </c>
      <c r="B29" s="98" t="str">
        <f>AVERAGE(#REF!)</f>
        <v>0</v>
      </c>
      <c r="C29" s="99" t="str">
        <f>AVERAGE(#REF!)</f>
        <v>0</v>
      </c>
      <c r="D29" s="100" t="s">
        <v>73</v>
      </c>
      <c r="E29" s="100" t="s">
        <v>73</v>
      </c>
      <c r="F29" s="100" t="s">
        <v>74</v>
      </c>
      <c r="G29" s="101" t="str">
        <f>AVERAGE(#REF!)</f>
        <v>0</v>
      </c>
      <c r="H29" s="101" t="str">
        <f>AVERAGE(#REF!)</f>
        <v>0</v>
      </c>
      <c r="I29" s="101" t="str">
        <f>AVERAGE(#REF!)</f>
        <v>0</v>
      </c>
      <c r="J29" s="98" t="str">
        <f>AVERAGE(#REF!)</f>
        <v>0</v>
      </c>
      <c r="K29" s="98"/>
      <c r="L29" s="101" t="str">
        <f>AVERAGE(#REF!)</f>
        <v>0</v>
      </c>
      <c r="M29" s="99"/>
      <c r="N29" s="98"/>
      <c r="O29" s="98">
        <f>MAX(#REF!)</f>
        <v>0</v>
      </c>
      <c r="P29" s="98">
        <f>MIN(#REF!)</f>
        <v>0</v>
      </c>
    </row>
    <row r="30" spans="1:16">
      <c r="A30" s="97">
        <v>23</v>
      </c>
      <c r="B30" s="98" t="str">
        <f>AVERAGE(#REF!)</f>
        <v>0</v>
      </c>
      <c r="C30" s="99" t="str">
        <f>AVERAGE(#REF!)</f>
        <v>0</v>
      </c>
      <c r="D30" s="100" t="s">
        <v>73</v>
      </c>
      <c r="E30" s="100" t="s">
        <v>73</v>
      </c>
      <c r="F30" s="100" t="s">
        <v>74</v>
      </c>
      <c r="G30" s="101" t="str">
        <f>AVERAGE(#REF!)</f>
        <v>0</v>
      </c>
      <c r="H30" s="101" t="str">
        <f>AVERAGE(#REF!)</f>
        <v>0</v>
      </c>
      <c r="I30" s="101" t="str">
        <f>AVERAGE(#REF!)</f>
        <v>0</v>
      </c>
      <c r="J30" s="98" t="str">
        <f>AVERAGE(#REF!)</f>
        <v>0</v>
      </c>
      <c r="K30" s="98"/>
      <c r="L30" s="101" t="str">
        <f>AVERAGE(#REF!)</f>
        <v>0</v>
      </c>
      <c r="M30" s="99"/>
      <c r="N30" s="98"/>
      <c r="O30" s="98">
        <f>MAX(#REF!)</f>
        <v>0</v>
      </c>
      <c r="P30" s="98">
        <f>MIN(#REF!)</f>
        <v>0</v>
      </c>
    </row>
    <row r="31" spans="1:16">
      <c r="A31" s="97">
        <v>24</v>
      </c>
      <c r="B31" s="98" t="str">
        <f>AVERAGE(#REF!)</f>
        <v>0</v>
      </c>
      <c r="C31" s="99" t="str">
        <f>AVERAGE(#REF!)</f>
        <v>0</v>
      </c>
      <c r="D31" s="100" t="s">
        <v>73</v>
      </c>
      <c r="E31" s="100" t="s">
        <v>73</v>
      </c>
      <c r="F31" s="100" t="s">
        <v>74</v>
      </c>
      <c r="G31" s="101" t="str">
        <f>AVERAGE(#REF!)</f>
        <v>0</v>
      </c>
      <c r="H31" s="101" t="str">
        <f>AVERAGE(#REF!)</f>
        <v>0</v>
      </c>
      <c r="I31" s="101" t="str">
        <f>AVERAGE(#REF!)</f>
        <v>0</v>
      </c>
      <c r="J31" s="98" t="str">
        <f>AVERAGE(#REF!)</f>
        <v>0</v>
      </c>
      <c r="K31" s="98"/>
      <c r="L31" s="101" t="str">
        <f>AVERAGE(#REF!)</f>
        <v>0</v>
      </c>
      <c r="M31" s="99"/>
      <c r="N31" s="98"/>
      <c r="O31" s="98">
        <f>MAX(#REF!)</f>
        <v>0</v>
      </c>
      <c r="P31" s="98">
        <f>MIN(#REF!)</f>
        <v>0</v>
      </c>
    </row>
    <row r="32" spans="1:16">
      <c r="A32" s="97">
        <v>25</v>
      </c>
      <c r="B32" s="98" t="str">
        <f>AVERAGE(#REF!)</f>
        <v>0</v>
      </c>
      <c r="C32" s="99" t="str">
        <f>AVERAGE(#REF!)</f>
        <v>0</v>
      </c>
      <c r="D32" s="100" t="s">
        <v>73</v>
      </c>
      <c r="E32" s="100" t="s">
        <v>73</v>
      </c>
      <c r="F32" s="100" t="s">
        <v>74</v>
      </c>
      <c r="G32" s="101" t="str">
        <f>AVERAGE(#REF!)</f>
        <v>0</v>
      </c>
      <c r="H32" s="101" t="str">
        <f>AVERAGE(#REF!)</f>
        <v>0</v>
      </c>
      <c r="I32" s="101" t="str">
        <f>AVERAGE(#REF!)</f>
        <v>0</v>
      </c>
      <c r="J32" s="98" t="str">
        <f>AVERAGE(#REF!)</f>
        <v>0</v>
      </c>
      <c r="K32" s="98"/>
      <c r="L32" s="101" t="str">
        <f>AVERAGE(#REF!)</f>
        <v>0</v>
      </c>
      <c r="M32" s="99"/>
      <c r="N32" s="98"/>
      <c r="O32" s="98">
        <f>MAX(#REF!)</f>
        <v>0</v>
      </c>
      <c r="P32" s="98">
        <f>MIN(#REF!)</f>
        <v>0</v>
      </c>
    </row>
    <row r="33" spans="1:16">
      <c r="A33" s="97">
        <v>26</v>
      </c>
      <c r="B33" s="98" t="str">
        <f>AVERAGE(#REF!)</f>
        <v>0</v>
      </c>
      <c r="C33" s="99" t="str">
        <f>AVERAGE(#REF!)</f>
        <v>0</v>
      </c>
      <c r="D33" s="100" t="s">
        <v>73</v>
      </c>
      <c r="E33" s="100" t="s">
        <v>73</v>
      </c>
      <c r="F33" s="100" t="s">
        <v>74</v>
      </c>
      <c r="G33" s="101" t="str">
        <f>AVERAGE(#REF!)</f>
        <v>0</v>
      </c>
      <c r="H33" s="101" t="str">
        <f>AVERAGE(#REF!)</f>
        <v>0</v>
      </c>
      <c r="I33" s="101" t="str">
        <f>AVERAGE(#REF!)</f>
        <v>0</v>
      </c>
      <c r="J33" s="98" t="str">
        <f>AVERAGE(#REF!)</f>
        <v>0</v>
      </c>
      <c r="K33" s="98" t="str">
        <f>AVERAGE(#REF!)</f>
        <v>0</v>
      </c>
      <c r="L33" s="101" t="str">
        <f>AVERAGE(#REF!)</f>
        <v>0</v>
      </c>
      <c r="M33" s="99" t="str">
        <f>AVERAGE(#REF!)</f>
        <v>0</v>
      </c>
      <c r="N33" s="98" t="str">
        <f>AVERAGE(#REF!)</f>
        <v>0</v>
      </c>
      <c r="O33" s="98">
        <f>MAX(#REF!)</f>
        <v>0</v>
      </c>
      <c r="P33" s="98">
        <f>MIN(#REF!)</f>
        <v>0</v>
      </c>
    </row>
    <row r="34" spans="1:16">
      <c r="A34" s="97">
        <v>27</v>
      </c>
      <c r="B34" s="98" t="str">
        <f>AVERAGE(#REF!)</f>
        <v>0</v>
      </c>
      <c r="C34" s="99" t="str">
        <f>AVERAGE(#REF!)</f>
        <v>0</v>
      </c>
      <c r="D34" s="100" t="s">
        <v>73</v>
      </c>
      <c r="E34" s="100" t="s">
        <v>73</v>
      </c>
      <c r="F34" s="100" t="s">
        <v>74</v>
      </c>
      <c r="G34" s="101" t="str">
        <f>AVERAGE(#REF!)</f>
        <v>0</v>
      </c>
      <c r="H34" s="101" t="str">
        <f>AVERAGE(#REF!)</f>
        <v>0</v>
      </c>
      <c r="I34" s="101" t="str">
        <f>AVERAGE(#REF!)</f>
        <v>0</v>
      </c>
      <c r="J34" s="98" t="str">
        <f>AVERAGE(#REF!)</f>
        <v>0</v>
      </c>
      <c r="K34" s="98"/>
      <c r="L34" s="101" t="str">
        <f>AVERAGE(#REF!)</f>
        <v>0</v>
      </c>
      <c r="M34" s="99"/>
      <c r="N34" s="98"/>
      <c r="O34" s="98">
        <f>MAX(#REF!)</f>
        <v>0</v>
      </c>
      <c r="P34" s="98">
        <f>MIN(#REF!)</f>
        <v>0</v>
      </c>
    </row>
    <row r="35" spans="1:16">
      <c r="A35" s="97">
        <v>28</v>
      </c>
      <c r="B35" s="98" t="str">
        <f>AVERAGE(#REF!)</f>
        <v>0</v>
      </c>
      <c r="C35" s="99" t="str">
        <f>AVERAGE(#REF!)</f>
        <v>0</v>
      </c>
      <c r="D35" s="100" t="s">
        <v>73</v>
      </c>
      <c r="E35" s="100" t="s">
        <v>73</v>
      </c>
      <c r="F35" s="100" t="s">
        <v>74</v>
      </c>
      <c r="G35" s="101" t="str">
        <f>AVERAGE(#REF!)</f>
        <v>0</v>
      </c>
      <c r="H35" s="101" t="str">
        <f>AVERAGE(#REF!)</f>
        <v>0</v>
      </c>
      <c r="I35" s="101" t="str">
        <f>AVERAGE(#REF!)</f>
        <v>0</v>
      </c>
      <c r="J35" s="98" t="str">
        <f>AVERAGE(#REF!)</f>
        <v>0</v>
      </c>
      <c r="K35" s="98"/>
      <c r="L35" s="101" t="str">
        <f>AVERAGE(#REF!)</f>
        <v>0</v>
      </c>
      <c r="M35" s="99"/>
      <c r="N35" s="98"/>
      <c r="O35" s="98">
        <f>MAX(#REF!)</f>
        <v>0</v>
      </c>
      <c r="P35" s="98">
        <f>MIN(#REF!)</f>
        <v>0</v>
      </c>
    </row>
    <row r="36" spans="1:16">
      <c r="A36" s="97">
        <v>29</v>
      </c>
      <c r="B36" s="98" t="str">
        <f>AVERAGE(#REF!)</f>
        <v>0</v>
      </c>
      <c r="C36" s="99" t="str">
        <f>AVERAGE(#REF!)</f>
        <v>0</v>
      </c>
      <c r="D36" s="100" t="s">
        <v>73</v>
      </c>
      <c r="E36" s="100" t="s">
        <v>73</v>
      </c>
      <c r="F36" s="100" t="s">
        <v>74</v>
      </c>
      <c r="G36" s="101" t="str">
        <f>AVERAGE(#REF!)</f>
        <v>0</v>
      </c>
      <c r="H36" s="101" t="str">
        <f>AVERAGE(#REF!)</f>
        <v>0</v>
      </c>
      <c r="I36" s="101" t="str">
        <f>AVERAGE(#REF!)</f>
        <v>0</v>
      </c>
      <c r="J36" s="98" t="str">
        <f>AVERAGE(#REF!)</f>
        <v>0</v>
      </c>
      <c r="K36" s="98"/>
      <c r="L36" s="101" t="str">
        <f>AVERAGE(#REF!)</f>
        <v>0</v>
      </c>
      <c r="M36" s="99"/>
      <c r="N36" s="98"/>
      <c r="O36" s="98">
        <f>MAX(#REF!)</f>
        <v>0</v>
      </c>
      <c r="P36" s="98">
        <f>MIN(#REF!)</f>
        <v>0</v>
      </c>
    </row>
    <row r="37" spans="1:16">
      <c r="A37" s="97">
        <v>30</v>
      </c>
      <c r="B37" s="98" t="str">
        <f>AVERAGE(#REF!)</f>
        <v>0</v>
      </c>
      <c r="C37" s="99" t="str">
        <f>AVERAGE(#REF!)</f>
        <v>0</v>
      </c>
      <c r="D37" s="100" t="s">
        <v>73</v>
      </c>
      <c r="E37" s="100" t="s">
        <v>73</v>
      </c>
      <c r="F37" s="100" t="s">
        <v>74</v>
      </c>
      <c r="G37" s="101" t="str">
        <f>AVERAGE(#REF!)</f>
        <v>0</v>
      </c>
      <c r="H37" s="101" t="str">
        <f>AVERAGE(#REF!)</f>
        <v>0</v>
      </c>
      <c r="I37" s="101" t="str">
        <f>AVERAGE(#REF!)</f>
        <v>0</v>
      </c>
      <c r="J37" s="98" t="str">
        <f>AVERAGE(#REF!)</f>
        <v>0</v>
      </c>
      <c r="K37" s="98"/>
      <c r="L37" s="101" t="str">
        <f>AVERAGE(#REF!)</f>
        <v>0</v>
      </c>
      <c r="M37" s="99"/>
      <c r="N37" s="98"/>
      <c r="O37" s="98">
        <f>MAX(#REF!)</f>
        <v>0</v>
      </c>
      <c r="P37" s="98">
        <f>MIN(#REF!)</f>
        <v>0</v>
      </c>
    </row>
    <row r="38" spans="1:16">
      <c r="A38" s="97">
        <v>31</v>
      </c>
      <c r="B38" s="98" t="str">
        <f>AVERAGE(#REF!)</f>
        <v>0</v>
      </c>
      <c r="C38" s="99" t="str">
        <f>AVERAGE(#REF!)</f>
        <v>0</v>
      </c>
      <c r="D38" s="100" t="s">
        <v>73</v>
      </c>
      <c r="E38" s="100" t="s">
        <v>73</v>
      </c>
      <c r="F38" s="100" t="s">
        <v>74</v>
      </c>
      <c r="G38" s="101" t="str">
        <f>AVERAGE(#REF!)</f>
        <v>0</v>
      </c>
      <c r="H38" s="101" t="str">
        <f>AVERAGE(#REF!)</f>
        <v>0</v>
      </c>
      <c r="I38" s="101" t="str">
        <f>AVERAGE(#REF!)</f>
        <v>0</v>
      </c>
      <c r="J38" s="98" t="str">
        <f>AVERAGE(#REF!)</f>
        <v>0</v>
      </c>
      <c r="K38" s="98"/>
      <c r="L38" s="101" t="str">
        <f>AVERAGE(#REF!)</f>
        <v>0</v>
      </c>
      <c r="M38" s="99"/>
      <c r="N38" s="98"/>
      <c r="O38" s="98">
        <f>MAX(#REF!)</f>
        <v>0</v>
      </c>
      <c r="P38" s="98">
        <f>MIN(#REF!)</f>
        <v>0</v>
      </c>
    </row>
    <row r="39" spans="1:16">
      <c r="A39" s="105" t="s">
        <v>75</v>
      </c>
      <c r="B39" s="98">
        <f>AVERAGE(B8:B38)</f>
        <v>1.6616666666667</v>
      </c>
      <c r="C39" s="99">
        <f>AVERAGE(C8:C38)</f>
        <v>18.5</v>
      </c>
      <c r="D39" s="100" t="s">
        <v>73</v>
      </c>
      <c r="E39" s="100" t="s">
        <v>73</v>
      </c>
      <c r="F39" s="100" t="s">
        <v>74</v>
      </c>
      <c r="G39" s="101">
        <f>AVERAGE(G8:G38)</f>
        <v>0</v>
      </c>
      <c r="H39" s="101">
        <f>AVERAGE(H8:H38)</f>
        <v>0</v>
      </c>
      <c r="I39" s="101">
        <f>AVERAGE(I8:I38)</f>
        <v>0</v>
      </c>
      <c r="J39" s="98">
        <f>AVERAGE(J8:J38)</f>
        <v>8.1051989714286</v>
      </c>
      <c r="K39" s="98" t="str">
        <f>AVERAGE(K8:K38)</f>
        <v>0</v>
      </c>
      <c r="L39" s="101">
        <f>AVERAGE(L8:L38)</f>
        <v>12.314266156667</v>
      </c>
      <c r="M39" s="99" t="str">
        <f>AVERAGE(M8:M38)</f>
        <v>0</v>
      </c>
      <c r="N39" s="98" t="str">
        <f>AVERAGE(N8:N38)</f>
        <v>0</v>
      </c>
      <c r="O39" s="98">
        <f>AVERAGE(O8:O38)</f>
        <v>0</v>
      </c>
      <c r="P39" s="98">
        <f>AVERAGE(P8:P38)</f>
        <v>967741.93548387</v>
      </c>
    </row>
    <row r="40" spans="1:16">
      <c r="A40"/>
    </row>
    <row r="41" spans="1:16">
      <c r="A41"/>
    </row>
    <row r="42" spans="1:16">
      <c r="A42"/>
    </row>
    <row r="43" spans="1:16">
      <c r="A43"/>
    </row>
    <row r="44" spans="1:16">
      <c r="A44"/>
    </row>
    <row r="45" spans="1:16">
      <c r="A45"/>
    </row>
    <row r="46" spans="1:16">
      <c r="A46"/>
    </row>
    <row r="47" spans="1:16">
      <c r="A47"/>
    </row>
    <row r="48" spans="1:16">
      <c r="A48"/>
    </row>
    <row r="49" spans="1:16">
      <c r="A49"/>
    </row>
    <row r="50" spans="1:16">
      <c r="A50"/>
    </row>
    <row r="51" spans="1:16">
      <c r="A51"/>
    </row>
    <row r="52" spans="1:16">
      <c r="A52"/>
    </row>
    <row r="53" spans="1:16">
      <c r="A53"/>
    </row>
    <row r="54" spans="1:16">
      <c r="A54"/>
    </row>
    <row r="55" spans="1:16">
      <c r="A55"/>
    </row>
    <row r="56" spans="1:16">
      <c r="A56"/>
    </row>
    <row r="57" spans="1:16">
      <c r="A57"/>
    </row>
    <row r="58" spans="1:16">
      <c r="A58"/>
    </row>
    <row r="59" spans="1:16">
      <c r="A59"/>
    </row>
    <row r="60" spans="1:16">
      <c r="A60"/>
    </row>
    <row r="61" spans="1:16">
      <c r="A61"/>
    </row>
    <row r="62" spans="1:16">
      <c r="A62"/>
    </row>
    <row r="63" spans="1:16">
      <c r="A63"/>
    </row>
    <row r="64" spans="1:16">
      <c r="A64"/>
    </row>
    <row r="65" spans="1:16">
      <c r="A65"/>
    </row>
    <row r="66" spans="1:16">
      <c r="A66"/>
    </row>
    <row r="67" spans="1:16">
      <c r="A67"/>
    </row>
    <row r="68" spans="1:16">
      <c r="A68"/>
    </row>
    <row r="69" spans="1:16">
      <c r="A69"/>
    </row>
    <row r="70" spans="1:16">
      <c r="A70"/>
    </row>
    <row r="71" spans="1:16">
      <c r="A71"/>
    </row>
    <row r="72" spans="1:16">
      <c r="A72"/>
    </row>
    <row r="73" spans="1:16">
      <c r="A73"/>
    </row>
    <row r="74" spans="1:16">
      <c r="A74"/>
    </row>
    <row r="75" spans="1:16">
      <c r="A75"/>
    </row>
    <row r="76" spans="1:16">
      <c r="A76"/>
    </row>
    <row r="77" spans="1:16">
      <c r="A77"/>
    </row>
    <row r="78" spans="1:16">
      <c r="A78"/>
    </row>
    <row r="79" spans="1:16">
      <c r="A79"/>
    </row>
    <row r="80" spans="1:16">
      <c r="A80"/>
    </row>
    <row r="81" spans="1:16">
      <c r="A81"/>
    </row>
    <row r="82" spans="1:16">
      <c r="A82"/>
    </row>
    <row r="83" spans="1:16">
      <c r="A83"/>
    </row>
    <row r="84" spans="1:16">
      <c r="A84"/>
    </row>
    <row r="85" spans="1:16">
      <c r="A85"/>
    </row>
    <row r="86" spans="1:16">
      <c r="A86"/>
    </row>
    <row r="87" spans="1:16">
      <c r="A87"/>
    </row>
    <row r="88" spans="1:16">
      <c r="A88"/>
    </row>
    <row r="89" spans="1:16">
      <c r="A89"/>
    </row>
    <row r="90" spans="1:16">
      <c r="A90"/>
    </row>
    <row r="91" spans="1:16">
      <c r="A91"/>
    </row>
    <row r="92" spans="1:16">
      <c r="A92"/>
    </row>
    <row r="93" spans="1:16">
      <c r="A93"/>
    </row>
    <row r="94" spans="1:16">
      <c r="A94"/>
    </row>
    <row r="95" spans="1:16">
      <c r="A95"/>
    </row>
    <row r="96" spans="1:16">
      <c r="A96"/>
    </row>
    <row r="97" spans="1:16">
      <c r="A97"/>
    </row>
    <row r="98" spans="1:16">
      <c r="A98"/>
    </row>
    <row r="99" spans="1:16">
      <c r="A99"/>
    </row>
    <row r="100" spans="1:16">
      <c r="A100"/>
    </row>
    <row r="101" spans="1:16">
      <c r="A101"/>
    </row>
    <row r="102" spans="1:16">
      <c r="A102"/>
    </row>
    <row r="103" spans="1:16">
      <c r="A103"/>
    </row>
    <row r="104" spans="1:16">
      <c r="A104"/>
    </row>
    <row r="105" spans="1:16">
      <c r="A105"/>
    </row>
    <row r="106" spans="1:16">
      <c r="A106"/>
    </row>
    <row r="107" spans="1:16">
      <c r="A107"/>
    </row>
    <row r="108" spans="1:16">
      <c r="A108"/>
    </row>
    <row r="109" spans="1:16">
      <c r="A109"/>
    </row>
    <row r="110" spans="1:16">
      <c r="A110"/>
    </row>
    <row r="111" spans="1:16">
      <c r="A111"/>
    </row>
    <row r="112" spans="1:16">
      <c r="A112"/>
    </row>
    <row r="113" spans="1:16">
      <c r="A113"/>
    </row>
    <row r="114" spans="1:16">
      <c r="A114"/>
    </row>
    <row r="115" spans="1:16">
      <c r="A115"/>
    </row>
    <row r="116" spans="1:16">
      <c r="A116"/>
    </row>
    <row r="117" spans="1:16">
      <c r="A117"/>
    </row>
    <row r="118" spans="1:16">
      <c r="A118"/>
    </row>
    <row r="119" spans="1:16">
      <c r="A119"/>
    </row>
    <row r="120" spans="1:16">
      <c r="A120"/>
    </row>
    <row r="121" spans="1:16">
      <c r="A121"/>
    </row>
    <row r="122" spans="1:16">
      <c r="A122"/>
    </row>
    <row r="123" spans="1:16">
      <c r="A123"/>
    </row>
    <row r="124" spans="1:16">
      <c r="A124"/>
    </row>
    <row r="125" spans="1:16">
      <c r="A125"/>
    </row>
    <row r="126" spans="1:16">
      <c r="A126"/>
    </row>
    <row r="127" spans="1:16">
      <c r="A127"/>
    </row>
    <row r="128" spans="1:16">
      <c r="A128"/>
    </row>
    <row r="129" spans="1:16">
      <c r="A129"/>
    </row>
    <row r="130" spans="1:16">
      <c r="A130"/>
    </row>
    <row r="131" spans="1:16">
      <c r="A131"/>
    </row>
    <row r="132" spans="1:16">
      <c r="A132"/>
    </row>
    <row r="133" spans="1:16">
      <c r="A133"/>
    </row>
    <row r="134" spans="1:16">
      <c r="A134"/>
    </row>
    <row r="135" spans="1:16">
      <c r="A135"/>
    </row>
    <row r="136" spans="1:16">
      <c r="A136"/>
    </row>
    <row r="137" spans="1:16">
      <c r="A137"/>
    </row>
    <row r="138" spans="1:16">
      <c r="A138"/>
    </row>
    <row r="139" spans="1:16">
      <c r="A139"/>
    </row>
    <row r="140" spans="1:16">
      <c r="A140"/>
    </row>
    <row r="141" spans="1:16">
      <c r="A141"/>
    </row>
    <row r="142" spans="1:16">
      <c r="A142"/>
    </row>
    <row r="143" spans="1:16">
      <c r="A143"/>
    </row>
    <row r="144" spans="1:16">
      <c r="A144"/>
    </row>
    <row r="145" spans="1:16">
      <c r="A145"/>
    </row>
    <row r="146" spans="1:16">
      <c r="A146"/>
    </row>
    <row r="147" spans="1:16">
      <c r="A147"/>
    </row>
    <row r="148" spans="1:16">
      <c r="A148"/>
    </row>
    <row r="149" spans="1:16">
      <c r="A149"/>
    </row>
    <row r="150" spans="1:16">
      <c r="A150"/>
    </row>
    <row r="151" spans="1:16">
      <c r="A151"/>
    </row>
    <row r="152" spans="1:16">
      <c r="A152"/>
    </row>
    <row r="153" spans="1:16">
      <c r="A153"/>
    </row>
    <row r="154" spans="1:16">
      <c r="A154"/>
    </row>
    <row r="155" spans="1:16">
      <c r="A155"/>
    </row>
    <row r="156" spans="1:16">
      <c r="A156"/>
    </row>
    <row r="157" spans="1:16">
      <c r="A157"/>
    </row>
    <row r="158" spans="1:16">
      <c r="A158"/>
    </row>
    <row r="159" spans="1:16">
      <c r="A159"/>
    </row>
    <row r="160" spans="1:16">
      <c r="A160"/>
    </row>
    <row r="161" spans="1:16">
      <c r="A161"/>
    </row>
    <row r="162" spans="1:16">
      <c r="A162"/>
    </row>
    <row r="163" spans="1:16">
      <c r="A163"/>
    </row>
    <row r="164" spans="1:16">
      <c r="A164"/>
    </row>
    <row r="165" spans="1:16">
      <c r="A165"/>
    </row>
    <row r="166" spans="1:16">
      <c r="A166"/>
    </row>
    <row r="167" spans="1:16">
      <c r="A167"/>
    </row>
    <row r="168" spans="1:16">
      <c r="A168"/>
    </row>
    <row r="169" spans="1:16">
      <c r="A169"/>
    </row>
    <row r="170" spans="1:16">
      <c r="A170"/>
    </row>
    <row r="171" spans="1:16">
      <c r="A171"/>
    </row>
    <row r="172" spans="1:16">
      <c r="A172"/>
    </row>
    <row r="173" spans="1:16">
      <c r="A173"/>
    </row>
    <row r="174" spans="1:16">
      <c r="A174"/>
    </row>
    <row r="175" spans="1:16">
      <c r="A175"/>
    </row>
    <row r="176" spans="1:16">
      <c r="A176"/>
    </row>
    <row r="177" spans="1:16">
      <c r="A177"/>
    </row>
    <row r="178" spans="1:16">
      <c r="A178"/>
    </row>
    <row r="179" spans="1:16">
      <c r="A179"/>
    </row>
    <row r="180" spans="1:16">
      <c r="A180"/>
    </row>
    <row r="181" spans="1:16">
      <c r="A181"/>
    </row>
    <row r="182" spans="1:16">
      <c r="A182"/>
    </row>
    <row r="183" spans="1:16">
      <c r="A183"/>
    </row>
    <row r="184" spans="1:16">
      <c r="A184"/>
    </row>
    <row r="185" spans="1:16">
      <c r="A185"/>
    </row>
    <row r="186" spans="1:16">
      <c r="A186"/>
    </row>
    <row r="187" spans="1:16">
      <c r="A187"/>
    </row>
    <row r="188" spans="1:16">
      <c r="A188"/>
    </row>
    <row r="189" spans="1:16">
      <c r="A189"/>
    </row>
    <row r="190" spans="1:16">
      <c r="A190"/>
    </row>
    <row r="191" spans="1:16">
      <c r="A191"/>
    </row>
    <row r="192" spans="1:16">
      <c r="A192"/>
    </row>
    <row r="193" spans="1:16">
      <c r="A193"/>
    </row>
    <row r="194" spans="1:16">
      <c r="A194"/>
    </row>
    <row r="195" spans="1:16">
      <c r="A195"/>
    </row>
    <row r="196" spans="1:16">
      <c r="A196"/>
    </row>
    <row r="197" spans="1:16">
      <c r="A197"/>
    </row>
    <row r="198" spans="1:16">
      <c r="A198"/>
    </row>
    <row r="199" spans="1:16">
      <c r="A1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5:I7"/>
    <mergeCell ref="K5:K7"/>
    <mergeCell ref="L5:L7"/>
    <mergeCell ref="A1:P1"/>
    <mergeCell ref="M2:P2"/>
    <mergeCell ref="A3:P3"/>
    <mergeCell ref="A4:A7"/>
    <mergeCell ref="D4:D7"/>
    <mergeCell ref="E4:E7"/>
    <mergeCell ref="F4:F7"/>
    <mergeCell ref="J4:J7"/>
    <mergeCell ref="O4:P4"/>
    <mergeCell ref="B5:B7"/>
    <mergeCell ref="M5:M7"/>
    <mergeCell ref="N5:N7"/>
    <mergeCell ref="O5:P5"/>
    <mergeCell ref="C5:C7"/>
    <mergeCell ref="G5:G7"/>
    <mergeCell ref="H5:H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99"/>
  <sheetViews>
    <sheetView tabSelected="0" workbookViewId="0" showGridLines="true" showRowColHeaders="1">
      <selection activeCell="B8" sqref="B8"/>
    </sheetView>
  </sheetViews>
  <sheetFormatPr defaultRowHeight="14.4" outlineLevelRow="0" outlineLevelCol="0"/>
  <sheetData>
    <row r="1" spans="1:16" customHeight="1" ht="18">
      <c r="A1" s="118" t="s">
        <v>76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>
      <c r="A2" s="80"/>
      <c r="B2" s="81"/>
      <c r="C2" s="82"/>
      <c r="D2" s="83"/>
      <c r="E2" s="83"/>
      <c r="F2" s="83"/>
      <c r="G2" s="84"/>
      <c r="H2" s="84"/>
      <c r="I2" s="84"/>
      <c r="J2" s="83"/>
      <c r="K2" s="85"/>
      <c r="L2" s="84"/>
      <c r="M2" s="121" t="s">
        <v>45</v>
      </c>
      <c r="N2" s="121"/>
      <c r="O2" s="121"/>
      <c r="P2" s="122"/>
    </row>
    <row r="3" spans="1:16">
      <c r="A3" s="123" t="s">
        <v>46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5"/>
    </row>
    <row r="4" spans="1:16" customHeight="1" ht="18">
      <c r="A4" s="126" t="s">
        <v>47</v>
      </c>
      <c r="B4" s="86" t="s">
        <v>48</v>
      </c>
      <c r="C4" s="87" t="s">
        <v>49</v>
      </c>
      <c r="D4" s="126" t="s">
        <v>50</v>
      </c>
      <c r="E4" s="126" t="s">
        <v>51</v>
      </c>
      <c r="F4" s="126" t="s">
        <v>52</v>
      </c>
      <c r="G4" s="88" t="s">
        <v>53</v>
      </c>
      <c r="H4" s="88" t="s">
        <v>54</v>
      </c>
      <c r="I4" s="89" t="s">
        <v>55</v>
      </c>
      <c r="J4" s="126" t="s">
        <v>56</v>
      </c>
      <c r="K4" s="90" t="s">
        <v>57</v>
      </c>
      <c r="L4" s="88" t="s">
        <v>58</v>
      </c>
      <c r="M4" s="91" t="s">
        <v>59</v>
      </c>
      <c r="N4" s="92" t="s">
        <v>60</v>
      </c>
      <c r="O4" s="129" t="s">
        <v>61</v>
      </c>
      <c r="P4" s="130"/>
    </row>
    <row r="5" spans="1:16">
      <c r="A5" s="127"/>
      <c r="B5" s="131" t="s">
        <v>62</v>
      </c>
      <c r="C5" s="134" t="s">
        <v>63</v>
      </c>
      <c r="D5" s="127"/>
      <c r="E5" s="127"/>
      <c r="F5" s="127"/>
      <c r="G5" s="142" t="s">
        <v>64</v>
      </c>
      <c r="H5" s="142" t="s">
        <v>65</v>
      </c>
      <c r="I5" s="142" t="s">
        <v>65</v>
      </c>
      <c r="J5" s="127"/>
      <c r="K5" s="137" t="s">
        <v>77</v>
      </c>
      <c r="L5" s="142" t="s">
        <v>77</v>
      </c>
      <c r="M5" s="134" t="s">
        <v>77</v>
      </c>
      <c r="N5" s="137" t="s">
        <v>77</v>
      </c>
      <c r="O5" s="140" t="s">
        <v>69</v>
      </c>
      <c r="P5" s="141"/>
    </row>
    <row r="6" spans="1:16">
      <c r="A6" s="127"/>
      <c r="B6" s="132"/>
      <c r="C6" s="135"/>
      <c r="D6" s="127"/>
      <c r="E6" s="127"/>
      <c r="F6" s="127"/>
      <c r="G6" s="143"/>
      <c r="H6" s="145"/>
      <c r="I6" s="145"/>
      <c r="J6" s="127"/>
      <c r="K6" s="138"/>
      <c r="L6" s="145"/>
      <c r="M6" s="135"/>
      <c r="N6" s="138"/>
      <c r="O6" s="93" t="s">
        <v>70</v>
      </c>
      <c r="P6" s="94" t="s">
        <v>71</v>
      </c>
    </row>
    <row r="7" spans="1:16">
      <c r="A7" s="128"/>
      <c r="B7" s="133"/>
      <c r="C7" s="136"/>
      <c r="D7" s="128"/>
      <c r="E7" s="128"/>
      <c r="F7" s="128"/>
      <c r="G7" s="144"/>
      <c r="H7" s="146"/>
      <c r="I7" s="146"/>
      <c r="J7" s="128"/>
      <c r="K7" s="139"/>
      <c r="L7" s="146"/>
      <c r="M7" s="136"/>
      <c r="N7" s="139"/>
      <c r="O7" s="95" t="s">
        <v>77</v>
      </c>
      <c r="P7" s="96" t="s">
        <v>77</v>
      </c>
    </row>
    <row r="8" spans="1:16">
      <c r="A8" s="97">
        <v>1</v>
      </c>
      <c r="B8" s="98">
        <f>AVERAGE('1'!U50:V50)</f>
        <v>0.665</v>
      </c>
      <c r="C8" s="99">
        <f>AVERAGE('1'!U34:V34)</f>
        <v>6</v>
      </c>
      <c r="D8" s="100" t="s">
        <v>73</v>
      </c>
      <c r="E8" s="100" t="s">
        <v>73</v>
      </c>
      <c r="F8" s="100" t="s">
        <v>74</v>
      </c>
      <c r="G8" s="101">
        <v>0</v>
      </c>
      <c r="H8" s="101">
        <v>0</v>
      </c>
      <c r="I8" s="101">
        <v>0</v>
      </c>
      <c r="J8" s="98">
        <f>AVERAGE('1'!U47:V47)</f>
        <v>7.075</v>
      </c>
      <c r="K8" s="98"/>
      <c r="L8" s="101">
        <f>AVERAGE('1'!U32:V32)</f>
        <v>13.09704726</v>
      </c>
      <c r="M8" s="99"/>
      <c r="N8" s="98"/>
      <c r="O8" s="98">
        <v>0</v>
      </c>
      <c r="P8" s="98">
        <v>10000000</v>
      </c>
    </row>
    <row r="9" spans="1:16">
      <c r="A9" s="97">
        <v>2</v>
      </c>
      <c r="B9" s="98">
        <f>AVERAGE('2'!U50:V50)</f>
        <v>1.275</v>
      </c>
      <c r="C9" s="99">
        <f>AVERAGE('2'!U34:V34)</f>
        <v>13</v>
      </c>
      <c r="D9" s="100" t="s">
        <v>73</v>
      </c>
      <c r="E9" s="100" t="s">
        <v>73</v>
      </c>
      <c r="F9" s="100" t="s">
        <v>74</v>
      </c>
      <c r="G9" s="101">
        <v>0</v>
      </c>
      <c r="H9" s="101">
        <v>0</v>
      </c>
      <c r="I9" s="101">
        <v>0</v>
      </c>
      <c r="J9" s="98">
        <f>AVERAGE('2'!U47:V47)</f>
        <v>6.665</v>
      </c>
      <c r="K9" s="98"/>
      <c r="L9" s="101">
        <f>AVERAGE('2'!U32:V32)</f>
        <v>11.64737409</v>
      </c>
      <c r="M9" s="99"/>
      <c r="N9" s="98"/>
      <c r="O9" s="98">
        <v>0</v>
      </c>
      <c r="P9" s="98">
        <v>10000000</v>
      </c>
    </row>
    <row r="10" spans="1:16">
      <c r="A10" s="97">
        <v>3</v>
      </c>
      <c r="B10" s="98">
        <f>AVERAGE('3'!U50:V50)</f>
        <v>0.535</v>
      </c>
      <c r="C10" s="99">
        <f>AVERAGE('3'!U34:V34)</f>
        <v>2</v>
      </c>
      <c r="D10" s="100" t="s">
        <v>73</v>
      </c>
      <c r="E10" s="100" t="s">
        <v>73</v>
      </c>
      <c r="F10" s="100" t="s">
        <v>74</v>
      </c>
      <c r="G10" s="101">
        <v>0</v>
      </c>
      <c r="H10" s="101">
        <v>0</v>
      </c>
      <c r="I10" s="101">
        <v>0</v>
      </c>
      <c r="J10" s="98">
        <f>AVERAGE('3'!U47:V47)</f>
        <v>7.275</v>
      </c>
      <c r="K10" s="98"/>
      <c r="L10" s="101">
        <f>AVERAGE('3'!U32:V32)</f>
        <v>9.89776854</v>
      </c>
      <c r="M10" s="99"/>
      <c r="N10" s="98"/>
      <c r="O10" s="98">
        <v>0</v>
      </c>
      <c r="P10" s="98">
        <v>10000000</v>
      </c>
    </row>
    <row r="11" spans="1:16">
      <c r="A11" s="97">
        <v>4</v>
      </c>
      <c r="B11" s="98" t="str">
        <f>AVERAGE(#REF!)</f>
        <v>0</v>
      </c>
      <c r="C11" s="99" t="str">
        <f>AVERAGE(#REF!)</f>
        <v>0</v>
      </c>
      <c r="D11" s="100" t="s">
        <v>73</v>
      </c>
      <c r="E11" s="100" t="s">
        <v>73</v>
      </c>
      <c r="F11" s="100" t="s">
        <v>74</v>
      </c>
      <c r="G11" s="101" t="str">
        <f>AVERAGE(#REF!)</f>
        <v>0</v>
      </c>
      <c r="H11" s="101" t="str">
        <f>AVERAGE(#REF!)</f>
        <v>0</v>
      </c>
      <c r="I11" s="101" t="str">
        <f>AVERAGE(#REF!)</f>
        <v>0</v>
      </c>
      <c r="J11" s="98" t="str">
        <f>AVERAGE(#REF!)</f>
        <v>0</v>
      </c>
      <c r="K11" s="98"/>
      <c r="L11" s="101" t="str">
        <f>AVERAGE(#REF!)</f>
        <v>0</v>
      </c>
      <c r="M11" s="99"/>
      <c r="N11" s="98"/>
      <c r="O11" s="98">
        <f>MAX(#REF!)</f>
        <v>0</v>
      </c>
      <c r="P11" s="98">
        <f>MIN(#REF!)</f>
        <v>0</v>
      </c>
    </row>
    <row r="12" spans="1:16">
      <c r="A12" s="97">
        <v>5</v>
      </c>
      <c r="B12" s="98" t="str">
        <f>AVERAGE(#REF!)</f>
        <v>0</v>
      </c>
      <c r="C12" s="99" t="str">
        <f>AVERAGE(#REF!)</f>
        <v>0</v>
      </c>
      <c r="D12" s="100" t="s">
        <v>73</v>
      </c>
      <c r="E12" s="100" t="s">
        <v>73</v>
      </c>
      <c r="F12" s="100" t="s">
        <v>74</v>
      </c>
      <c r="G12" s="101" t="str">
        <f>AVERAGE(#REF!)</f>
        <v>0</v>
      </c>
      <c r="H12" s="101" t="str">
        <f>AVERAGE(#REF!)</f>
        <v>0</v>
      </c>
      <c r="I12" s="101" t="str">
        <f>AVERAGE(#REF!)</f>
        <v>0</v>
      </c>
      <c r="J12" s="98" t="str">
        <f>AVERAGE(#REF!)</f>
        <v>0</v>
      </c>
      <c r="K12" s="98" t="str">
        <f>AVERAGE(#REF!)</f>
        <v>0</v>
      </c>
      <c r="L12" s="101" t="str">
        <f>AVERAGE(#REF!)</f>
        <v>0</v>
      </c>
      <c r="M12" s="99" t="str">
        <f>AVERAGE(#REF!)</f>
        <v>0</v>
      </c>
      <c r="N12" s="98" t="str">
        <f>AVERAGE(#REF!)</f>
        <v>0</v>
      </c>
      <c r="O12" s="98">
        <f>MAX(#REF!)</f>
        <v>0</v>
      </c>
      <c r="P12" s="98">
        <f>MIN(#REF!)</f>
        <v>0</v>
      </c>
    </row>
    <row r="13" spans="1:16">
      <c r="A13" s="97">
        <v>6</v>
      </c>
      <c r="B13" s="98" t="str">
        <f>AVERAGE(#REF!)</f>
        <v>0</v>
      </c>
      <c r="C13" s="99" t="str">
        <f>AVERAGE(#REF!)</f>
        <v>0</v>
      </c>
      <c r="D13" s="100" t="s">
        <v>73</v>
      </c>
      <c r="E13" s="100" t="s">
        <v>73</v>
      </c>
      <c r="F13" s="100" t="s">
        <v>74</v>
      </c>
      <c r="G13" s="101" t="str">
        <f>AVERAGE(#REF!)</f>
        <v>0</v>
      </c>
      <c r="H13" s="101" t="str">
        <f>AVERAGE(#REF!)</f>
        <v>0</v>
      </c>
      <c r="I13" s="101" t="str">
        <f>AVERAGE(#REF!)</f>
        <v>0</v>
      </c>
      <c r="J13" s="98" t="str">
        <f>AVERAGE(#REF!)</f>
        <v>0</v>
      </c>
      <c r="K13" s="98" t="str">
        <f>AVERAGE(#REF!)</f>
        <v>0</v>
      </c>
      <c r="L13" s="101" t="str">
        <f>AVERAGE(#REF!)</f>
        <v>0</v>
      </c>
      <c r="M13" s="99" t="str">
        <f>AVERAGE(#REF!)</f>
        <v>0</v>
      </c>
      <c r="N13" s="98" t="str">
        <f>AVERAGE(#REF!)</f>
        <v>0</v>
      </c>
      <c r="O13" s="98">
        <f>MAX(#REF!)</f>
        <v>0</v>
      </c>
      <c r="P13" s="98">
        <f>MIN(#REF!)</f>
        <v>0</v>
      </c>
    </row>
    <row r="14" spans="1:16">
      <c r="A14" s="97">
        <v>7</v>
      </c>
      <c r="B14" s="98" t="str">
        <f>AVERAGE(#REF!)</f>
        <v>0</v>
      </c>
      <c r="C14" s="99" t="str">
        <f>AVERAGE(#REF!)</f>
        <v>0</v>
      </c>
      <c r="D14" s="100" t="s">
        <v>73</v>
      </c>
      <c r="E14" s="100" t="s">
        <v>73</v>
      </c>
      <c r="F14" s="100" t="s">
        <v>74</v>
      </c>
      <c r="G14" s="101" t="str">
        <f>AVERAGE(#REF!)</f>
        <v>0</v>
      </c>
      <c r="H14" s="101" t="str">
        <f>AVERAGE(#REF!)</f>
        <v>0</v>
      </c>
      <c r="I14" s="101" t="str">
        <f>AVERAGE(#REF!)</f>
        <v>0</v>
      </c>
      <c r="J14" s="98" t="str">
        <f>AVERAGE(#REF!)</f>
        <v>0</v>
      </c>
      <c r="K14" s="98"/>
      <c r="L14" s="101" t="str">
        <f>AVERAGE(#REF!)</f>
        <v>0</v>
      </c>
      <c r="M14" s="99"/>
      <c r="N14" s="98"/>
      <c r="O14" s="98">
        <f>MAX(#REF!)</f>
        <v>0</v>
      </c>
      <c r="P14" s="98">
        <f>MIN(#REF!)</f>
        <v>0</v>
      </c>
    </row>
    <row r="15" spans="1:16">
      <c r="A15" s="97">
        <v>8</v>
      </c>
      <c r="B15" s="98" t="str">
        <f>AVERAGE(#REF!)</f>
        <v>0</v>
      </c>
      <c r="C15" s="99" t="str">
        <f>AVERAGE(#REF!)</f>
        <v>0</v>
      </c>
      <c r="D15" s="100" t="s">
        <v>73</v>
      </c>
      <c r="E15" s="100" t="s">
        <v>73</v>
      </c>
      <c r="F15" s="100" t="s">
        <v>74</v>
      </c>
      <c r="G15" s="101" t="str">
        <f>AVERAGE(#REF!)</f>
        <v>0</v>
      </c>
      <c r="H15" s="101" t="str">
        <f>AVERAGE(#REF!)</f>
        <v>0</v>
      </c>
      <c r="I15" s="101" t="str">
        <f>AVERAGE(#REF!)</f>
        <v>0</v>
      </c>
      <c r="J15" s="98" t="str">
        <f>AVERAGE(#REF!)</f>
        <v>0</v>
      </c>
      <c r="K15" s="98"/>
      <c r="L15" s="101" t="str">
        <f>AVERAGE(#REF!)</f>
        <v>0</v>
      </c>
      <c r="M15" s="99"/>
      <c r="N15" s="98"/>
      <c r="O15" s="98">
        <f>MAX(#REF!)</f>
        <v>0</v>
      </c>
      <c r="P15" s="98">
        <f>MIN(#REF!)</f>
        <v>0</v>
      </c>
    </row>
    <row r="16" spans="1:16">
      <c r="A16" s="97">
        <v>9</v>
      </c>
      <c r="B16" s="98" t="str">
        <f>AVERAGE(#REF!)</f>
        <v>0</v>
      </c>
      <c r="C16" s="99" t="str">
        <f>AVERAGE(#REF!)</f>
        <v>0</v>
      </c>
      <c r="D16" s="100" t="s">
        <v>73</v>
      </c>
      <c r="E16" s="100" t="s">
        <v>73</v>
      </c>
      <c r="F16" s="100" t="s">
        <v>74</v>
      </c>
      <c r="G16" s="101" t="str">
        <f>AVERAGE(#REF!)</f>
        <v>0</v>
      </c>
      <c r="H16" s="101" t="str">
        <f>AVERAGE(#REF!)</f>
        <v>0</v>
      </c>
      <c r="I16" s="101" t="str">
        <f>AVERAGE(#REF!)</f>
        <v>0</v>
      </c>
      <c r="J16" s="98" t="str">
        <f>AVERAGE(#REF!)</f>
        <v>0</v>
      </c>
      <c r="K16" s="98"/>
      <c r="L16" s="101" t="str">
        <f>AVERAGE(#REF!)</f>
        <v>0</v>
      </c>
      <c r="M16" s="99"/>
      <c r="N16" s="98"/>
      <c r="O16" s="98">
        <f>MAX(#REF!)</f>
        <v>0</v>
      </c>
      <c r="P16" s="98">
        <f>MIN(#REF!)</f>
        <v>0</v>
      </c>
    </row>
    <row r="17" spans="1:16">
      <c r="A17" s="97">
        <v>10</v>
      </c>
      <c r="B17" s="98" t="str">
        <f>AVERAGE(#REF!)</f>
        <v>0</v>
      </c>
      <c r="C17" s="99" t="str">
        <f>AVERAGE(#REF!)</f>
        <v>0</v>
      </c>
      <c r="D17" s="100" t="s">
        <v>73</v>
      </c>
      <c r="E17" s="100" t="s">
        <v>73</v>
      </c>
      <c r="F17" s="100" t="s">
        <v>74</v>
      </c>
      <c r="G17" s="101" t="str">
        <f>AVERAGE(#REF!)</f>
        <v>0</v>
      </c>
      <c r="H17" s="101" t="str">
        <f>AVERAGE(#REF!)</f>
        <v>0</v>
      </c>
      <c r="I17" s="101" t="str">
        <f>AVERAGE(#REF!)</f>
        <v>0</v>
      </c>
      <c r="J17" s="98" t="str">
        <f>AVERAGE(#REF!)</f>
        <v>0</v>
      </c>
      <c r="K17" s="98"/>
      <c r="L17" s="101" t="str">
        <f>AVERAGE(#REF!)</f>
        <v>0</v>
      </c>
      <c r="M17" s="99"/>
      <c r="N17" s="98"/>
      <c r="O17" s="98">
        <f>MAX(#REF!)</f>
        <v>0</v>
      </c>
      <c r="P17" s="98">
        <f>MIN(#REF!)</f>
        <v>0</v>
      </c>
    </row>
    <row r="18" spans="1:16">
      <c r="A18" s="97">
        <v>11</v>
      </c>
      <c r="B18" s="98" t="str">
        <f>AVERAGE(#REF!)</f>
        <v>0</v>
      </c>
      <c r="C18" s="99" t="str">
        <f>AVERAGE(#REF!)</f>
        <v>0</v>
      </c>
      <c r="D18" s="100" t="s">
        <v>73</v>
      </c>
      <c r="E18" s="100" t="s">
        <v>73</v>
      </c>
      <c r="F18" s="100" t="s">
        <v>74</v>
      </c>
      <c r="G18" s="101" t="str">
        <f>AVERAGE(#REF!)</f>
        <v>0</v>
      </c>
      <c r="H18" s="101" t="str">
        <f>AVERAGE(#REF!)</f>
        <v>0</v>
      </c>
      <c r="I18" s="101" t="str">
        <f>AVERAGE(#REF!)</f>
        <v>0</v>
      </c>
      <c r="J18" s="98" t="str">
        <f>AVERAGE(#REF!)</f>
        <v>0</v>
      </c>
      <c r="K18" s="98"/>
      <c r="L18" s="101" t="str">
        <f>AVERAGE(#REF!)</f>
        <v>0</v>
      </c>
      <c r="M18" s="99"/>
      <c r="N18" s="98"/>
      <c r="O18" s="98">
        <f>MAX(#REF!)</f>
        <v>0</v>
      </c>
      <c r="P18" s="98">
        <f>MIN(#REF!)</f>
        <v>0</v>
      </c>
    </row>
    <row r="19" spans="1:16">
      <c r="A19" s="97">
        <v>12</v>
      </c>
      <c r="B19" s="98" t="str">
        <f>AVERAGE(#REF!)</f>
        <v>0</v>
      </c>
      <c r="C19" s="99" t="str">
        <f>AVERAGE(#REF!)</f>
        <v>0</v>
      </c>
      <c r="D19" s="100" t="s">
        <v>73</v>
      </c>
      <c r="E19" s="100" t="s">
        <v>73</v>
      </c>
      <c r="F19" s="100" t="s">
        <v>74</v>
      </c>
      <c r="G19" s="101" t="str">
        <f>AVERAGE(#REF!)</f>
        <v>0</v>
      </c>
      <c r="H19" s="101" t="str">
        <f>AVERAGE(#REF!)</f>
        <v>0</v>
      </c>
      <c r="I19" s="101" t="str">
        <f>AVERAGE(#REF!)</f>
        <v>0</v>
      </c>
      <c r="J19" s="98" t="str">
        <f>AVERAGE(#REF!)</f>
        <v>0</v>
      </c>
      <c r="K19" s="98"/>
      <c r="L19" s="101" t="str">
        <f>AVERAGE(#REF!)</f>
        <v>0</v>
      </c>
      <c r="M19" s="99"/>
      <c r="N19" s="98"/>
      <c r="O19" s="98">
        <f>MAX(#REF!)</f>
        <v>0</v>
      </c>
      <c r="P19" s="98">
        <f>MIN(#REF!)</f>
        <v>0</v>
      </c>
    </row>
    <row r="20" spans="1:16">
      <c r="A20" s="97">
        <v>13</v>
      </c>
      <c r="B20" s="98" t="str">
        <f>AVERAGE(#REF!)</f>
        <v>0</v>
      </c>
      <c r="C20" s="99" t="str">
        <f>AVERAGE(#REF!)</f>
        <v>0</v>
      </c>
      <c r="D20" s="100" t="s">
        <v>73</v>
      </c>
      <c r="E20" s="100" t="s">
        <v>73</v>
      </c>
      <c r="F20" s="100" t="s">
        <v>74</v>
      </c>
      <c r="G20" s="101" t="str">
        <f>AVERAGE(#REF!)</f>
        <v>0</v>
      </c>
      <c r="H20" s="101" t="str">
        <f>AVERAGE(#REF!)</f>
        <v>0</v>
      </c>
      <c r="I20" s="101" t="str">
        <f>AVERAGE(#REF!)</f>
        <v>0</v>
      </c>
      <c r="J20" s="98" t="str">
        <f>AVERAGE(#REF!)</f>
        <v>0</v>
      </c>
      <c r="K20" s="98" t="str">
        <f>AVERAGE(#REF!)</f>
        <v>0</v>
      </c>
      <c r="L20" s="101" t="str">
        <f>AVERAGE(#REF!)</f>
        <v>0</v>
      </c>
      <c r="M20" s="99" t="str">
        <f>AVERAGE(#REF!)</f>
        <v>0</v>
      </c>
      <c r="N20" s="98" t="str">
        <f>AVERAGE(#REF!)</f>
        <v>0</v>
      </c>
      <c r="O20" s="98">
        <f>MAX(#REF!)</f>
        <v>0</v>
      </c>
      <c r="P20" s="98">
        <f>MIN(#REF!)</f>
        <v>0</v>
      </c>
    </row>
    <row r="21" spans="1:16">
      <c r="A21" s="97">
        <v>14</v>
      </c>
      <c r="B21" s="98" t="str">
        <f>AVERAGE(#REF!)</f>
        <v>0</v>
      </c>
      <c r="C21" s="99" t="str">
        <f>AVERAGE(#REF!)</f>
        <v>0</v>
      </c>
      <c r="D21" s="100" t="s">
        <v>73</v>
      </c>
      <c r="E21" s="100" t="s">
        <v>73</v>
      </c>
      <c r="F21" s="100" t="s">
        <v>74</v>
      </c>
      <c r="G21" s="101" t="str">
        <f>AVERAGE(#REF!)</f>
        <v>0</v>
      </c>
      <c r="H21" s="104" t="str">
        <f>AVERAGE(#REF!)</f>
        <v>0</v>
      </c>
      <c r="I21" s="101" t="str">
        <f>AVERAGE(#REF!)</f>
        <v>0</v>
      </c>
      <c r="J21" s="98" t="str">
        <f>AVERAGE(#REF!)</f>
        <v>0</v>
      </c>
      <c r="K21" s="98"/>
      <c r="L21" s="101" t="str">
        <f>AVERAGE(#REF!)</f>
        <v>0</v>
      </c>
      <c r="M21" s="99"/>
      <c r="N21" s="98"/>
      <c r="O21" s="98">
        <f>MAX(#REF!)</f>
        <v>0</v>
      </c>
      <c r="P21" s="98">
        <f>MIN(#REF!)</f>
        <v>0</v>
      </c>
    </row>
    <row r="22" spans="1:16">
      <c r="A22" s="97">
        <v>15</v>
      </c>
      <c r="B22" s="98" t="str">
        <f>AVERAGE(#REF!)</f>
        <v>0</v>
      </c>
      <c r="C22" s="99" t="str">
        <f>AVERAGE(#REF!)</f>
        <v>0</v>
      </c>
      <c r="D22" s="100" t="s">
        <v>73</v>
      </c>
      <c r="E22" s="100" t="s">
        <v>73</v>
      </c>
      <c r="F22" s="100" t="s">
        <v>74</v>
      </c>
      <c r="G22" s="101" t="str">
        <f>AVERAGE(#REF!)</f>
        <v>0</v>
      </c>
      <c r="H22" s="101" t="str">
        <f>AVERAGE(#REF!)</f>
        <v>0</v>
      </c>
      <c r="I22" s="101" t="str">
        <f>AVERAGE(#REF!)</f>
        <v>0</v>
      </c>
      <c r="J22" s="98" t="str">
        <f>AVERAGE(#REF!)</f>
        <v>0</v>
      </c>
      <c r="K22" s="98"/>
      <c r="L22" s="101" t="str">
        <f>AVERAGE(#REF!)</f>
        <v>0</v>
      </c>
      <c r="M22" s="99"/>
      <c r="N22" s="98"/>
      <c r="O22" s="98">
        <f>MAX(#REF!)</f>
        <v>0</v>
      </c>
      <c r="P22" s="98">
        <f>MIN(#REF!)</f>
        <v>0</v>
      </c>
    </row>
    <row r="23" spans="1:16">
      <c r="A23" s="97">
        <v>16</v>
      </c>
      <c r="B23" s="98" t="str">
        <f>AVERAGE(#REF!)</f>
        <v>0</v>
      </c>
      <c r="C23" s="99" t="str">
        <f>AVERAGE(#REF!)</f>
        <v>0</v>
      </c>
      <c r="D23" s="100" t="s">
        <v>73</v>
      </c>
      <c r="E23" s="100" t="s">
        <v>73</v>
      </c>
      <c r="F23" s="100" t="s">
        <v>74</v>
      </c>
      <c r="G23" s="101" t="str">
        <f>AVERAGE(#REF!)</f>
        <v>0</v>
      </c>
      <c r="H23" s="101" t="str">
        <f>AVERAGE(#REF!)</f>
        <v>0</v>
      </c>
      <c r="I23" s="101" t="str">
        <f>AVERAGE(#REF!)</f>
        <v>0</v>
      </c>
      <c r="J23" s="98" t="str">
        <f>AVERAGE(#REF!)</f>
        <v>0</v>
      </c>
      <c r="K23" s="98"/>
      <c r="L23" s="101" t="str">
        <f>AVERAGE(#REF!)</f>
        <v>0</v>
      </c>
      <c r="M23" s="99"/>
      <c r="N23" s="98"/>
      <c r="O23" s="98">
        <f>MAX(#REF!)</f>
        <v>0</v>
      </c>
      <c r="P23" s="98">
        <f>MIN(#REF!)</f>
        <v>0</v>
      </c>
    </row>
    <row r="24" spans="1:16">
      <c r="A24" s="97">
        <v>17</v>
      </c>
      <c r="B24" s="98" t="str">
        <f>AVERAGE(#REF!)</f>
        <v>0</v>
      </c>
      <c r="C24" s="99" t="str">
        <f>AVERAGE(#REF!)</f>
        <v>0</v>
      </c>
      <c r="D24" s="100" t="s">
        <v>73</v>
      </c>
      <c r="E24" s="100" t="s">
        <v>73</v>
      </c>
      <c r="F24" s="100" t="s">
        <v>74</v>
      </c>
      <c r="G24" s="101" t="str">
        <f>AVERAGE(#REF!)</f>
        <v>0</v>
      </c>
      <c r="H24" s="101" t="str">
        <f>AVERAGE(#REF!)</f>
        <v>0</v>
      </c>
      <c r="I24" s="101" t="str">
        <f>AVERAGE(#REF!)</f>
        <v>0</v>
      </c>
      <c r="J24" s="98" t="str">
        <f>AVERAGE(#REF!)</f>
        <v>0</v>
      </c>
      <c r="K24" s="98"/>
      <c r="L24" s="101" t="str">
        <f>AVERAGE(#REF!)</f>
        <v>0</v>
      </c>
      <c r="M24" s="99"/>
      <c r="N24" s="98"/>
      <c r="O24" s="98">
        <f>MAX(#REF!)</f>
        <v>0</v>
      </c>
      <c r="P24" s="98">
        <f>MIN(#REF!)</f>
        <v>0</v>
      </c>
    </row>
    <row r="25" spans="1:16">
      <c r="A25" s="97">
        <v>18</v>
      </c>
      <c r="B25" s="98" t="str">
        <f>AVERAGE(#REF!)</f>
        <v>0</v>
      </c>
      <c r="C25" s="99" t="str">
        <f>AVERAGE(#REF!)</f>
        <v>0</v>
      </c>
      <c r="D25" s="100" t="s">
        <v>73</v>
      </c>
      <c r="E25" s="100" t="s">
        <v>73</v>
      </c>
      <c r="F25" s="100" t="s">
        <v>74</v>
      </c>
      <c r="G25" s="101" t="str">
        <f>AVERAGE(#REF!)</f>
        <v>0</v>
      </c>
      <c r="H25" s="101" t="str">
        <f>AVERAGE(#REF!)</f>
        <v>0</v>
      </c>
      <c r="I25" s="101" t="str">
        <f>AVERAGE(#REF!)</f>
        <v>0</v>
      </c>
      <c r="J25" s="98" t="str">
        <f>AVERAGE(#REF!)</f>
        <v>0</v>
      </c>
      <c r="K25" s="98"/>
      <c r="L25" s="101" t="str">
        <f>AVERAGE(#REF!)</f>
        <v>0</v>
      </c>
      <c r="M25" s="99"/>
      <c r="N25" s="98"/>
      <c r="O25" s="98">
        <f>MAX(#REF!)</f>
        <v>0</v>
      </c>
      <c r="P25" s="98">
        <f>MIN(#REF!)</f>
        <v>0</v>
      </c>
    </row>
    <row r="26" spans="1:16">
      <c r="A26" s="97">
        <v>19</v>
      </c>
      <c r="B26" s="98" t="str">
        <f>AVERAGE(#REF!)</f>
        <v>0</v>
      </c>
      <c r="C26" s="99" t="str">
        <f>AVERAGE(#REF!)</f>
        <v>0</v>
      </c>
      <c r="D26" s="100" t="s">
        <v>73</v>
      </c>
      <c r="E26" s="100" t="s">
        <v>73</v>
      </c>
      <c r="F26" s="100" t="s">
        <v>74</v>
      </c>
      <c r="G26" s="101" t="str">
        <f>AVERAGE(#REF!)</f>
        <v>0</v>
      </c>
      <c r="H26" s="101" t="str">
        <f>AVERAGE(#REF!)</f>
        <v>0</v>
      </c>
      <c r="I26" s="101" t="str">
        <f>AVERAGE(#REF!)</f>
        <v>0</v>
      </c>
      <c r="J26" s="98" t="str">
        <f>AVERAGE(#REF!)</f>
        <v>0</v>
      </c>
      <c r="K26" s="98" t="str">
        <f>AVERAGE(#REF!)</f>
        <v>0</v>
      </c>
      <c r="L26" s="101" t="str">
        <f>AVERAGE(#REF!)</f>
        <v>0</v>
      </c>
      <c r="M26" s="99" t="str">
        <f>AVERAGE(#REF!)</f>
        <v>0</v>
      </c>
      <c r="N26" s="98" t="str">
        <f>AVERAGE(#REF!)</f>
        <v>0</v>
      </c>
      <c r="O26" s="98">
        <f>MAX(#REF!)</f>
        <v>0</v>
      </c>
      <c r="P26" s="98">
        <f>MIN(#REF!)</f>
        <v>0</v>
      </c>
    </row>
    <row r="27" spans="1:16">
      <c r="A27" s="97">
        <v>20</v>
      </c>
      <c r="B27" s="98" t="str">
        <f>AVERAGE(#REF!)</f>
        <v>0</v>
      </c>
      <c r="C27" s="99" t="str">
        <f>AVERAGE(#REF!)</f>
        <v>0</v>
      </c>
      <c r="D27" s="100" t="s">
        <v>73</v>
      </c>
      <c r="E27" s="100" t="s">
        <v>73</v>
      </c>
      <c r="F27" s="100" t="s">
        <v>74</v>
      </c>
      <c r="G27" s="101" t="str">
        <f>AVERAGE(#REF!)</f>
        <v>0</v>
      </c>
      <c r="H27" s="101" t="str">
        <f>AVERAGE(#REF!)</f>
        <v>0</v>
      </c>
      <c r="I27" s="101" t="str">
        <f>AVERAGE(#REF!)</f>
        <v>0</v>
      </c>
      <c r="J27" s="98" t="str">
        <f>AVERAGE(#REF!)</f>
        <v>0</v>
      </c>
      <c r="K27" s="98"/>
      <c r="L27" s="101" t="str">
        <f>AVERAGE(#REF!)</f>
        <v>0</v>
      </c>
      <c r="M27" s="99"/>
      <c r="N27" s="98"/>
      <c r="O27" s="98">
        <f>MAX(#REF!)</f>
        <v>0</v>
      </c>
      <c r="P27" s="98">
        <f>MIN(#REF!)</f>
        <v>0</v>
      </c>
    </row>
    <row r="28" spans="1:16">
      <c r="A28" s="97">
        <v>21</v>
      </c>
      <c r="B28" s="98" t="str">
        <f>AVERAGE(#REF!)</f>
        <v>0</v>
      </c>
      <c r="C28" s="99" t="str">
        <f>AVERAGE(#REF!)</f>
        <v>0</v>
      </c>
      <c r="D28" s="100" t="s">
        <v>73</v>
      </c>
      <c r="E28" s="100" t="s">
        <v>73</v>
      </c>
      <c r="F28" s="100" t="s">
        <v>74</v>
      </c>
      <c r="G28" s="101" t="str">
        <f>AVERAGE(#REF!)</f>
        <v>0</v>
      </c>
      <c r="H28" s="101" t="str">
        <f>AVERAGE(#REF!)</f>
        <v>0</v>
      </c>
      <c r="I28" s="101" t="str">
        <f>AVERAGE(#REF!)</f>
        <v>0</v>
      </c>
      <c r="J28" s="98" t="str">
        <f>AVERAGE(#REF!)</f>
        <v>0</v>
      </c>
      <c r="K28" s="98"/>
      <c r="L28" s="101" t="str">
        <f>AVERAGE(#REF!)</f>
        <v>0</v>
      </c>
      <c r="M28" s="99"/>
      <c r="N28" s="98"/>
      <c r="O28" s="98">
        <f>MAX(#REF!)</f>
        <v>0</v>
      </c>
      <c r="P28" s="98">
        <f>MIN(#REF!)</f>
        <v>0</v>
      </c>
    </row>
    <row r="29" spans="1:16">
      <c r="A29" s="97">
        <v>22</v>
      </c>
      <c r="B29" s="98" t="str">
        <f>AVERAGE(#REF!)</f>
        <v>0</v>
      </c>
      <c r="C29" s="99" t="str">
        <f>AVERAGE(#REF!)</f>
        <v>0</v>
      </c>
      <c r="D29" s="100" t="s">
        <v>73</v>
      </c>
      <c r="E29" s="100" t="s">
        <v>73</v>
      </c>
      <c r="F29" s="100" t="s">
        <v>74</v>
      </c>
      <c r="G29" s="101" t="str">
        <f>AVERAGE(#REF!)</f>
        <v>0</v>
      </c>
      <c r="H29" s="101" t="str">
        <f>AVERAGE(#REF!)</f>
        <v>0</v>
      </c>
      <c r="I29" s="101" t="str">
        <f>AVERAGE(#REF!)</f>
        <v>0</v>
      </c>
      <c r="J29" s="98" t="str">
        <f>AVERAGE(#REF!)</f>
        <v>0</v>
      </c>
      <c r="K29" s="98"/>
      <c r="L29" s="101" t="str">
        <f>AVERAGE(#REF!)</f>
        <v>0</v>
      </c>
      <c r="M29" s="99"/>
      <c r="N29" s="98"/>
      <c r="O29" s="98">
        <f>MAX(#REF!)</f>
        <v>0</v>
      </c>
      <c r="P29" s="98">
        <f>MIN(#REF!)</f>
        <v>0</v>
      </c>
    </row>
    <row r="30" spans="1:16">
      <c r="A30" s="97">
        <v>23</v>
      </c>
      <c r="B30" s="98" t="str">
        <f>AVERAGE(#REF!)</f>
        <v>0</v>
      </c>
      <c r="C30" s="99" t="str">
        <f>AVERAGE(#REF!)</f>
        <v>0</v>
      </c>
      <c r="D30" s="100" t="s">
        <v>73</v>
      </c>
      <c r="E30" s="100" t="s">
        <v>73</v>
      </c>
      <c r="F30" s="100" t="s">
        <v>74</v>
      </c>
      <c r="G30" s="101" t="str">
        <f>AVERAGE(#REF!)</f>
        <v>0</v>
      </c>
      <c r="H30" s="101" t="str">
        <f>AVERAGE(#REF!)</f>
        <v>0</v>
      </c>
      <c r="I30" s="101" t="str">
        <f>AVERAGE(#REF!)</f>
        <v>0</v>
      </c>
      <c r="J30" s="98" t="str">
        <f>AVERAGE(#REF!)</f>
        <v>0</v>
      </c>
      <c r="K30" s="98"/>
      <c r="L30" s="101" t="str">
        <f>AVERAGE(#REF!)</f>
        <v>0</v>
      </c>
      <c r="M30" s="99"/>
      <c r="N30" s="98"/>
      <c r="O30" s="98">
        <f>MAX(#REF!)</f>
        <v>0</v>
      </c>
      <c r="P30" s="98">
        <f>MIN(#REF!)</f>
        <v>0</v>
      </c>
    </row>
    <row r="31" spans="1:16">
      <c r="A31" s="97">
        <v>24</v>
      </c>
      <c r="B31" s="98" t="str">
        <f>AVERAGE(#REF!)</f>
        <v>0</v>
      </c>
      <c r="C31" s="99" t="str">
        <f>AVERAGE(#REF!)</f>
        <v>0</v>
      </c>
      <c r="D31" s="100" t="s">
        <v>73</v>
      </c>
      <c r="E31" s="100" t="s">
        <v>73</v>
      </c>
      <c r="F31" s="100" t="s">
        <v>74</v>
      </c>
      <c r="G31" s="101" t="str">
        <f>AVERAGE(#REF!)</f>
        <v>0</v>
      </c>
      <c r="H31" s="101" t="str">
        <f>AVERAGE(#REF!)</f>
        <v>0</v>
      </c>
      <c r="I31" s="101" t="str">
        <f>AVERAGE(#REF!)</f>
        <v>0</v>
      </c>
      <c r="J31" s="98" t="str">
        <f>AVERAGE(#REF!)</f>
        <v>0</v>
      </c>
      <c r="K31" s="98"/>
      <c r="L31" s="101" t="str">
        <f>AVERAGE(#REF!)</f>
        <v>0</v>
      </c>
      <c r="M31" s="99"/>
      <c r="N31" s="98"/>
      <c r="O31" s="98">
        <f>MAX(#REF!)</f>
        <v>0</v>
      </c>
      <c r="P31" s="98">
        <f>MIN(#REF!)</f>
        <v>0</v>
      </c>
    </row>
    <row r="32" spans="1:16">
      <c r="A32" s="97">
        <v>25</v>
      </c>
      <c r="B32" s="98" t="str">
        <f>AVERAGE(#REF!)</f>
        <v>0</v>
      </c>
      <c r="C32" s="99" t="str">
        <f>AVERAGE(#REF!)</f>
        <v>0</v>
      </c>
      <c r="D32" s="100" t="s">
        <v>73</v>
      </c>
      <c r="E32" s="100" t="s">
        <v>73</v>
      </c>
      <c r="F32" s="100" t="s">
        <v>74</v>
      </c>
      <c r="G32" s="101" t="str">
        <f>AVERAGE(#REF!)</f>
        <v>0</v>
      </c>
      <c r="H32" s="101" t="str">
        <f>AVERAGE(#REF!)</f>
        <v>0</v>
      </c>
      <c r="I32" s="101" t="str">
        <f>AVERAGE(#REF!)</f>
        <v>0</v>
      </c>
      <c r="J32" s="98" t="str">
        <f>AVERAGE(#REF!)</f>
        <v>0</v>
      </c>
      <c r="K32" s="98"/>
      <c r="L32" s="101" t="str">
        <f>AVERAGE(#REF!)</f>
        <v>0</v>
      </c>
      <c r="M32" s="99"/>
      <c r="N32" s="98"/>
      <c r="O32" s="98">
        <f>MAX(#REF!)</f>
        <v>0</v>
      </c>
      <c r="P32" s="98">
        <f>MIN(#REF!)</f>
        <v>0</v>
      </c>
    </row>
    <row r="33" spans="1:16">
      <c r="A33" s="97">
        <v>26</v>
      </c>
      <c r="B33" s="98" t="str">
        <f>AVERAGE(#REF!)</f>
        <v>0</v>
      </c>
      <c r="C33" s="99" t="str">
        <f>AVERAGE(#REF!)</f>
        <v>0</v>
      </c>
      <c r="D33" s="100" t="s">
        <v>73</v>
      </c>
      <c r="E33" s="100" t="s">
        <v>73</v>
      </c>
      <c r="F33" s="100" t="s">
        <v>74</v>
      </c>
      <c r="G33" s="101" t="str">
        <f>AVERAGE(#REF!)</f>
        <v>0</v>
      </c>
      <c r="H33" s="101" t="str">
        <f>AVERAGE(#REF!)</f>
        <v>0</v>
      </c>
      <c r="I33" s="101" t="str">
        <f>AVERAGE(#REF!)</f>
        <v>0</v>
      </c>
      <c r="J33" s="98" t="str">
        <f>AVERAGE(#REF!)</f>
        <v>0</v>
      </c>
      <c r="K33" s="98" t="str">
        <f>AVERAGE(#REF!)</f>
        <v>0</v>
      </c>
      <c r="L33" s="101" t="str">
        <f>AVERAGE(#REF!)</f>
        <v>0</v>
      </c>
      <c r="M33" s="99" t="str">
        <f>AVERAGE(#REF!)</f>
        <v>0</v>
      </c>
      <c r="N33" s="98" t="str">
        <f>AVERAGE(#REF!)</f>
        <v>0</v>
      </c>
      <c r="O33" s="98">
        <f>MAX(#REF!)</f>
        <v>0</v>
      </c>
      <c r="P33" s="98">
        <f>MIN(#REF!)</f>
        <v>0</v>
      </c>
    </row>
    <row r="34" spans="1:16">
      <c r="A34" s="97">
        <v>27</v>
      </c>
      <c r="B34" s="98" t="str">
        <f>AVERAGE(#REF!)</f>
        <v>0</v>
      </c>
      <c r="C34" s="99" t="str">
        <f>AVERAGE(#REF!)</f>
        <v>0</v>
      </c>
      <c r="D34" s="100" t="s">
        <v>73</v>
      </c>
      <c r="E34" s="100" t="s">
        <v>73</v>
      </c>
      <c r="F34" s="100" t="s">
        <v>74</v>
      </c>
      <c r="G34" s="101" t="str">
        <f>AVERAGE(#REF!)</f>
        <v>0</v>
      </c>
      <c r="H34" s="101" t="str">
        <f>AVERAGE(#REF!)</f>
        <v>0</v>
      </c>
      <c r="I34" s="101" t="str">
        <f>AVERAGE(#REF!)</f>
        <v>0</v>
      </c>
      <c r="J34" s="98" t="str">
        <f>AVERAGE(#REF!)</f>
        <v>0</v>
      </c>
      <c r="K34" s="98"/>
      <c r="L34" s="101" t="str">
        <f>AVERAGE(#REF!)</f>
        <v>0</v>
      </c>
      <c r="M34" s="99"/>
      <c r="N34" s="98"/>
      <c r="O34" s="98">
        <f>MAX(#REF!)</f>
        <v>0</v>
      </c>
      <c r="P34" s="98">
        <f>MIN(#REF!)</f>
        <v>0</v>
      </c>
    </row>
    <row r="35" spans="1:16">
      <c r="A35" s="97">
        <v>28</v>
      </c>
      <c r="B35" s="98" t="str">
        <f>AVERAGE(#REF!)</f>
        <v>0</v>
      </c>
      <c r="C35" s="99" t="str">
        <f>AVERAGE(#REF!)</f>
        <v>0</v>
      </c>
      <c r="D35" s="100" t="s">
        <v>73</v>
      </c>
      <c r="E35" s="100" t="s">
        <v>73</v>
      </c>
      <c r="F35" s="100" t="s">
        <v>74</v>
      </c>
      <c r="G35" s="101" t="str">
        <f>AVERAGE(#REF!)</f>
        <v>0</v>
      </c>
      <c r="H35" s="101" t="str">
        <f>AVERAGE(#REF!)</f>
        <v>0</v>
      </c>
      <c r="I35" s="101" t="str">
        <f>AVERAGE(#REF!)</f>
        <v>0</v>
      </c>
      <c r="J35" s="98" t="str">
        <f>AVERAGE(#REF!)</f>
        <v>0</v>
      </c>
      <c r="K35" s="98"/>
      <c r="L35" s="101" t="str">
        <f>AVERAGE(#REF!)</f>
        <v>0</v>
      </c>
      <c r="M35" s="99"/>
      <c r="N35" s="98"/>
      <c r="O35" s="98">
        <f>MAX(#REF!)</f>
        <v>0</v>
      </c>
      <c r="P35" s="98">
        <f>MIN(#REF!)</f>
        <v>0</v>
      </c>
    </row>
    <row r="36" spans="1:16">
      <c r="A36" s="97">
        <v>29</v>
      </c>
      <c r="B36" s="98" t="str">
        <f>AVERAGE(#REF!)</f>
        <v>0</v>
      </c>
      <c r="C36" s="99" t="str">
        <f>AVERAGE(#REF!)</f>
        <v>0</v>
      </c>
      <c r="D36" s="100" t="s">
        <v>73</v>
      </c>
      <c r="E36" s="100" t="s">
        <v>73</v>
      </c>
      <c r="F36" s="100" t="s">
        <v>74</v>
      </c>
      <c r="G36" s="101" t="str">
        <f>AVERAGE(#REF!)</f>
        <v>0</v>
      </c>
      <c r="H36" s="101" t="str">
        <f>AVERAGE(#REF!)</f>
        <v>0</v>
      </c>
      <c r="I36" s="101" t="str">
        <f>AVERAGE(#REF!)</f>
        <v>0</v>
      </c>
      <c r="J36" s="98" t="str">
        <f>AVERAGE(#REF!)</f>
        <v>0</v>
      </c>
      <c r="K36" s="98"/>
      <c r="L36" s="101" t="str">
        <f>AVERAGE(#REF!)</f>
        <v>0</v>
      </c>
      <c r="M36" s="99"/>
      <c r="N36" s="98"/>
      <c r="O36" s="98">
        <f>MAX(#REF!)</f>
        <v>0</v>
      </c>
      <c r="P36" s="98">
        <f>MIN(#REF!)</f>
        <v>0</v>
      </c>
    </row>
    <row r="37" spans="1:16">
      <c r="A37" s="97">
        <v>30</v>
      </c>
      <c r="B37" s="98" t="str">
        <f>AVERAGE(#REF!)</f>
        <v>0</v>
      </c>
      <c r="C37" s="99" t="str">
        <f>AVERAGE(#REF!)</f>
        <v>0</v>
      </c>
      <c r="D37" s="100" t="s">
        <v>73</v>
      </c>
      <c r="E37" s="100" t="s">
        <v>73</v>
      </c>
      <c r="F37" s="100" t="s">
        <v>74</v>
      </c>
      <c r="G37" s="101" t="str">
        <f>AVERAGE(#REF!)</f>
        <v>0</v>
      </c>
      <c r="H37" s="101" t="str">
        <f>AVERAGE(#REF!)</f>
        <v>0</v>
      </c>
      <c r="I37" s="104" t="str">
        <f>AVERAGE(#REF!)</f>
        <v>0</v>
      </c>
      <c r="J37" s="98" t="str">
        <f>AVERAGE(#REF!)</f>
        <v>0</v>
      </c>
      <c r="K37" s="98"/>
      <c r="L37" s="101" t="str">
        <f>AVERAGE(#REF!)</f>
        <v>0</v>
      </c>
      <c r="M37" s="99"/>
      <c r="N37" s="98"/>
      <c r="O37" s="98">
        <f>MAX(#REF!)</f>
        <v>0</v>
      </c>
      <c r="P37" s="98">
        <f>MIN(#REF!)</f>
        <v>0</v>
      </c>
    </row>
    <row r="38" spans="1:16">
      <c r="A38" s="97">
        <v>31</v>
      </c>
      <c r="B38" s="98" t="str">
        <f>AVERAGE(#REF!)</f>
        <v>0</v>
      </c>
      <c r="C38" s="99" t="str">
        <f>AVERAGE(#REF!)</f>
        <v>0</v>
      </c>
      <c r="D38" s="100" t="s">
        <v>73</v>
      </c>
      <c r="E38" s="100" t="s">
        <v>73</v>
      </c>
      <c r="F38" s="100" t="s">
        <v>74</v>
      </c>
      <c r="G38" s="101" t="str">
        <f>AVERAGE(#REF!)</f>
        <v>0</v>
      </c>
      <c r="H38" s="101" t="str">
        <f>AVERAGE(#REF!)</f>
        <v>0</v>
      </c>
      <c r="I38" s="101" t="str">
        <f>AVERAGE(#REF!)</f>
        <v>0</v>
      </c>
      <c r="J38" s="98" t="str">
        <f>AVERAGE(#REF!)</f>
        <v>0</v>
      </c>
      <c r="K38" s="98"/>
      <c r="L38" s="101" t="str">
        <f>AVERAGE(#REF!)</f>
        <v>0</v>
      </c>
      <c r="M38" s="99"/>
      <c r="N38" s="98"/>
      <c r="O38" s="98">
        <f>MAX(#REF!)</f>
        <v>0</v>
      </c>
      <c r="P38" s="98">
        <f>MIN(#REF!)</f>
        <v>0</v>
      </c>
    </row>
    <row r="39" spans="1:16">
      <c r="A39" s="105" t="s">
        <v>75</v>
      </c>
      <c r="B39" s="98">
        <f>AVERAGE(B8:B38)</f>
        <v>0.825</v>
      </c>
      <c r="C39" s="99">
        <f>AVERAGE(C8:C38)</f>
        <v>7</v>
      </c>
      <c r="D39" s="100" t="s">
        <v>73</v>
      </c>
      <c r="E39" s="100" t="s">
        <v>73</v>
      </c>
      <c r="F39" s="100" t="s">
        <v>74</v>
      </c>
      <c r="G39" s="101">
        <f>AVERAGE(G8:G38)</f>
        <v>0</v>
      </c>
      <c r="H39" s="101">
        <f>AVERAGE(H8:H38)</f>
        <v>0</v>
      </c>
      <c r="I39" s="104">
        <f>AVERAGE(I8:I38)</f>
        <v>0</v>
      </c>
      <c r="J39" s="98">
        <f>AVERAGE(J8:J38)</f>
        <v>7.005</v>
      </c>
      <c r="K39" s="98" t="str">
        <f>AVERAGE(K8:K38)</f>
        <v>0</v>
      </c>
      <c r="L39" s="101">
        <f>AVERAGE(L8:L38)</f>
        <v>11.54739663</v>
      </c>
      <c r="M39" s="99" t="str">
        <f>AVERAGE(M8:M38)</f>
        <v>0</v>
      </c>
      <c r="N39" s="98" t="str">
        <f>AVERAGE(N8:N38)</f>
        <v>0</v>
      </c>
      <c r="O39" s="98">
        <f>AVERAGE(O8:O38)</f>
        <v>0</v>
      </c>
      <c r="P39" s="98">
        <f>AVERAGE(P8:P38)</f>
        <v>967741.93548387</v>
      </c>
    </row>
    <row r="40" spans="1:16">
      <c r="A40"/>
    </row>
    <row r="41" spans="1:16">
      <c r="A41"/>
    </row>
    <row r="42" spans="1:16">
      <c r="A42"/>
    </row>
    <row r="43" spans="1:16">
      <c r="A43"/>
    </row>
    <row r="44" spans="1:16">
      <c r="A44"/>
    </row>
    <row r="45" spans="1:16">
      <c r="A45"/>
    </row>
    <row r="46" spans="1:16">
      <c r="A46"/>
    </row>
    <row r="47" spans="1:16">
      <c r="A47"/>
    </row>
    <row r="48" spans="1:16">
      <c r="A48"/>
    </row>
    <row r="49" spans="1:16">
      <c r="A49"/>
    </row>
    <row r="50" spans="1:16">
      <c r="A50"/>
    </row>
    <row r="51" spans="1:16">
      <c r="A51"/>
    </row>
    <row r="52" spans="1:16">
      <c r="A52"/>
    </row>
    <row r="53" spans="1:16">
      <c r="A53"/>
    </row>
    <row r="54" spans="1:16">
      <c r="A54"/>
    </row>
    <row r="55" spans="1:16">
      <c r="A55"/>
    </row>
    <row r="56" spans="1:16">
      <c r="A56"/>
    </row>
    <row r="57" spans="1:16">
      <c r="A57"/>
    </row>
    <row r="58" spans="1:16">
      <c r="A58"/>
    </row>
    <row r="59" spans="1:16">
      <c r="A59"/>
    </row>
    <row r="60" spans="1:16">
      <c r="A60"/>
    </row>
    <row r="61" spans="1:16">
      <c r="A61"/>
    </row>
    <row r="62" spans="1:16">
      <c r="A62"/>
    </row>
    <row r="63" spans="1:16">
      <c r="A63"/>
    </row>
    <row r="64" spans="1:16">
      <c r="A64"/>
    </row>
    <row r="65" spans="1:16">
      <c r="A65"/>
    </row>
    <row r="66" spans="1:16">
      <c r="A66"/>
    </row>
    <row r="67" spans="1:16">
      <c r="A67"/>
    </row>
    <row r="68" spans="1:16">
      <c r="A68"/>
    </row>
    <row r="69" spans="1:16">
      <c r="A69"/>
    </row>
    <row r="70" spans="1:16">
      <c r="A70"/>
    </row>
    <row r="71" spans="1:16">
      <c r="A71"/>
    </row>
    <row r="72" spans="1:16">
      <c r="A72"/>
    </row>
    <row r="73" spans="1:16">
      <c r="A73"/>
    </row>
    <row r="74" spans="1:16">
      <c r="A74"/>
    </row>
    <row r="75" spans="1:16">
      <c r="A75"/>
    </row>
    <row r="76" spans="1:16">
      <c r="A76"/>
    </row>
    <row r="77" spans="1:16">
      <c r="A77"/>
    </row>
    <row r="78" spans="1:16">
      <c r="A78"/>
    </row>
    <row r="79" spans="1:16">
      <c r="A79"/>
    </row>
    <row r="80" spans="1:16">
      <c r="A80"/>
    </row>
    <row r="81" spans="1:16">
      <c r="A81"/>
    </row>
    <row r="82" spans="1:16">
      <c r="A82"/>
    </row>
    <row r="83" spans="1:16">
      <c r="A83"/>
    </row>
    <row r="84" spans="1:16">
      <c r="A84"/>
    </row>
    <row r="85" spans="1:16">
      <c r="A85"/>
    </row>
    <row r="86" spans="1:16">
      <c r="A86"/>
    </row>
    <row r="87" spans="1:16">
      <c r="A87"/>
    </row>
    <row r="88" spans="1:16">
      <c r="A88"/>
    </row>
    <row r="89" spans="1:16">
      <c r="A89"/>
    </row>
    <row r="90" spans="1:16">
      <c r="A90"/>
    </row>
    <row r="91" spans="1:16">
      <c r="A91"/>
    </row>
    <row r="92" spans="1:16">
      <c r="A92"/>
    </row>
    <row r="93" spans="1:16">
      <c r="A93"/>
    </row>
    <row r="94" spans="1:16">
      <c r="A94"/>
    </row>
    <row r="95" spans="1:16">
      <c r="A95"/>
    </row>
    <row r="96" spans="1:16">
      <c r="A96"/>
    </row>
    <row r="97" spans="1:16">
      <c r="A97"/>
    </row>
    <row r="98" spans="1:16">
      <c r="A98"/>
    </row>
    <row r="99" spans="1:16">
      <c r="A99"/>
    </row>
    <row r="100" spans="1:16">
      <c r="A100"/>
    </row>
    <row r="101" spans="1:16">
      <c r="A101"/>
    </row>
    <row r="102" spans="1:16">
      <c r="A102"/>
    </row>
    <row r="103" spans="1:16">
      <c r="A103"/>
    </row>
    <row r="104" spans="1:16">
      <c r="A104"/>
    </row>
    <row r="105" spans="1:16">
      <c r="A105"/>
    </row>
    <row r="106" spans="1:16">
      <c r="A106"/>
    </row>
    <row r="107" spans="1:16">
      <c r="A107"/>
    </row>
    <row r="108" spans="1:16">
      <c r="A108"/>
    </row>
    <row r="109" spans="1:16">
      <c r="A109"/>
    </row>
    <row r="110" spans="1:16">
      <c r="A110"/>
    </row>
    <row r="111" spans="1:16">
      <c r="A111"/>
    </row>
    <row r="112" spans="1:16">
      <c r="A112"/>
    </row>
    <row r="113" spans="1:16">
      <c r="A113"/>
    </row>
    <row r="114" spans="1:16">
      <c r="A114"/>
    </row>
    <row r="115" spans="1:16">
      <c r="A115"/>
    </row>
    <row r="116" spans="1:16">
      <c r="A116"/>
    </row>
    <row r="117" spans="1:16">
      <c r="A117"/>
    </row>
    <row r="118" spans="1:16">
      <c r="A118"/>
    </row>
    <row r="119" spans="1:16">
      <c r="A119"/>
    </row>
    <row r="120" spans="1:16">
      <c r="A120"/>
    </row>
    <row r="121" spans="1:16">
      <c r="A121"/>
    </row>
    <row r="122" spans="1:16">
      <c r="A122"/>
    </row>
    <row r="123" spans="1:16">
      <c r="A123"/>
    </row>
    <row r="124" spans="1:16">
      <c r="A124"/>
    </row>
    <row r="125" spans="1:16">
      <c r="A125"/>
    </row>
    <row r="126" spans="1:16">
      <c r="A126"/>
    </row>
    <row r="127" spans="1:16">
      <c r="A127"/>
    </row>
    <row r="128" spans="1:16">
      <c r="A128"/>
    </row>
    <row r="129" spans="1:16">
      <c r="A129"/>
    </row>
    <row r="130" spans="1:16">
      <c r="A130"/>
    </row>
    <row r="131" spans="1:16">
      <c r="A131"/>
    </row>
    <row r="132" spans="1:16">
      <c r="A132"/>
    </row>
    <row r="133" spans="1:16">
      <c r="A133"/>
    </row>
    <row r="134" spans="1:16">
      <c r="A134"/>
    </row>
    <row r="135" spans="1:16">
      <c r="A135"/>
    </row>
    <row r="136" spans="1:16">
      <c r="A136"/>
    </row>
    <row r="137" spans="1:16">
      <c r="A137"/>
    </row>
    <row r="138" spans="1:16">
      <c r="A138"/>
    </row>
    <row r="139" spans="1:16">
      <c r="A139"/>
    </row>
    <row r="140" spans="1:16">
      <c r="A140"/>
    </row>
    <row r="141" spans="1:16">
      <c r="A141"/>
    </row>
    <row r="142" spans="1:16">
      <c r="A142"/>
    </row>
    <row r="143" spans="1:16">
      <c r="A143"/>
    </row>
    <row r="144" spans="1:16">
      <c r="A144"/>
    </row>
    <row r="145" spans="1:16">
      <c r="A145"/>
    </row>
    <row r="146" spans="1:16">
      <c r="A146"/>
    </row>
    <row r="147" spans="1:16">
      <c r="A147"/>
    </row>
    <row r="148" spans="1:16">
      <c r="A148"/>
    </row>
    <row r="149" spans="1:16">
      <c r="A149"/>
    </row>
    <row r="150" spans="1:16">
      <c r="A150"/>
    </row>
    <row r="151" spans="1:16">
      <c r="A151"/>
    </row>
    <row r="152" spans="1:16">
      <c r="A152"/>
    </row>
    <row r="153" spans="1:16">
      <c r="A153"/>
    </row>
    <row r="154" spans="1:16">
      <c r="A154"/>
    </row>
    <row r="155" spans="1:16">
      <c r="A155"/>
    </row>
    <row r="156" spans="1:16">
      <c r="A156"/>
    </row>
    <row r="157" spans="1:16">
      <c r="A157"/>
    </row>
    <row r="158" spans="1:16">
      <c r="A158"/>
    </row>
    <row r="159" spans="1:16">
      <c r="A159"/>
    </row>
    <row r="160" spans="1:16">
      <c r="A160"/>
    </row>
    <row r="161" spans="1:16">
      <c r="A161"/>
    </row>
    <row r="162" spans="1:16">
      <c r="A162"/>
    </row>
    <row r="163" spans="1:16">
      <c r="A163"/>
    </row>
    <row r="164" spans="1:16">
      <c r="A164"/>
    </row>
    <row r="165" spans="1:16">
      <c r="A165"/>
    </row>
    <row r="166" spans="1:16">
      <c r="A166"/>
    </row>
    <row r="167" spans="1:16">
      <c r="A167"/>
    </row>
    <row r="168" spans="1:16">
      <c r="A168"/>
    </row>
    <row r="169" spans="1:16">
      <c r="A169"/>
    </row>
    <row r="170" spans="1:16">
      <c r="A170"/>
    </row>
    <row r="171" spans="1:16">
      <c r="A171"/>
    </row>
    <row r="172" spans="1:16">
      <c r="A172"/>
    </row>
    <row r="173" spans="1:16">
      <c r="A173"/>
    </row>
    <row r="174" spans="1:16">
      <c r="A174"/>
    </row>
    <row r="175" spans="1:16">
      <c r="A175"/>
    </row>
    <row r="176" spans="1:16">
      <c r="A176"/>
    </row>
    <row r="177" spans="1:16">
      <c r="A177"/>
    </row>
    <row r="178" spans="1:16">
      <c r="A178"/>
    </row>
    <row r="179" spans="1:16">
      <c r="A179"/>
    </row>
    <row r="180" spans="1:16">
      <c r="A180"/>
    </row>
    <row r="181" spans="1:16">
      <c r="A181"/>
    </row>
    <row r="182" spans="1:16">
      <c r="A182"/>
    </row>
    <row r="183" spans="1:16">
      <c r="A183"/>
    </row>
    <row r="184" spans="1:16">
      <c r="A184"/>
    </row>
    <row r="185" spans="1:16">
      <c r="A185"/>
    </row>
    <row r="186" spans="1:16">
      <c r="A186"/>
    </row>
    <row r="187" spans="1:16">
      <c r="A187"/>
    </row>
    <row r="188" spans="1:16">
      <c r="A188"/>
    </row>
    <row r="189" spans="1:16">
      <c r="A189"/>
    </row>
    <row r="190" spans="1:16">
      <c r="A190"/>
    </row>
    <row r="191" spans="1:16">
      <c r="A191"/>
    </row>
    <row r="192" spans="1:16">
      <c r="A192"/>
    </row>
    <row r="193" spans="1:16">
      <c r="A193"/>
    </row>
    <row r="194" spans="1:16">
      <c r="A194"/>
    </row>
    <row r="195" spans="1:16">
      <c r="A195"/>
    </row>
    <row r="196" spans="1:16">
      <c r="A196"/>
    </row>
    <row r="197" spans="1:16">
      <c r="A197"/>
    </row>
    <row r="198" spans="1:16">
      <c r="A198"/>
    </row>
    <row r="199" spans="1:16">
      <c r="A19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:H7"/>
    <mergeCell ref="I5:I7"/>
    <mergeCell ref="K5:K7"/>
    <mergeCell ref="L5:L7"/>
    <mergeCell ref="M5:M7"/>
    <mergeCell ref="A1:P1"/>
    <mergeCell ref="M2:P2"/>
    <mergeCell ref="A3:P3"/>
    <mergeCell ref="A4:A7"/>
    <mergeCell ref="D4:D7"/>
    <mergeCell ref="E4:E7"/>
    <mergeCell ref="F4:F7"/>
    <mergeCell ref="N5:N7"/>
    <mergeCell ref="O5:P5"/>
    <mergeCell ref="J4:J7"/>
    <mergeCell ref="O4:P4"/>
    <mergeCell ref="B5:B7"/>
    <mergeCell ref="C5:C7"/>
    <mergeCell ref="G5:G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9"/>
  <sheetViews>
    <sheetView tabSelected="0" workbookViewId="0" zoomScale="85" zoomScaleNormal="85" showGridLines="true" showRowColHeaders="1">
      <selection activeCell="N20" sqref="N20"/>
    </sheetView>
  </sheetViews>
  <sheetFormatPr defaultRowHeight="14.4" outlineLevelRow="0" outlineLevelCol="0"/>
  <sheetData>
    <row r="1" spans="1:16" customHeight="1" ht="18">
      <c r="A1" s="118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>
      <c r="A2" s="80"/>
      <c r="B2" s="81"/>
      <c r="C2" s="82"/>
      <c r="D2" s="83"/>
      <c r="E2" s="83"/>
      <c r="F2" s="83"/>
      <c r="G2" s="84"/>
      <c r="H2" s="84"/>
      <c r="I2" s="84"/>
      <c r="J2" s="83"/>
      <c r="K2" s="85"/>
      <c r="L2" s="84"/>
      <c r="M2" s="121" t="s">
        <v>45</v>
      </c>
      <c r="N2" s="121"/>
      <c r="O2" s="121"/>
      <c r="P2" s="122"/>
    </row>
    <row r="3" spans="1:16">
      <c r="A3" s="123" t="s">
        <v>79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5"/>
    </row>
    <row r="4" spans="1:16" customHeight="1" ht="18">
      <c r="A4" s="126" t="s">
        <v>47</v>
      </c>
      <c r="B4" s="86" t="s">
        <v>48</v>
      </c>
      <c r="C4" s="87" t="s">
        <v>49</v>
      </c>
      <c r="D4" s="126" t="s">
        <v>50</v>
      </c>
      <c r="E4" s="126" t="s">
        <v>51</v>
      </c>
      <c r="F4" s="126" t="s">
        <v>52</v>
      </c>
      <c r="G4" s="88" t="s">
        <v>53</v>
      </c>
      <c r="H4" s="88" t="s">
        <v>54</v>
      </c>
      <c r="I4" s="89" t="s">
        <v>55</v>
      </c>
      <c r="J4" s="126" t="s">
        <v>56</v>
      </c>
      <c r="K4" s="90" t="s">
        <v>57</v>
      </c>
      <c r="L4" s="88" t="s">
        <v>58</v>
      </c>
      <c r="M4" s="91" t="s">
        <v>59</v>
      </c>
      <c r="N4" s="92" t="s">
        <v>60</v>
      </c>
      <c r="O4" s="129" t="s">
        <v>80</v>
      </c>
      <c r="P4" s="130"/>
    </row>
    <row r="5" spans="1:16">
      <c r="A5" s="127"/>
      <c r="B5" s="131" t="s">
        <v>62</v>
      </c>
      <c r="C5" s="134" t="s">
        <v>63</v>
      </c>
      <c r="D5" s="127"/>
      <c r="E5" s="127"/>
      <c r="F5" s="127"/>
      <c r="G5" s="142" t="s">
        <v>64</v>
      </c>
      <c r="H5" s="142" t="s">
        <v>65</v>
      </c>
      <c r="I5" s="142" t="s">
        <v>65</v>
      </c>
      <c r="J5" s="127"/>
      <c r="K5" s="137" t="s">
        <v>77</v>
      </c>
      <c r="L5" s="142" t="s">
        <v>77</v>
      </c>
      <c r="M5" s="134" t="s">
        <v>77</v>
      </c>
      <c r="N5" s="137" t="s">
        <v>77</v>
      </c>
      <c r="O5" s="140" t="s">
        <v>69</v>
      </c>
      <c r="P5" s="141"/>
    </row>
    <row r="6" spans="1:16">
      <c r="A6" s="127"/>
      <c r="B6" s="132"/>
      <c r="C6" s="135"/>
      <c r="D6" s="127"/>
      <c r="E6" s="127"/>
      <c r="F6" s="127"/>
      <c r="G6" s="143"/>
      <c r="H6" s="145"/>
      <c r="I6" s="145"/>
      <c r="J6" s="127"/>
      <c r="K6" s="138"/>
      <c r="L6" s="145"/>
      <c r="M6" s="135"/>
      <c r="N6" s="138"/>
      <c r="O6" s="93" t="s">
        <v>70</v>
      </c>
      <c r="P6" s="94" t="s">
        <v>71</v>
      </c>
    </row>
    <row r="7" spans="1:16">
      <c r="A7" s="128"/>
      <c r="B7" s="133"/>
      <c r="C7" s="136"/>
      <c r="D7" s="128"/>
      <c r="E7" s="128"/>
      <c r="F7" s="128"/>
      <c r="G7" s="144"/>
      <c r="H7" s="146"/>
      <c r="I7" s="146"/>
      <c r="J7" s="128"/>
      <c r="K7" s="139"/>
      <c r="L7" s="146"/>
      <c r="M7" s="136"/>
      <c r="N7" s="139"/>
      <c r="O7" s="95" t="s">
        <v>77</v>
      </c>
      <c r="P7" s="96" t="s">
        <v>77</v>
      </c>
    </row>
    <row r="8" spans="1:16">
      <c r="A8" s="97">
        <v>1</v>
      </c>
      <c r="B8" s="98">
        <f>AVERAGE('1'!W50:X50)</f>
        <v>0.345</v>
      </c>
      <c r="C8" s="99">
        <f>AVERAGE('1'!W34:X34)</f>
        <v>3</v>
      </c>
      <c r="D8" s="100" t="s">
        <v>73</v>
      </c>
      <c r="E8" s="100" t="s">
        <v>73</v>
      </c>
      <c r="F8" s="100" t="s">
        <v>74</v>
      </c>
      <c r="G8" s="101">
        <f>AVERAGE('1'!W36:X36)</f>
        <v>119.2</v>
      </c>
      <c r="H8" s="101">
        <f>AVERAGE('1'!W28:X28)</f>
        <v>34.12728</v>
      </c>
      <c r="I8" s="101">
        <f>AVERAGE('1'!W40:X40)</f>
        <v>42.83424</v>
      </c>
      <c r="J8" s="98">
        <f>AVERAGE('1'!W47:X47)</f>
        <v>7.17</v>
      </c>
      <c r="K8" s="98"/>
      <c r="L8" s="101">
        <f>AVERAGE('1'!W32:X32)</f>
        <v>10.64759949</v>
      </c>
      <c r="M8" s="99"/>
      <c r="N8" s="98"/>
      <c r="O8" s="98">
        <f>MAX('1'!W31:X31)</f>
        <v>1.61</v>
      </c>
      <c r="P8" s="98">
        <f>MIN('1'!W31:X31)</f>
        <v>1.28</v>
      </c>
    </row>
    <row r="9" spans="1:16">
      <c r="A9" s="97">
        <v>2</v>
      </c>
      <c r="B9" s="98">
        <f>AVERAGE('2'!W50:X50)</f>
        <v>0.925</v>
      </c>
      <c r="C9" s="99">
        <f>AVERAGE('2'!W34:X34)</f>
        <v>9.5</v>
      </c>
      <c r="D9" s="100" t="s">
        <v>73</v>
      </c>
      <c r="E9" s="100" t="s">
        <v>73</v>
      </c>
      <c r="F9" s="100" t="s">
        <v>74</v>
      </c>
      <c r="G9" s="101">
        <f>AVERAGE('2'!W36:X36)</f>
        <v>92.6</v>
      </c>
      <c r="H9" s="101">
        <f>AVERAGE('2'!W28:X28)</f>
        <v>24.71976</v>
      </c>
      <c r="I9" s="101">
        <f>AVERAGE('2'!W40:X40)</f>
        <v>36.22896</v>
      </c>
      <c r="J9" s="98">
        <f>AVERAGE('2'!W47:X47)</f>
        <v>7.14</v>
      </c>
      <c r="K9" s="98"/>
      <c r="L9" s="101">
        <f>AVERAGE('2'!W32:X32)</f>
        <v>8.24814045</v>
      </c>
      <c r="M9" s="99"/>
      <c r="N9" s="98"/>
      <c r="O9" s="98">
        <f>MAX('2'!W31:X31)</f>
        <v>1.47</v>
      </c>
      <c r="P9" s="98">
        <f>MIN('2'!W31:X31)</f>
        <v>1.29</v>
      </c>
    </row>
    <row r="10" spans="1:16">
      <c r="A10" s="97">
        <v>3</v>
      </c>
      <c r="B10" s="98">
        <f>AVERAGE('3'!W50:X50)</f>
        <v>1.025</v>
      </c>
      <c r="C10" s="99">
        <f>AVERAGE('3'!W34:X34)</f>
        <v>6</v>
      </c>
      <c r="D10" s="100" t="s">
        <v>73</v>
      </c>
      <c r="E10" s="100" t="s">
        <v>73</v>
      </c>
      <c r="F10" s="100" t="s">
        <v>74</v>
      </c>
      <c r="G10" s="101">
        <f>AVERAGE('3'!W36:X36)</f>
        <v>121.05</v>
      </c>
      <c r="H10" s="101">
        <f>AVERAGE('3'!W28:X28)</f>
        <v>34.12728</v>
      </c>
      <c r="I10" s="101">
        <f>AVERAGE('3'!W40:X40)</f>
        <v>44.23536</v>
      </c>
      <c r="J10" s="98">
        <f>AVERAGE('3'!W47:X47)</f>
        <v>7.58</v>
      </c>
      <c r="K10" s="98"/>
      <c r="L10" s="101">
        <f>AVERAGE('3'!W32:X32)</f>
        <v>8.14816299</v>
      </c>
      <c r="M10" s="99"/>
      <c r="N10" s="98"/>
      <c r="O10" s="98">
        <f>MAX('3'!W31:X31)</f>
        <v>1.34</v>
      </c>
      <c r="P10" s="98">
        <f>MIN('3'!W31:X31)</f>
        <v>1.18</v>
      </c>
    </row>
    <row r="11" spans="1:16">
      <c r="A11" s="97">
        <v>4</v>
      </c>
      <c r="B11" s="98" t="str">
        <f>AVERAGE(#REF!)</f>
        <v>0</v>
      </c>
      <c r="C11" s="99" t="str">
        <f>AVERAGE(#REF!)</f>
        <v>0</v>
      </c>
      <c r="D11" s="100" t="s">
        <v>73</v>
      </c>
      <c r="E11" s="100" t="s">
        <v>73</v>
      </c>
      <c r="F11" s="100" t="s">
        <v>74</v>
      </c>
      <c r="G11" s="101" t="str">
        <f>AVERAGE(#REF!)</f>
        <v>0</v>
      </c>
      <c r="H11" s="101" t="str">
        <f>AVERAGE(#REF!)</f>
        <v>0</v>
      </c>
      <c r="I11" s="101" t="str">
        <f>AVERAGE(#REF!)</f>
        <v>0</v>
      </c>
      <c r="J11" s="98" t="str">
        <f>AVERAGE(#REF!)</f>
        <v>0</v>
      </c>
      <c r="K11" s="98"/>
      <c r="L11" s="101" t="str">
        <f>AVERAGE(#REF!)</f>
        <v>0</v>
      </c>
      <c r="M11" s="99"/>
      <c r="N11" s="98"/>
      <c r="O11" s="98">
        <f>MAX(#REF!)</f>
        <v>0</v>
      </c>
      <c r="P11" s="98">
        <f>MIN(#REF!)</f>
        <v>0</v>
      </c>
    </row>
    <row r="12" spans="1:16">
      <c r="A12" s="97">
        <v>5</v>
      </c>
      <c r="B12" s="98" t="str">
        <f>AVERAGE(#REF!)</f>
        <v>0</v>
      </c>
      <c r="C12" s="99" t="str">
        <f>AVERAGE(#REF!)</f>
        <v>0</v>
      </c>
      <c r="D12" s="100" t="s">
        <v>73</v>
      </c>
      <c r="E12" s="100" t="s">
        <v>73</v>
      </c>
      <c r="F12" s="100" t="s">
        <v>74</v>
      </c>
      <c r="G12" s="101" t="str">
        <f>AVERAGE(#REF!)</f>
        <v>0</v>
      </c>
      <c r="H12" s="101" t="str">
        <f>AVERAGE(#REF!)</f>
        <v>0</v>
      </c>
      <c r="I12" s="101" t="str">
        <f>AVERAGE(#REF!)</f>
        <v>0</v>
      </c>
      <c r="J12" s="98" t="str">
        <f>AVERAGE(#REF!)</f>
        <v>0</v>
      </c>
      <c r="K12" s="98" t="str">
        <f>AVERAGE(#REF!)</f>
        <v>0</v>
      </c>
      <c r="L12" s="101" t="str">
        <f>AVERAGE(#REF!)</f>
        <v>0</v>
      </c>
      <c r="M12" s="99" t="str">
        <f>AVERAGE(#REF!)</f>
        <v>0</v>
      </c>
      <c r="N12" s="98" t="str">
        <f>AVERAGE(#REF!)</f>
        <v>0</v>
      </c>
      <c r="O12" s="98">
        <f>MAX(#REF!)</f>
        <v>0</v>
      </c>
      <c r="P12" s="98">
        <f>MIN(#REF!)</f>
        <v>0</v>
      </c>
    </row>
    <row r="13" spans="1:16">
      <c r="A13" s="97">
        <v>6</v>
      </c>
      <c r="B13" s="98" t="str">
        <f>AVERAGE(#REF!)</f>
        <v>0</v>
      </c>
      <c r="C13" s="99" t="str">
        <f>AVERAGE(#REF!)</f>
        <v>0</v>
      </c>
      <c r="D13" s="100" t="s">
        <v>73</v>
      </c>
      <c r="E13" s="100" t="s">
        <v>73</v>
      </c>
      <c r="F13" s="100" t="s">
        <v>74</v>
      </c>
      <c r="G13" s="101" t="str">
        <f>AVERAGE(#REF!)</f>
        <v>0</v>
      </c>
      <c r="H13" s="101" t="str">
        <f>AVERAGE(#REF!)</f>
        <v>0</v>
      </c>
      <c r="I13" s="101" t="str">
        <f>AVERAGE(#REF!)</f>
        <v>0</v>
      </c>
      <c r="J13" s="98" t="str">
        <f>AVERAGE(#REF!)</f>
        <v>0</v>
      </c>
      <c r="K13" s="98" t="str">
        <f>AVERAGE(#REF!)</f>
        <v>0</v>
      </c>
      <c r="L13" s="101" t="str">
        <f>AVERAGE(#REF!)</f>
        <v>0</v>
      </c>
      <c r="M13" s="99" t="str">
        <f>AVERAGE(#REF!)</f>
        <v>0</v>
      </c>
      <c r="N13" s="98" t="str">
        <f>AVERAGE(#REF!)</f>
        <v>0</v>
      </c>
      <c r="O13" s="98">
        <f>MAX(#REF!)</f>
        <v>0</v>
      </c>
      <c r="P13" s="98">
        <f>MIN(#REF!)</f>
        <v>0</v>
      </c>
    </row>
    <row r="14" spans="1:16">
      <c r="A14" s="97">
        <v>7</v>
      </c>
      <c r="B14" s="98" t="str">
        <f>AVERAGE(#REF!)</f>
        <v>0</v>
      </c>
      <c r="C14" s="99" t="str">
        <f>AVERAGE(#REF!)</f>
        <v>0</v>
      </c>
      <c r="D14" s="100" t="s">
        <v>73</v>
      </c>
      <c r="E14" s="100" t="s">
        <v>73</v>
      </c>
      <c r="F14" s="100" t="s">
        <v>74</v>
      </c>
      <c r="G14" s="101" t="str">
        <f>AVERAGE(#REF!)</f>
        <v>0</v>
      </c>
      <c r="H14" s="101" t="str">
        <f>AVERAGE(#REF!)</f>
        <v>0</v>
      </c>
      <c r="I14" s="101" t="str">
        <f>AVERAGE(#REF!)</f>
        <v>0</v>
      </c>
      <c r="J14" s="98" t="str">
        <f>AVERAGE(#REF!)</f>
        <v>0</v>
      </c>
      <c r="K14" s="98"/>
      <c r="L14" s="101" t="str">
        <f>AVERAGE(#REF!)</f>
        <v>0</v>
      </c>
      <c r="M14" s="99"/>
      <c r="N14" s="98"/>
      <c r="O14" s="98">
        <f>MAX(#REF!)</f>
        <v>0</v>
      </c>
      <c r="P14" s="98">
        <f>MIN(#REF!)</f>
        <v>0</v>
      </c>
    </row>
    <row r="15" spans="1:16">
      <c r="A15" s="97">
        <v>8</v>
      </c>
      <c r="B15" s="98" t="str">
        <f>AVERAGE(#REF!)</f>
        <v>0</v>
      </c>
      <c r="C15" s="99" t="str">
        <f>AVERAGE(#REF!)</f>
        <v>0</v>
      </c>
      <c r="D15" s="100" t="s">
        <v>73</v>
      </c>
      <c r="E15" s="100" t="s">
        <v>73</v>
      </c>
      <c r="F15" s="100" t="s">
        <v>74</v>
      </c>
      <c r="G15" s="101" t="str">
        <f>AVERAGE(#REF!)</f>
        <v>0</v>
      </c>
      <c r="H15" s="101" t="str">
        <f>AVERAGE(#REF!)</f>
        <v>0</v>
      </c>
      <c r="I15" s="101" t="str">
        <f>AVERAGE(#REF!)</f>
        <v>0</v>
      </c>
      <c r="J15" s="98" t="str">
        <f>AVERAGE(#REF!)</f>
        <v>0</v>
      </c>
      <c r="K15" s="98"/>
      <c r="L15" s="101" t="str">
        <f>AVERAGE(#REF!)</f>
        <v>0</v>
      </c>
      <c r="M15" s="99"/>
      <c r="N15" s="98"/>
      <c r="O15" s="98">
        <f>MAX(#REF!)</f>
        <v>0</v>
      </c>
      <c r="P15" s="98">
        <f>MIN(#REF!)</f>
        <v>0</v>
      </c>
    </row>
    <row r="16" spans="1:16">
      <c r="A16" s="97">
        <v>9</v>
      </c>
      <c r="B16" s="98" t="str">
        <f>AVERAGE(#REF!)</f>
        <v>0</v>
      </c>
      <c r="C16" s="99" t="str">
        <f>AVERAGE(#REF!)</f>
        <v>0</v>
      </c>
      <c r="D16" s="100" t="s">
        <v>73</v>
      </c>
      <c r="E16" s="100" t="s">
        <v>73</v>
      </c>
      <c r="F16" s="100" t="s">
        <v>74</v>
      </c>
      <c r="G16" s="101" t="str">
        <f>AVERAGE(#REF!)</f>
        <v>0</v>
      </c>
      <c r="H16" s="101" t="str">
        <f>AVERAGE(#REF!)</f>
        <v>0</v>
      </c>
      <c r="I16" s="101" t="str">
        <f>AVERAGE(#REF!)</f>
        <v>0</v>
      </c>
      <c r="J16" s="98" t="str">
        <f>AVERAGE(#REF!)</f>
        <v>0</v>
      </c>
      <c r="K16" s="98"/>
      <c r="L16" s="101" t="str">
        <f>AVERAGE(#REF!)</f>
        <v>0</v>
      </c>
      <c r="M16" s="99"/>
      <c r="N16" s="98"/>
      <c r="O16" s="98">
        <f>MAX(#REF!)</f>
        <v>0</v>
      </c>
      <c r="P16" s="98">
        <f>MIN(#REF!)</f>
        <v>0</v>
      </c>
    </row>
    <row r="17" spans="1:16">
      <c r="A17" s="97">
        <v>10</v>
      </c>
      <c r="B17" s="98" t="str">
        <f>AVERAGE(#REF!)</f>
        <v>0</v>
      </c>
      <c r="C17" s="99" t="str">
        <f>AVERAGE(#REF!)</f>
        <v>0</v>
      </c>
      <c r="D17" s="100" t="s">
        <v>73</v>
      </c>
      <c r="E17" s="100" t="s">
        <v>73</v>
      </c>
      <c r="F17" s="100" t="s">
        <v>74</v>
      </c>
      <c r="G17" s="101" t="str">
        <f>AVERAGE(#REF!)</f>
        <v>0</v>
      </c>
      <c r="H17" s="101" t="str">
        <f>AVERAGE(#REF!)</f>
        <v>0</v>
      </c>
      <c r="I17" s="101" t="str">
        <f>AVERAGE(#REF!)</f>
        <v>0</v>
      </c>
      <c r="J17" s="98" t="str">
        <f>AVERAGE(#REF!)</f>
        <v>0</v>
      </c>
      <c r="K17" s="98"/>
      <c r="L17" s="101" t="str">
        <f>AVERAGE(#REF!)</f>
        <v>0</v>
      </c>
      <c r="M17" s="99"/>
      <c r="N17" s="98"/>
      <c r="O17" s="98">
        <f>MAX(#REF!)</f>
        <v>0</v>
      </c>
      <c r="P17" s="98">
        <f>MIN(#REF!)</f>
        <v>0</v>
      </c>
    </row>
    <row r="18" spans="1:16">
      <c r="A18" s="97">
        <v>11</v>
      </c>
      <c r="B18" s="98" t="str">
        <f>AVERAGE(#REF!)</f>
        <v>0</v>
      </c>
      <c r="C18" s="99" t="str">
        <f>AVERAGE(#REF!)</f>
        <v>0</v>
      </c>
      <c r="D18" s="100" t="s">
        <v>73</v>
      </c>
      <c r="E18" s="100" t="s">
        <v>73</v>
      </c>
      <c r="F18" s="100" t="s">
        <v>74</v>
      </c>
      <c r="G18" s="101" t="str">
        <f>AVERAGE(#REF!)</f>
        <v>0</v>
      </c>
      <c r="H18" s="101" t="str">
        <f>AVERAGE(#REF!)</f>
        <v>0</v>
      </c>
      <c r="I18" s="101" t="str">
        <f>AVERAGE(#REF!)</f>
        <v>0</v>
      </c>
      <c r="J18" s="98" t="str">
        <f>AVERAGE(#REF!)</f>
        <v>0</v>
      </c>
      <c r="K18" s="98"/>
      <c r="L18" s="101" t="str">
        <f>AVERAGE(#REF!)</f>
        <v>0</v>
      </c>
      <c r="M18" s="99"/>
      <c r="N18" s="98"/>
      <c r="O18" s="98">
        <f>MAX(#REF!)</f>
        <v>0</v>
      </c>
      <c r="P18" s="98">
        <f>MIN(#REF!)</f>
        <v>0</v>
      </c>
    </row>
    <row r="19" spans="1:16">
      <c r="A19" s="97">
        <v>12</v>
      </c>
      <c r="B19" s="98" t="str">
        <f>AVERAGE(#REF!)</f>
        <v>0</v>
      </c>
      <c r="C19" s="99" t="str">
        <f>AVERAGE(#REF!)</f>
        <v>0</v>
      </c>
      <c r="D19" s="100" t="s">
        <v>73</v>
      </c>
      <c r="E19" s="100" t="s">
        <v>73</v>
      </c>
      <c r="F19" s="100" t="s">
        <v>74</v>
      </c>
      <c r="G19" s="101" t="str">
        <f>AVERAGE(#REF!)</f>
        <v>0</v>
      </c>
      <c r="H19" s="101" t="str">
        <f>AVERAGE(#REF!)</f>
        <v>0</v>
      </c>
      <c r="I19" s="101" t="str">
        <f>AVERAGE(#REF!)</f>
        <v>0</v>
      </c>
      <c r="J19" s="98" t="str">
        <f>AVERAGE(#REF!)</f>
        <v>0</v>
      </c>
      <c r="K19" s="98"/>
      <c r="L19" s="101" t="str">
        <f>AVERAGE(#REF!)</f>
        <v>0</v>
      </c>
      <c r="M19" s="99"/>
      <c r="N19" s="98"/>
      <c r="O19" s="98">
        <f>MAX(#REF!)</f>
        <v>0</v>
      </c>
      <c r="P19" s="98">
        <f>MIN(#REF!)</f>
        <v>0</v>
      </c>
    </row>
    <row r="20" spans="1:16">
      <c r="A20" s="97">
        <v>13</v>
      </c>
      <c r="B20" s="98" t="str">
        <f>AVERAGE(#REF!)</f>
        <v>0</v>
      </c>
      <c r="C20" s="99" t="str">
        <f>AVERAGE(#REF!)</f>
        <v>0</v>
      </c>
      <c r="D20" s="100" t="s">
        <v>73</v>
      </c>
      <c r="E20" s="100" t="s">
        <v>73</v>
      </c>
      <c r="F20" s="100" t="s">
        <v>74</v>
      </c>
      <c r="G20" s="101" t="str">
        <f>AVERAGE(#REF!)</f>
        <v>0</v>
      </c>
      <c r="H20" s="101" t="str">
        <f>AVERAGE(#REF!)</f>
        <v>0</v>
      </c>
      <c r="I20" s="101" t="str">
        <f>AVERAGE(#REF!)</f>
        <v>0</v>
      </c>
      <c r="J20" s="98" t="str">
        <f>AVERAGE(#REF!)</f>
        <v>0</v>
      </c>
      <c r="K20" s="98" t="str">
        <f>AVERAGE(#REF!)</f>
        <v>0</v>
      </c>
      <c r="L20" s="101" t="str">
        <f>AVERAGE(#REF!)</f>
        <v>0</v>
      </c>
      <c r="M20" s="99" t="str">
        <f>AVERAGE(#REF!)</f>
        <v>0</v>
      </c>
      <c r="N20" s="98" t="str">
        <f>AVERAGE(#REF!)</f>
        <v>0</v>
      </c>
      <c r="O20" s="98">
        <f>MAX(#REF!)</f>
        <v>0</v>
      </c>
      <c r="P20" s="98">
        <f>MIN(#REF!)</f>
        <v>0</v>
      </c>
    </row>
    <row r="21" spans="1:16">
      <c r="A21" s="97">
        <v>14</v>
      </c>
      <c r="B21" s="98" t="str">
        <f>AVERAGE(#REF!)</f>
        <v>0</v>
      </c>
      <c r="C21" s="99" t="str">
        <f>AVERAGE(#REF!)</f>
        <v>0</v>
      </c>
      <c r="D21" s="100" t="s">
        <v>73</v>
      </c>
      <c r="E21" s="100" t="s">
        <v>73</v>
      </c>
      <c r="F21" s="100" t="s">
        <v>74</v>
      </c>
      <c r="G21" s="101" t="str">
        <f>AVERAGE(#REF!)</f>
        <v>0</v>
      </c>
      <c r="H21" s="104" t="str">
        <f>AVERAGE(#REF!)</f>
        <v>0</v>
      </c>
      <c r="I21" s="101" t="str">
        <f>AVERAGE(#REF!)</f>
        <v>0</v>
      </c>
      <c r="J21" s="98" t="str">
        <f>AVERAGE(#REF!)</f>
        <v>0</v>
      </c>
      <c r="K21" s="98"/>
      <c r="L21" s="101" t="str">
        <f>AVERAGE(#REF!)</f>
        <v>0</v>
      </c>
      <c r="M21" s="99"/>
      <c r="N21" s="98"/>
      <c r="O21" s="98">
        <f>MAX(#REF!)</f>
        <v>0</v>
      </c>
      <c r="P21" s="98">
        <f>MIN(#REF!)</f>
        <v>0</v>
      </c>
    </row>
    <row r="22" spans="1:16">
      <c r="A22" s="97">
        <v>15</v>
      </c>
      <c r="B22" s="98" t="str">
        <f>AVERAGE(#REF!)</f>
        <v>0</v>
      </c>
      <c r="C22" s="99" t="str">
        <f>AVERAGE(#REF!)</f>
        <v>0</v>
      </c>
      <c r="D22" s="100" t="s">
        <v>73</v>
      </c>
      <c r="E22" s="100" t="s">
        <v>73</v>
      </c>
      <c r="F22" s="100" t="s">
        <v>74</v>
      </c>
      <c r="G22" s="101" t="str">
        <f>AVERAGE(#REF!)</f>
        <v>0</v>
      </c>
      <c r="H22" s="101" t="str">
        <f>AVERAGE(#REF!)</f>
        <v>0</v>
      </c>
      <c r="I22" s="101" t="str">
        <f>AVERAGE(#REF!)</f>
        <v>0</v>
      </c>
      <c r="J22" s="98" t="str">
        <f>AVERAGE(#REF!)</f>
        <v>0</v>
      </c>
      <c r="K22" s="98"/>
      <c r="L22" s="101" t="str">
        <f>AVERAGE(#REF!)</f>
        <v>0</v>
      </c>
      <c r="M22" s="99"/>
      <c r="N22" s="98"/>
      <c r="O22" s="98">
        <f>MAX(#REF!)</f>
        <v>0</v>
      </c>
      <c r="P22" s="98">
        <f>MIN(#REF!)</f>
        <v>0</v>
      </c>
    </row>
    <row r="23" spans="1:16">
      <c r="A23" s="97">
        <v>16</v>
      </c>
      <c r="B23" s="98" t="str">
        <f>AVERAGE(#REF!)</f>
        <v>0</v>
      </c>
      <c r="C23" s="99" t="str">
        <f>AVERAGE(#REF!)</f>
        <v>0</v>
      </c>
      <c r="D23" s="100" t="s">
        <v>73</v>
      </c>
      <c r="E23" s="100" t="s">
        <v>73</v>
      </c>
      <c r="F23" s="100" t="s">
        <v>74</v>
      </c>
      <c r="G23" s="101" t="str">
        <f>AVERAGE(#REF!)</f>
        <v>0</v>
      </c>
      <c r="H23" s="101" t="str">
        <f>AVERAGE(#REF!)</f>
        <v>0</v>
      </c>
      <c r="I23" s="101" t="str">
        <f>AVERAGE(#REF!)</f>
        <v>0</v>
      </c>
      <c r="J23" s="98" t="str">
        <f>AVERAGE(#REF!)</f>
        <v>0</v>
      </c>
      <c r="K23" s="98"/>
      <c r="L23" s="101" t="str">
        <f>AVERAGE(#REF!)</f>
        <v>0</v>
      </c>
      <c r="M23" s="99"/>
      <c r="N23" s="98"/>
      <c r="O23" s="98">
        <f>MAX(#REF!)</f>
        <v>0</v>
      </c>
      <c r="P23" s="98">
        <f>MIN(#REF!)</f>
        <v>0</v>
      </c>
    </row>
    <row r="24" spans="1:16">
      <c r="A24" s="97">
        <v>17</v>
      </c>
      <c r="B24" s="98" t="str">
        <f>AVERAGE(#REF!)</f>
        <v>0</v>
      </c>
      <c r="C24" s="99" t="str">
        <f>AVERAGE(#REF!)</f>
        <v>0</v>
      </c>
      <c r="D24" s="100" t="s">
        <v>73</v>
      </c>
      <c r="E24" s="100" t="s">
        <v>73</v>
      </c>
      <c r="F24" s="100" t="s">
        <v>74</v>
      </c>
      <c r="G24" s="101" t="str">
        <f>AVERAGE(#REF!)</f>
        <v>0</v>
      </c>
      <c r="H24" s="101" t="str">
        <f>AVERAGE(#REF!)</f>
        <v>0</v>
      </c>
      <c r="I24" s="101" t="str">
        <f>AVERAGE(#REF!)</f>
        <v>0</v>
      </c>
      <c r="J24" s="98" t="str">
        <f>AVERAGE(#REF!)</f>
        <v>0</v>
      </c>
      <c r="K24" s="98"/>
      <c r="L24" s="101" t="str">
        <f>AVERAGE(#REF!)</f>
        <v>0</v>
      </c>
      <c r="M24" s="99"/>
      <c r="N24" s="98"/>
      <c r="O24" s="98">
        <f>MAX(#REF!)</f>
        <v>0</v>
      </c>
      <c r="P24" s="98">
        <f>MIN(#REF!)</f>
        <v>0</v>
      </c>
    </row>
    <row r="25" spans="1:16">
      <c r="A25" s="97">
        <v>18</v>
      </c>
      <c r="B25" s="98" t="str">
        <f>AVERAGE(#REF!)</f>
        <v>0</v>
      </c>
      <c r="C25" s="99" t="str">
        <f>AVERAGE(#REF!)</f>
        <v>0</v>
      </c>
      <c r="D25" s="100" t="s">
        <v>73</v>
      </c>
      <c r="E25" s="100" t="s">
        <v>73</v>
      </c>
      <c r="F25" s="100" t="s">
        <v>74</v>
      </c>
      <c r="G25" s="101" t="str">
        <f>AVERAGE(#REF!)</f>
        <v>0</v>
      </c>
      <c r="H25" s="101" t="str">
        <f>AVERAGE(#REF!)</f>
        <v>0</v>
      </c>
      <c r="I25" s="101" t="str">
        <f>AVERAGE(#REF!)</f>
        <v>0</v>
      </c>
      <c r="J25" s="98" t="str">
        <f>AVERAGE(#REF!)</f>
        <v>0</v>
      </c>
      <c r="K25" s="98"/>
      <c r="L25" s="101" t="str">
        <f>AVERAGE(#REF!)</f>
        <v>0</v>
      </c>
      <c r="M25" s="99"/>
      <c r="N25" s="98"/>
      <c r="O25" s="98">
        <f>MAX(#REF!)</f>
        <v>0</v>
      </c>
      <c r="P25" s="98">
        <f>MIN(#REF!)</f>
        <v>0</v>
      </c>
    </row>
    <row r="26" spans="1:16">
      <c r="A26" s="97">
        <v>19</v>
      </c>
      <c r="B26" s="98" t="str">
        <f>AVERAGE(#REF!)</f>
        <v>0</v>
      </c>
      <c r="C26" s="99" t="str">
        <f>AVERAGE(#REF!)</f>
        <v>0</v>
      </c>
      <c r="D26" s="100" t="s">
        <v>73</v>
      </c>
      <c r="E26" s="100" t="s">
        <v>73</v>
      </c>
      <c r="F26" s="100" t="s">
        <v>74</v>
      </c>
      <c r="G26" s="101" t="str">
        <f>AVERAGE(#REF!)</f>
        <v>0</v>
      </c>
      <c r="H26" s="101" t="str">
        <f>AVERAGE(#REF!)</f>
        <v>0</v>
      </c>
      <c r="I26" s="101" t="str">
        <f>AVERAGE(#REF!)</f>
        <v>0</v>
      </c>
      <c r="J26" s="98" t="str">
        <f>AVERAGE(#REF!)</f>
        <v>0</v>
      </c>
      <c r="K26" s="98" t="str">
        <f>AVERAGE(#REF!)</f>
        <v>0</v>
      </c>
      <c r="L26" s="101" t="str">
        <f>AVERAGE(#REF!)</f>
        <v>0</v>
      </c>
      <c r="M26" s="99" t="str">
        <f>AVERAGE(#REF!)</f>
        <v>0</v>
      </c>
      <c r="N26" s="98" t="str">
        <f>AVERAGE(#REF!)</f>
        <v>0</v>
      </c>
      <c r="O26" s="98">
        <f>MAX(#REF!)</f>
        <v>0</v>
      </c>
      <c r="P26" s="98">
        <f>MIN(#REF!)</f>
        <v>0</v>
      </c>
    </row>
    <row r="27" spans="1:16">
      <c r="A27" s="97">
        <v>20</v>
      </c>
      <c r="B27" s="98" t="str">
        <f>AVERAGE(#REF!)</f>
        <v>0</v>
      </c>
      <c r="C27" s="99" t="str">
        <f>AVERAGE(#REF!)</f>
        <v>0</v>
      </c>
      <c r="D27" s="100" t="s">
        <v>73</v>
      </c>
      <c r="E27" s="100" t="s">
        <v>73</v>
      </c>
      <c r="F27" s="100" t="s">
        <v>74</v>
      </c>
      <c r="G27" s="101" t="str">
        <f>AVERAGE(#REF!)</f>
        <v>0</v>
      </c>
      <c r="H27" s="101" t="str">
        <f>AVERAGE(#REF!)</f>
        <v>0</v>
      </c>
      <c r="I27" s="101" t="str">
        <f>AVERAGE(#REF!)</f>
        <v>0</v>
      </c>
      <c r="J27" s="98" t="str">
        <f>AVERAGE(#REF!)</f>
        <v>0</v>
      </c>
      <c r="K27" s="98"/>
      <c r="L27" s="101" t="str">
        <f>AVERAGE(#REF!)</f>
        <v>0</v>
      </c>
      <c r="M27" s="99"/>
      <c r="N27" s="98"/>
      <c r="O27" s="98">
        <f>MAX(#REF!)</f>
        <v>0</v>
      </c>
      <c r="P27" s="98">
        <f>MIN(#REF!)</f>
        <v>0</v>
      </c>
    </row>
    <row r="28" spans="1:16">
      <c r="A28" s="97">
        <v>21</v>
      </c>
      <c r="B28" s="98" t="str">
        <f>AVERAGE(#REF!)</f>
        <v>0</v>
      </c>
      <c r="C28" s="99" t="str">
        <f>AVERAGE(#REF!)</f>
        <v>0</v>
      </c>
      <c r="D28" s="100" t="s">
        <v>73</v>
      </c>
      <c r="E28" s="100" t="s">
        <v>73</v>
      </c>
      <c r="F28" s="100" t="s">
        <v>74</v>
      </c>
      <c r="G28" s="101" t="str">
        <f>AVERAGE(#REF!)</f>
        <v>0</v>
      </c>
      <c r="H28" s="101" t="str">
        <f>AVERAGE(#REF!)</f>
        <v>0</v>
      </c>
      <c r="I28" s="101" t="str">
        <f>AVERAGE(#REF!)</f>
        <v>0</v>
      </c>
      <c r="J28" s="98" t="str">
        <f>AVERAGE(#REF!)</f>
        <v>0</v>
      </c>
      <c r="K28" s="98"/>
      <c r="L28" s="101" t="str">
        <f>AVERAGE(#REF!)</f>
        <v>0</v>
      </c>
      <c r="M28" s="99"/>
      <c r="N28" s="98"/>
      <c r="O28" s="98">
        <f>MAX(#REF!)</f>
        <v>0</v>
      </c>
      <c r="P28" s="98">
        <f>MIN(#REF!)</f>
        <v>0</v>
      </c>
    </row>
    <row r="29" spans="1:16">
      <c r="A29" s="97">
        <v>22</v>
      </c>
      <c r="B29" s="98" t="str">
        <f>AVERAGE(#REF!)</f>
        <v>0</v>
      </c>
      <c r="C29" s="99" t="str">
        <f>AVERAGE(#REF!)</f>
        <v>0</v>
      </c>
      <c r="D29" s="100" t="s">
        <v>73</v>
      </c>
      <c r="E29" s="100" t="s">
        <v>73</v>
      </c>
      <c r="F29" s="100" t="s">
        <v>74</v>
      </c>
      <c r="G29" s="101" t="str">
        <f>AVERAGE(#REF!)</f>
        <v>0</v>
      </c>
      <c r="H29" s="101" t="str">
        <f>AVERAGE(#REF!)</f>
        <v>0</v>
      </c>
      <c r="I29" s="101" t="str">
        <f>AVERAGE(#REF!)</f>
        <v>0</v>
      </c>
      <c r="J29" s="98" t="str">
        <f>AVERAGE(#REF!)</f>
        <v>0</v>
      </c>
      <c r="K29" s="98"/>
      <c r="L29" s="101" t="str">
        <f>AVERAGE(#REF!)</f>
        <v>0</v>
      </c>
      <c r="M29" s="99"/>
      <c r="N29" s="98"/>
      <c r="O29" s="98">
        <f>MAX(#REF!)</f>
        <v>0</v>
      </c>
      <c r="P29" s="98">
        <f>MIN(#REF!)</f>
        <v>0</v>
      </c>
    </row>
    <row r="30" spans="1:16">
      <c r="A30" s="97">
        <v>23</v>
      </c>
      <c r="B30" s="98" t="str">
        <f>AVERAGE(#REF!)</f>
        <v>0</v>
      </c>
      <c r="C30" s="99" t="str">
        <f>AVERAGE(#REF!)</f>
        <v>0</v>
      </c>
      <c r="D30" s="100" t="s">
        <v>73</v>
      </c>
      <c r="E30" s="100" t="s">
        <v>73</v>
      </c>
      <c r="F30" s="100" t="s">
        <v>74</v>
      </c>
      <c r="G30" s="101" t="str">
        <f>AVERAGE(#REF!)</f>
        <v>0</v>
      </c>
      <c r="H30" s="101" t="str">
        <f>AVERAGE(#REF!)</f>
        <v>0</v>
      </c>
      <c r="I30" s="101" t="str">
        <f>AVERAGE(#REF!)</f>
        <v>0</v>
      </c>
      <c r="J30" s="98" t="str">
        <f>AVERAGE(#REF!)</f>
        <v>0</v>
      </c>
      <c r="K30" s="98"/>
      <c r="L30" s="101" t="str">
        <f>AVERAGE(#REF!)</f>
        <v>0</v>
      </c>
      <c r="M30" s="99"/>
      <c r="N30" s="98"/>
      <c r="O30" s="98">
        <f>MAX(#REF!)</f>
        <v>0</v>
      </c>
      <c r="P30" s="98">
        <f>MIN(#REF!)</f>
        <v>0</v>
      </c>
    </row>
    <row r="31" spans="1:16">
      <c r="A31" s="97">
        <v>24</v>
      </c>
      <c r="B31" s="98" t="str">
        <f>AVERAGE(#REF!)</f>
        <v>0</v>
      </c>
      <c r="C31" s="99" t="str">
        <f>AVERAGE(#REF!)</f>
        <v>0</v>
      </c>
      <c r="D31" s="100" t="s">
        <v>73</v>
      </c>
      <c r="E31" s="100" t="s">
        <v>73</v>
      </c>
      <c r="F31" s="100" t="s">
        <v>74</v>
      </c>
      <c r="G31" s="101" t="str">
        <f>AVERAGE(#REF!)</f>
        <v>0</v>
      </c>
      <c r="H31" s="101" t="str">
        <f>AVERAGE(#REF!)</f>
        <v>0</v>
      </c>
      <c r="I31" s="101" t="str">
        <f>AVERAGE(#REF!)</f>
        <v>0</v>
      </c>
      <c r="J31" s="98" t="str">
        <f>AVERAGE(#REF!)</f>
        <v>0</v>
      </c>
      <c r="K31" s="98"/>
      <c r="L31" s="101" t="str">
        <f>AVERAGE(#REF!)</f>
        <v>0</v>
      </c>
      <c r="M31" s="99"/>
      <c r="N31" s="98"/>
      <c r="O31" s="98">
        <f>MAX(#REF!)</f>
        <v>0</v>
      </c>
      <c r="P31" s="98">
        <f>MIN(#REF!)</f>
        <v>0</v>
      </c>
    </row>
    <row r="32" spans="1:16">
      <c r="A32" s="97">
        <v>25</v>
      </c>
      <c r="B32" s="98" t="str">
        <f>AVERAGE(#REF!)</f>
        <v>0</v>
      </c>
      <c r="C32" s="99" t="str">
        <f>AVERAGE(#REF!)</f>
        <v>0</v>
      </c>
      <c r="D32" s="100" t="s">
        <v>73</v>
      </c>
      <c r="E32" s="100" t="s">
        <v>73</v>
      </c>
      <c r="F32" s="100" t="s">
        <v>74</v>
      </c>
      <c r="G32" s="101" t="str">
        <f>AVERAGE(#REF!)</f>
        <v>0</v>
      </c>
      <c r="H32" s="101" t="str">
        <f>AVERAGE(#REF!)</f>
        <v>0</v>
      </c>
      <c r="I32" s="101" t="str">
        <f>AVERAGE(#REF!)</f>
        <v>0</v>
      </c>
      <c r="J32" s="98" t="str">
        <f>AVERAGE(#REF!)</f>
        <v>0</v>
      </c>
      <c r="K32" s="98"/>
      <c r="L32" s="101" t="str">
        <f>AVERAGE(#REF!)</f>
        <v>0</v>
      </c>
      <c r="M32" s="99"/>
      <c r="N32" s="98"/>
      <c r="O32" s="98">
        <f>MAX(#REF!)</f>
        <v>0</v>
      </c>
      <c r="P32" s="98">
        <f>MIN(#REF!)</f>
        <v>0</v>
      </c>
    </row>
    <row r="33" spans="1:16">
      <c r="A33" s="97">
        <v>26</v>
      </c>
      <c r="B33" s="98" t="str">
        <f>AVERAGE(#REF!)</f>
        <v>0</v>
      </c>
      <c r="C33" s="99" t="str">
        <f>AVERAGE(#REF!)</f>
        <v>0</v>
      </c>
      <c r="D33" s="100" t="s">
        <v>73</v>
      </c>
      <c r="E33" s="100" t="s">
        <v>73</v>
      </c>
      <c r="F33" s="100" t="s">
        <v>74</v>
      </c>
      <c r="G33" s="101" t="str">
        <f>AVERAGE(#REF!)</f>
        <v>0</v>
      </c>
      <c r="H33" s="101" t="str">
        <f>AVERAGE(#REF!)</f>
        <v>0</v>
      </c>
      <c r="I33" s="101" t="str">
        <f>AVERAGE(#REF!)</f>
        <v>0</v>
      </c>
      <c r="J33" s="98" t="str">
        <f>AVERAGE(#REF!)</f>
        <v>0</v>
      </c>
      <c r="K33" s="98" t="str">
        <f>AVERAGE(#REF!)</f>
        <v>0</v>
      </c>
      <c r="L33" s="101" t="str">
        <f>AVERAGE(#REF!)</f>
        <v>0</v>
      </c>
      <c r="M33" s="99" t="str">
        <f>AVERAGE(#REF!)</f>
        <v>0</v>
      </c>
      <c r="N33" s="98" t="str">
        <f>AVERAGE(#REF!)</f>
        <v>0</v>
      </c>
      <c r="O33" s="98">
        <f>MAX(#REF!)</f>
        <v>0</v>
      </c>
      <c r="P33" s="98">
        <f>MIN(#REF!)</f>
        <v>0</v>
      </c>
    </row>
    <row r="34" spans="1:16">
      <c r="A34" s="97">
        <v>27</v>
      </c>
      <c r="B34" s="98" t="str">
        <f>AVERAGE(#REF!)</f>
        <v>0</v>
      </c>
      <c r="C34" s="99" t="str">
        <f>AVERAGE(#REF!)</f>
        <v>0</v>
      </c>
      <c r="D34" s="100" t="s">
        <v>73</v>
      </c>
      <c r="E34" s="100" t="s">
        <v>73</v>
      </c>
      <c r="F34" s="100" t="s">
        <v>74</v>
      </c>
      <c r="G34" s="101" t="str">
        <f>AVERAGE(#REF!)</f>
        <v>0</v>
      </c>
      <c r="H34" s="101" t="str">
        <f>AVERAGE(#REF!)</f>
        <v>0</v>
      </c>
      <c r="I34" s="101" t="str">
        <f>AVERAGE(#REF!)</f>
        <v>0</v>
      </c>
      <c r="J34" s="98" t="str">
        <f>AVERAGE(#REF!)</f>
        <v>0</v>
      </c>
      <c r="K34" s="98"/>
      <c r="L34" s="101" t="str">
        <f>AVERAGE(#REF!)</f>
        <v>0</v>
      </c>
      <c r="M34" s="99"/>
      <c r="N34" s="98"/>
      <c r="O34" s="98">
        <f>MAX(#REF!)</f>
        <v>0</v>
      </c>
      <c r="P34" s="98">
        <f>MIN(#REF!)</f>
        <v>0</v>
      </c>
    </row>
    <row r="35" spans="1:16">
      <c r="A35" s="97">
        <v>28</v>
      </c>
      <c r="B35" s="98" t="str">
        <f>AVERAGE(#REF!)</f>
        <v>0</v>
      </c>
      <c r="C35" s="99" t="str">
        <f>AVERAGE(#REF!)</f>
        <v>0</v>
      </c>
      <c r="D35" s="100" t="s">
        <v>73</v>
      </c>
      <c r="E35" s="100" t="s">
        <v>73</v>
      </c>
      <c r="F35" s="100" t="s">
        <v>74</v>
      </c>
      <c r="G35" s="101" t="str">
        <f>AVERAGE(#REF!)</f>
        <v>0</v>
      </c>
      <c r="H35" s="101" t="str">
        <f>AVERAGE(#REF!)</f>
        <v>0</v>
      </c>
      <c r="I35" s="101" t="str">
        <f>AVERAGE(#REF!)</f>
        <v>0</v>
      </c>
      <c r="J35" s="98" t="str">
        <f>AVERAGE(#REF!)</f>
        <v>0</v>
      </c>
      <c r="K35" s="98"/>
      <c r="L35" s="101" t="str">
        <f>AVERAGE(#REF!)</f>
        <v>0</v>
      </c>
      <c r="M35" s="99"/>
      <c r="N35" s="98"/>
      <c r="O35" s="98">
        <f>MAX(#REF!)</f>
        <v>0</v>
      </c>
      <c r="P35" s="98">
        <f>MIN(#REF!)</f>
        <v>0</v>
      </c>
    </row>
    <row r="36" spans="1:16">
      <c r="A36" s="97">
        <v>29</v>
      </c>
      <c r="B36" s="98" t="str">
        <f>AVERAGE(#REF!)</f>
        <v>0</v>
      </c>
      <c r="C36" s="99" t="str">
        <f>AVERAGE(#REF!)</f>
        <v>0</v>
      </c>
      <c r="D36" s="100" t="s">
        <v>73</v>
      </c>
      <c r="E36" s="100" t="s">
        <v>73</v>
      </c>
      <c r="F36" s="100" t="s">
        <v>74</v>
      </c>
      <c r="G36" s="101" t="str">
        <f>AVERAGE(#REF!)</f>
        <v>0</v>
      </c>
      <c r="H36" s="101" t="str">
        <f>AVERAGE(#REF!)</f>
        <v>0</v>
      </c>
      <c r="I36" s="101" t="str">
        <f>AVERAGE(#REF!)</f>
        <v>0</v>
      </c>
      <c r="J36" s="98" t="str">
        <f>AVERAGE(#REF!)</f>
        <v>0</v>
      </c>
      <c r="K36" s="98"/>
      <c r="L36" s="101" t="str">
        <f>AVERAGE(#REF!)</f>
        <v>0</v>
      </c>
      <c r="M36" s="99"/>
      <c r="N36" s="98"/>
      <c r="O36" s="98">
        <f>MAX(#REF!)</f>
        <v>0</v>
      </c>
      <c r="P36" s="98">
        <f>MIN(#REF!)</f>
        <v>0</v>
      </c>
    </row>
    <row r="37" spans="1:16">
      <c r="A37" s="97">
        <v>30</v>
      </c>
      <c r="B37" s="98" t="str">
        <f>AVERAGE(#REF!)</f>
        <v>0</v>
      </c>
      <c r="C37" s="99" t="str">
        <f>AVERAGE(#REF!)</f>
        <v>0</v>
      </c>
      <c r="D37" s="100" t="s">
        <v>73</v>
      </c>
      <c r="E37" s="100" t="s">
        <v>73</v>
      </c>
      <c r="F37" s="100" t="s">
        <v>74</v>
      </c>
      <c r="G37" s="101" t="str">
        <f>AVERAGE(#REF!)</f>
        <v>0</v>
      </c>
      <c r="H37" s="101" t="str">
        <f>AVERAGE(#REF!)</f>
        <v>0</v>
      </c>
      <c r="I37" s="104" t="str">
        <f>AVERAGE(#REF!)</f>
        <v>0</v>
      </c>
      <c r="J37" s="98" t="str">
        <f>AVERAGE(#REF!)</f>
        <v>0</v>
      </c>
      <c r="K37" s="98"/>
      <c r="L37" s="101" t="str">
        <f>AVERAGE(#REF!)</f>
        <v>0</v>
      </c>
      <c r="M37" s="99"/>
      <c r="N37" s="98"/>
      <c r="O37" s="98">
        <f>MAX(#REF!)</f>
        <v>0</v>
      </c>
      <c r="P37" s="98">
        <f>MIN(#REF!)</f>
        <v>0</v>
      </c>
    </row>
    <row r="38" spans="1:16">
      <c r="A38" s="97">
        <v>31</v>
      </c>
      <c r="B38" s="98" t="str">
        <f>AVERAGE(#REF!)</f>
        <v>0</v>
      </c>
      <c r="C38" s="99" t="str">
        <f>AVERAGE(#REF!)</f>
        <v>0</v>
      </c>
      <c r="D38" s="100" t="s">
        <v>73</v>
      </c>
      <c r="E38" s="100" t="s">
        <v>73</v>
      </c>
      <c r="F38" s="100" t="s">
        <v>74</v>
      </c>
      <c r="G38" s="101" t="str">
        <f>AVERAGE(#REF!)</f>
        <v>0</v>
      </c>
      <c r="H38" s="101" t="str">
        <f>AVERAGE(#REF!)</f>
        <v>0</v>
      </c>
      <c r="I38" s="101" t="str">
        <f>AVERAGE(#REF!)</f>
        <v>0</v>
      </c>
      <c r="J38" s="98" t="str">
        <f>AVERAGE(#REF!)</f>
        <v>0</v>
      </c>
      <c r="K38" s="98"/>
      <c r="L38" s="101" t="str">
        <f>AVERAGE(#REF!)</f>
        <v>0</v>
      </c>
      <c r="M38" s="99"/>
      <c r="N38" s="98"/>
      <c r="O38" s="98">
        <f>MAX(#REF!)</f>
        <v>0</v>
      </c>
      <c r="P38" s="98">
        <f>MIN(#REF!)</f>
        <v>0</v>
      </c>
    </row>
    <row r="39" spans="1:16">
      <c r="A39" s="105" t="s">
        <v>75</v>
      </c>
      <c r="B39" s="98">
        <f>AVERAGE(B8:B38)</f>
        <v>0.765</v>
      </c>
      <c r="C39" s="99">
        <f>AVERAGE(C8:C38)</f>
        <v>6.1666666666667</v>
      </c>
      <c r="D39" s="100" t="s">
        <v>73</v>
      </c>
      <c r="E39" s="100" t="s">
        <v>73</v>
      </c>
      <c r="F39" s="100" t="s">
        <v>74</v>
      </c>
      <c r="G39" s="101">
        <f>AVERAGE(G8:G38)</f>
        <v>110.95</v>
      </c>
      <c r="H39" s="101">
        <f>AVERAGE(H8:H38)</f>
        <v>30.99144</v>
      </c>
      <c r="I39" s="104">
        <f>AVERAGE(I8:I38)</f>
        <v>41.09952</v>
      </c>
      <c r="J39" s="98">
        <f>AVERAGE(J8:J38)</f>
        <v>7.2966666666667</v>
      </c>
      <c r="K39" s="98" t="str">
        <f>AVERAGE(K8:K38)</f>
        <v>0</v>
      </c>
      <c r="L39" s="101">
        <f>AVERAGE(L8:L38)</f>
        <v>9.01463431</v>
      </c>
      <c r="M39" s="101" t="str">
        <f>AVERAGE(M8:M38)</f>
        <v>0</v>
      </c>
      <c r="N39" s="101" t="str">
        <f>AVERAGE(N8:N38)</f>
        <v>0</v>
      </c>
      <c r="O39" s="98">
        <f>AVERAGE(O8:O38)</f>
        <v>0.14258064516129</v>
      </c>
      <c r="P39" s="98">
        <f>AVERAGE(P8:P38)</f>
        <v>0.12096774193548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5:I7"/>
    <mergeCell ref="K5:K7"/>
    <mergeCell ref="L5:L7"/>
    <mergeCell ref="A1:P1"/>
    <mergeCell ref="M2:P2"/>
    <mergeCell ref="A3:P3"/>
    <mergeCell ref="A4:A7"/>
    <mergeCell ref="D4:D7"/>
    <mergeCell ref="E4:E7"/>
    <mergeCell ref="F4:F7"/>
    <mergeCell ref="J4:J7"/>
    <mergeCell ref="O4:P4"/>
    <mergeCell ref="B5:B7"/>
    <mergeCell ref="M5:M7"/>
    <mergeCell ref="N5:N7"/>
    <mergeCell ref="O5:P5"/>
    <mergeCell ref="C5:C7"/>
    <mergeCell ref="G5:G7"/>
    <mergeCell ref="H5:H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99"/>
  <sheetViews>
    <sheetView tabSelected="0" workbookViewId="0" showGridLines="true" showRowColHeaders="1">
      <selection activeCell="B34" sqref="B34"/>
    </sheetView>
  </sheetViews>
  <sheetFormatPr defaultRowHeight="14.4" outlineLevelRow="0" outlineLevelCol="0"/>
  <cols>
    <col min="1" max="1" width="16" customWidth="true" style="112"/>
    <col min="2" max="2" width="13.7109375" customWidth="true" style="112"/>
  </cols>
  <sheetData>
    <row r="1" spans="1:2" customHeight="1" ht="45">
      <c r="A1" s="106" t="s">
        <v>47</v>
      </c>
      <c r="B1" s="106" t="s">
        <v>81</v>
      </c>
    </row>
    <row r="2" spans="1:2">
      <c r="A2" s="107">
        <v>1</v>
      </c>
      <c r="B2" s="107">
        <f>+(SUM('1'!Q51:X51)*100)</f>
        <v>0</v>
      </c>
    </row>
    <row r="3" spans="1:2">
      <c r="A3" s="107">
        <v>2</v>
      </c>
      <c r="B3" s="107">
        <f>+(SUM('2'!Q51:X51)*100)</f>
        <v>74.7</v>
      </c>
    </row>
    <row r="4" spans="1:2">
      <c r="A4" s="107">
        <v>3</v>
      </c>
      <c r="B4" s="107">
        <f>+(SUM('3'!Q51:X51)*100)</f>
        <v>32.8</v>
      </c>
    </row>
    <row r="5" spans="1:2">
      <c r="A5" s="107">
        <v>4</v>
      </c>
      <c r="B5" s="107">
        <f>+(SUM(#REF!)*100)</f>
        <v>0</v>
      </c>
    </row>
    <row r="6" spans="1:2">
      <c r="A6" s="107">
        <v>5</v>
      </c>
      <c r="B6" s="107">
        <f>+(SUM(#REF!)*100)</f>
        <v>0</v>
      </c>
    </row>
    <row r="7" spans="1:2">
      <c r="A7" s="107">
        <v>6</v>
      </c>
      <c r="B7" s="107">
        <f>+(SUM(#REF!)*100)</f>
        <v>0</v>
      </c>
    </row>
    <row r="8" spans="1:2">
      <c r="A8" s="107">
        <v>7</v>
      </c>
      <c r="B8" s="107">
        <f>+(SUM(#REF!)*100)</f>
        <v>0</v>
      </c>
    </row>
    <row r="9" spans="1:2">
      <c r="A9" s="107">
        <v>8</v>
      </c>
      <c r="B9" s="107">
        <f>+(SUM(#REF!)*100)</f>
        <v>0</v>
      </c>
    </row>
    <row r="10" spans="1:2">
      <c r="A10" s="107">
        <v>9</v>
      </c>
      <c r="B10" s="107">
        <f>+(SUM(#REF!)*100)</f>
        <v>0</v>
      </c>
    </row>
    <row r="11" spans="1:2">
      <c r="A11" s="107">
        <v>10</v>
      </c>
      <c r="B11" s="107">
        <f>+(SUM(#REF!)*100)</f>
        <v>0</v>
      </c>
    </row>
    <row r="12" spans="1:2">
      <c r="A12" s="107">
        <v>11</v>
      </c>
      <c r="B12" s="107">
        <f>+(SUM(#REF!)*100)</f>
        <v>0</v>
      </c>
    </row>
    <row r="13" spans="1:2">
      <c r="A13" s="107">
        <v>12</v>
      </c>
      <c r="B13" s="107">
        <f>+(SUM(#REF!)*100)</f>
        <v>0</v>
      </c>
    </row>
    <row r="14" spans="1:2">
      <c r="A14" s="107">
        <v>13</v>
      </c>
      <c r="B14" s="107">
        <f>+(SUM(#REF!)*100)</f>
        <v>0</v>
      </c>
    </row>
    <row r="15" spans="1:2">
      <c r="A15" s="107">
        <v>14</v>
      </c>
      <c r="B15" s="107">
        <f>+(SUM(#REF!)*100)</f>
        <v>0</v>
      </c>
    </row>
    <row r="16" spans="1:2">
      <c r="A16" s="107">
        <v>15</v>
      </c>
      <c r="B16" s="107">
        <f>+(SUM(#REF!)*100)</f>
        <v>0</v>
      </c>
    </row>
    <row r="17" spans="1:2">
      <c r="A17" s="107">
        <v>16</v>
      </c>
      <c r="B17" s="107">
        <f>+(SUM(#REF!)*100)</f>
        <v>0</v>
      </c>
    </row>
    <row r="18" spans="1:2">
      <c r="A18" s="107">
        <v>17</v>
      </c>
      <c r="B18" s="107">
        <f>+(SUM(#REF!)*100)</f>
        <v>0</v>
      </c>
    </row>
    <row r="19" spans="1:2">
      <c r="A19" s="107">
        <v>18</v>
      </c>
      <c r="B19" s="107">
        <f>+(SUM(#REF!)*100)</f>
        <v>0</v>
      </c>
    </row>
    <row r="20" spans="1:2">
      <c r="A20" s="107">
        <v>19</v>
      </c>
      <c r="B20" s="107">
        <f>+(SUM(#REF!)*100)</f>
        <v>0</v>
      </c>
    </row>
    <row r="21" spans="1:2">
      <c r="A21" s="107">
        <v>20</v>
      </c>
      <c r="B21" s="107">
        <f>+(SUM(#REF!)*100)</f>
        <v>0</v>
      </c>
    </row>
    <row r="22" spans="1:2">
      <c r="A22" s="107">
        <v>21</v>
      </c>
      <c r="B22" s="107">
        <f>+(SUM(#REF!)*100)</f>
        <v>0</v>
      </c>
    </row>
    <row r="23" spans="1:2">
      <c r="A23" s="107">
        <v>22</v>
      </c>
      <c r="B23" s="107">
        <f>+(SUM(#REF!)*100)</f>
        <v>0</v>
      </c>
    </row>
    <row r="24" spans="1:2">
      <c r="A24" s="107">
        <v>23</v>
      </c>
      <c r="B24" s="107">
        <f>+(SUM(#REF!)*100)</f>
        <v>0</v>
      </c>
    </row>
    <row r="25" spans="1:2">
      <c r="A25" s="107">
        <v>24</v>
      </c>
      <c r="B25" s="107">
        <f>+(SUM(#REF!)*100)</f>
        <v>0</v>
      </c>
    </row>
    <row r="26" spans="1:2">
      <c r="A26" s="107">
        <v>25</v>
      </c>
      <c r="B26" s="107">
        <f>+(SUM(#REF!)*100)</f>
        <v>0</v>
      </c>
    </row>
    <row r="27" spans="1:2">
      <c r="A27" s="107">
        <v>26</v>
      </c>
      <c r="B27" s="107">
        <f>+(SUM(#REF!)*100)</f>
        <v>0</v>
      </c>
    </row>
    <row r="28" spans="1:2">
      <c r="A28" s="107">
        <v>27</v>
      </c>
      <c r="B28" s="107">
        <f>+(SUM(#REF!)*100)</f>
        <v>0</v>
      </c>
    </row>
    <row r="29" spans="1:2">
      <c r="A29" s="107">
        <v>28</v>
      </c>
      <c r="B29" s="107">
        <f>+(SUM(#REF!)*100)</f>
        <v>0</v>
      </c>
    </row>
    <row r="30" spans="1:2">
      <c r="A30" s="107">
        <v>29</v>
      </c>
      <c r="B30" s="107">
        <f>+(SUM(#REF!)*100)</f>
        <v>0</v>
      </c>
    </row>
    <row r="31" spans="1:2">
      <c r="A31" s="107">
        <v>30</v>
      </c>
      <c r="B31" s="107">
        <f>+(SUM(#REF!)*100)</f>
        <v>0</v>
      </c>
    </row>
    <row r="32" spans="1:2">
      <c r="A32" s="107">
        <v>31</v>
      </c>
      <c r="B32" s="107">
        <f>+(SUM(#REF!)*100)</f>
        <v>0</v>
      </c>
    </row>
    <row r="33" spans="1:2" customHeight="1" ht="45">
      <c r="A33" s="108" t="s">
        <v>82</v>
      </c>
      <c r="B33" s="109">
        <f>SUM(B2:B32)</f>
        <v>107.5</v>
      </c>
    </row>
    <row r="34" spans="1:2" customHeight="1" ht="45">
      <c r="A34" s="108" t="s">
        <v>83</v>
      </c>
      <c r="B34" s="109">
        <f>31*8</f>
        <v>248</v>
      </c>
    </row>
    <row r="35" spans="1:2">
      <c r="A35" s="110" t="s">
        <v>84</v>
      </c>
      <c r="B35" s="111">
        <f>B33/B34</f>
        <v>0.43346774193548</v>
      </c>
    </row>
    <row r="36" spans="1:2" customHeight="1" ht="30">
      <c r="A36" s="110" t="s">
        <v>85</v>
      </c>
      <c r="B36" s="109" t="s">
        <v>86</v>
      </c>
    </row>
    <row r="37" spans="1:2" customHeight="1" ht="30">
      <c r="A37" s="108" t="s">
        <v>87</v>
      </c>
      <c r="B37" s="111">
        <v>1</v>
      </c>
    </row>
    <row r="38" spans="1:2">
      <c r="A38" s="108" t="s">
        <v>88</v>
      </c>
      <c r="B38" s="107"/>
    </row>
    <row r="39" spans="1:2">
      <c r="A39" s="112"/>
    </row>
    <row r="40" spans="1:2">
      <c r="A40" s="112"/>
    </row>
    <row r="41" spans="1:2">
      <c r="A41" s="112"/>
    </row>
    <row r="42" spans="1:2">
      <c r="A42" s="112"/>
    </row>
    <row r="43" spans="1:2">
      <c r="A43" s="112"/>
    </row>
    <row r="44" spans="1:2">
      <c r="A44" s="112"/>
    </row>
    <row r="45" spans="1:2">
      <c r="A45" s="112"/>
    </row>
    <row r="46" spans="1:2">
      <c r="A46" s="112"/>
    </row>
    <row r="47" spans="1:2">
      <c r="A47" s="112"/>
    </row>
    <row r="48" spans="1:2">
      <c r="A48" s="112"/>
    </row>
    <row r="49" spans="1:2">
      <c r="A49" s="112"/>
    </row>
    <row r="50" spans="1:2">
      <c r="A50" s="112"/>
    </row>
    <row r="51" spans="1:2">
      <c r="A51" s="112"/>
    </row>
    <row r="52" spans="1:2">
      <c r="A52" s="112"/>
    </row>
    <row r="53" spans="1:2">
      <c r="A53" s="112"/>
    </row>
    <row r="54" spans="1:2">
      <c r="A54" s="112"/>
    </row>
    <row r="55" spans="1:2">
      <c r="A55" s="112"/>
    </row>
    <row r="56" spans="1:2">
      <c r="A56" s="112"/>
    </row>
    <row r="57" spans="1:2">
      <c r="A57" s="112"/>
    </row>
    <row r="58" spans="1:2">
      <c r="A58" s="112"/>
    </row>
    <row r="59" spans="1:2">
      <c r="A59" s="112"/>
    </row>
    <row r="60" spans="1:2">
      <c r="A60" s="112"/>
    </row>
    <row r="61" spans="1:2">
      <c r="A61" s="112"/>
    </row>
    <row r="62" spans="1:2">
      <c r="A62" s="112"/>
    </row>
    <row r="63" spans="1:2">
      <c r="A63" s="112"/>
    </row>
    <row r="64" spans="1:2">
      <c r="A64" s="112"/>
    </row>
    <row r="65" spans="1:2">
      <c r="A65" s="112"/>
    </row>
    <row r="66" spans="1:2">
      <c r="A66" s="112"/>
    </row>
    <row r="67" spans="1:2">
      <c r="A67" s="112"/>
    </row>
    <row r="68" spans="1:2">
      <c r="A68" s="112"/>
    </row>
    <row r="69" spans="1:2">
      <c r="A69" s="112"/>
    </row>
    <row r="70" spans="1:2">
      <c r="A70" s="112"/>
    </row>
    <row r="71" spans="1:2">
      <c r="A71" s="112"/>
    </row>
    <row r="72" spans="1:2">
      <c r="A72" s="112"/>
    </row>
    <row r="73" spans="1:2">
      <c r="A73" s="112"/>
    </row>
    <row r="74" spans="1:2">
      <c r="A74" s="112"/>
    </row>
    <row r="75" spans="1:2">
      <c r="A75" s="112"/>
    </row>
    <row r="76" spans="1:2">
      <c r="A76" s="112"/>
    </row>
    <row r="77" spans="1:2">
      <c r="A77" s="112"/>
    </row>
    <row r="78" spans="1:2">
      <c r="A78" s="112"/>
    </row>
    <row r="79" spans="1:2">
      <c r="A79" s="112"/>
    </row>
    <row r="80" spans="1:2">
      <c r="A80" s="112"/>
    </row>
    <row r="81" spans="1:2">
      <c r="A81" s="112"/>
    </row>
    <row r="82" spans="1:2">
      <c r="A82" s="112"/>
    </row>
    <row r="83" spans="1:2">
      <c r="A83" s="112"/>
    </row>
    <row r="84" spans="1:2">
      <c r="A84" s="112"/>
    </row>
    <row r="85" spans="1:2">
      <c r="A85" s="112"/>
    </row>
    <row r="86" spans="1:2">
      <c r="A86" s="112"/>
    </row>
    <row r="87" spans="1:2">
      <c r="A87" s="112"/>
    </row>
    <row r="88" spans="1:2">
      <c r="A88" s="112"/>
    </row>
    <row r="89" spans="1:2">
      <c r="A89" s="112"/>
    </row>
    <row r="90" spans="1:2">
      <c r="A90" s="112"/>
    </row>
    <row r="91" spans="1:2">
      <c r="A91" s="112"/>
    </row>
    <row r="92" spans="1:2">
      <c r="A92" s="112"/>
    </row>
    <row r="93" spans="1:2">
      <c r="A93" s="112"/>
    </row>
    <row r="94" spans="1:2">
      <c r="A94" s="112"/>
    </row>
    <row r="95" spans="1:2">
      <c r="A95" s="112"/>
    </row>
    <row r="96" spans="1:2">
      <c r="A96" s="112"/>
    </row>
    <row r="97" spans="1:2">
      <c r="A97" s="112"/>
    </row>
    <row r="98" spans="1:2">
      <c r="A98" s="112"/>
    </row>
    <row r="99" spans="1:2">
      <c r="A99" s="112"/>
    </row>
    <row r="100" spans="1:2">
      <c r="A100" s="112"/>
    </row>
    <row r="101" spans="1:2">
      <c r="A101" s="112"/>
    </row>
    <row r="102" spans="1:2">
      <c r="A102" s="112"/>
    </row>
    <row r="103" spans="1:2">
      <c r="A103" s="112"/>
    </row>
    <row r="104" spans="1:2">
      <c r="A104" s="112"/>
    </row>
    <row r="105" spans="1:2">
      <c r="A105" s="112"/>
    </row>
    <row r="106" spans="1:2">
      <c r="A106" s="112"/>
    </row>
    <row r="107" spans="1:2">
      <c r="A107" s="112"/>
    </row>
    <row r="108" spans="1:2">
      <c r="A108" s="112"/>
    </row>
    <row r="109" spans="1:2">
      <c r="A109" s="112"/>
    </row>
    <row r="110" spans="1:2">
      <c r="A110" s="112"/>
    </row>
    <row r="111" spans="1:2">
      <c r="A111" s="112"/>
    </row>
    <row r="112" spans="1:2">
      <c r="A112" s="112"/>
    </row>
    <row r="113" spans="1:2">
      <c r="A113" s="112"/>
    </row>
    <row r="114" spans="1:2">
      <c r="A114" s="112"/>
    </row>
    <row r="115" spans="1:2">
      <c r="A115" s="112"/>
    </row>
    <row r="116" spans="1:2">
      <c r="A116" s="112"/>
    </row>
    <row r="117" spans="1:2">
      <c r="A117" s="112"/>
    </row>
    <row r="118" spans="1:2">
      <c r="A118" s="112"/>
    </row>
    <row r="119" spans="1:2">
      <c r="A119" s="112"/>
    </row>
    <row r="120" spans="1:2">
      <c r="A120" s="112"/>
    </row>
    <row r="121" spans="1:2">
      <c r="A121" s="112"/>
    </row>
    <row r="122" spans="1:2">
      <c r="A122" s="112"/>
    </row>
    <row r="123" spans="1:2">
      <c r="A123" s="112"/>
    </row>
    <row r="124" spans="1:2">
      <c r="A124" s="112"/>
    </row>
    <row r="125" spans="1:2">
      <c r="A125" s="112"/>
    </row>
    <row r="126" spans="1:2">
      <c r="A126" s="112"/>
    </row>
    <row r="127" spans="1:2">
      <c r="A127" s="112"/>
    </row>
    <row r="128" spans="1:2">
      <c r="A128" s="112"/>
    </row>
    <row r="129" spans="1:2">
      <c r="A129" s="112"/>
    </row>
    <row r="130" spans="1:2">
      <c r="A130" s="112"/>
    </row>
    <row r="131" spans="1:2">
      <c r="A131" s="112"/>
    </row>
    <row r="132" spans="1:2">
      <c r="A132" s="112"/>
    </row>
    <row r="133" spans="1:2">
      <c r="A133" s="112"/>
    </row>
    <row r="134" spans="1:2">
      <c r="A134" s="112"/>
    </row>
    <row r="135" spans="1:2">
      <c r="A135" s="112"/>
    </row>
    <row r="136" spans="1:2">
      <c r="A136" s="112"/>
    </row>
    <row r="137" spans="1:2">
      <c r="A137" s="112"/>
    </row>
    <row r="138" spans="1:2">
      <c r="A138" s="112"/>
    </row>
    <row r="139" spans="1:2">
      <c r="A139" s="112"/>
    </row>
    <row r="140" spans="1:2">
      <c r="A140" s="112"/>
    </row>
    <row r="141" spans="1:2">
      <c r="A141" s="112"/>
    </row>
    <row r="142" spans="1:2">
      <c r="A142" s="112"/>
    </row>
    <row r="143" spans="1:2">
      <c r="A143" s="112"/>
    </row>
    <row r="144" spans="1:2">
      <c r="A144" s="112"/>
    </row>
    <row r="145" spans="1:2">
      <c r="A145" s="112"/>
    </row>
    <row r="146" spans="1:2">
      <c r="A146" s="112"/>
    </row>
    <row r="147" spans="1:2">
      <c r="A147" s="112"/>
    </row>
    <row r="148" spans="1:2">
      <c r="A148" s="112"/>
    </row>
    <row r="149" spans="1:2">
      <c r="A149" s="112"/>
    </row>
    <row r="150" spans="1:2">
      <c r="A150" s="112"/>
    </row>
    <row r="151" spans="1:2">
      <c r="A151" s="112"/>
    </row>
    <row r="152" spans="1:2">
      <c r="A152" s="112"/>
    </row>
    <row r="153" spans="1:2">
      <c r="A153" s="112"/>
    </row>
    <row r="154" spans="1:2">
      <c r="A154" s="112"/>
    </row>
    <row r="155" spans="1:2">
      <c r="A155" s="112"/>
    </row>
    <row r="156" spans="1:2">
      <c r="A156" s="112"/>
    </row>
    <row r="157" spans="1:2">
      <c r="A157" s="112"/>
    </row>
    <row r="158" spans="1:2">
      <c r="A158" s="112"/>
    </row>
    <row r="159" spans="1:2">
      <c r="A159" s="112"/>
    </row>
    <row r="160" spans="1:2">
      <c r="A160" s="112"/>
    </row>
    <row r="161" spans="1:2">
      <c r="A161" s="112"/>
    </row>
    <row r="162" spans="1:2">
      <c r="A162" s="112"/>
    </row>
    <row r="163" spans="1:2">
      <c r="A163" s="112"/>
    </row>
    <row r="164" spans="1:2">
      <c r="A164" s="112"/>
    </row>
    <row r="165" spans="1:2">
      <c r="A165" s="112"/>
    </row>
    <row r="166" spans="1:2">
      <c r="A166" s="112"/>
    </row>
    <row r="167" spans="1:2">
      <c r="A167" s="112"/>
    </row>
    <row r="168" spans="1:2">
      <c r="A168" s="112"/>
    </row>
    <row r="169" spans="1:2">
      <c r="A169" s="112"/>
    </row>
    <row r="170" spans="1:2">
      <c r="A170" s="112"/>
    </row>
    <row r="171" spans="1:2">
      <c r="A171" s="112"/>
    </row>
    <row r="172" spans="1:2">
      <c r="A172" s="112"/>
    </row>
    <row r="173" spans="1:2">
      <c r="A173" s="112"/>
    </row>
    <row r="174" spans="1:2">
      <c r="A174" s="112"/>
    </row>
    <row r="175" spans="1:2">
      <c r="A175" s="112"/>
    </row>
    <row r="176" spans="1:2">
      <c r="A176" s="112"/>
    </row>
    <row r="177" spans="1:2">
      <c r="A177" s="112"/>
    </row>
    <row r="178" spans="1:2">
      <c r="A178" s="112"/>
    </row>
    <row r="179" spans="1:2">
      <c r="A179" s="112"/>
    </row>
    <row r="180" spans="1:2">
      <c r="A180" s="112"/>
    </row>
    <row r="181" spans="1:2">
      <c r="A181" s="112"/>
    </row>
    <row r="182" spans="1:2">
      <c r="A182" s="112"/>
    </row>
    <row r="183" spans="1:2">
      <c r="A183" s="112"/>
    </row>
    <row r="184" spans="1:2">
      <c r="A184" s="112"/>
    </row>
    <row r="185" spans="1:2">
      <c r="A185" s="112"/>
    </row>
    <row r="186" spans="1:2">
      <c r="A186" s="112"/>
    </row>
    <row r="187" spans="1:2">
      <c r="A187" s="112"/>
    </row>
    <row r="188" spans="1:2">
      <c r="A188" s="112"/>
    </row>
    <row r="189" spans="1:2">
      <c r="A189" s="112"/>
    </row>
    <row r="190" spans="1:2">
      <c r="A190" s="112"/>
    </row>
    <row r="191" spans="1:2">
      <c r="A191" s="112"/>
    </row>
    <row r="192" spans="1:2">
      <c r="A192" s="112"/>
    </row>
    <row r="193" spans="1:2">
      <c r="A193" s="112"/>
    </row>
    <row r="194" spans="1:2">
      <c r="A194" s="112"/>
    </row>
    <row r="195" spans="1:2">
      <c r="A195" s="112"/>
    </row>
    <row r="196" spans="1:2">
      <c r="A196" s="112"/>
    </row>
    <row r="197" spans="1:2">
      <c r="A197" s="112"/>
    </row>
    <row r="198" spans="1:2">
      <c r="A198" s="112"/>
    </row>
    <row r="199" spans="1:2">
      <c r="A199" s="1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199"/>
  <sheetViews>
    <sheetView tabSelected="0" workbookViewId="0" zoomScale="50" zoomScaleNormal="50" view="pageBreakPreview" showGridLines="true" showRowColHeaders="1">
      <selection activeCell="X47" sqref="X47"/>
    </sheetView>
  </sheetViews>
  <sheetFormatPr defaultRowHeight="14.4" defaultColWidth="11.42578125" outlineLevelRow="0" outlineLevelCol="0"/>
  <cols>
    <col min="1" max="1" width="11" customWidth="true" style="2"/>
    <col min="2" max="2" width="7.140625" customWidth="true" style="2"/>
    <col min="3" max="3" width="5" customWidth="true" style="2"/>
    <col min="4" max="4" width="1.7109375" customWidth="true" style="2"/>
    <col min="5" max="5" width="16.85546875" customWidth="true" style="2"/>
    <col min="6" max="6" width="7.28515625" customWidth="true" style="2"/>
    <col min="7" max="7" width="8.28515625" customWidth="true" style="2"/>
    <col min="8" max="8" width="8.28515625" customWidth="true" style="2"/>
    <col min="9" max="9" width="0.5703125" customWidth="true" style="2"/>
    <col min="10" max="10" width="22.140625" customWidth="true" style="2"/>
    <col min="11" max="11" width="12.5703125" customWidth="true" style="2"/>
    <col min="12" max="12" width="15" customWidth="true" style="2"/>
    <col min="13" max="13" width="21.140625" customWidth="true" style="2"/>
    <col min="14" max="14" width="19.42578125" customWidth="true" style="2"/>
    <col min="15" max="15" width="19.28515625" customWidth="true" style="2"/>
    <col min="16" max="16" width="19.42578125" customWidth="true" style="2"/>
    <col min="17" max="17" width="16.7109375" customWidth="true" style="2"/>
    <col min="18" max="18" width="16.7109375" customWidth="true" style="2"/>
    <col min="19" max="19" width="16.7109375" customWidth="true" style="2"/>
    <col min="20" max="20" width="16.7109375" customWidth="true" style="2"/>
    <col min="21" max="21" width="16.7109375" customWidth="true" style="2"/>
    <col min="22" max="22" width="16.7109375" customWidth="true" style="2"/>
    <col min="23" max="23" width="16.7109375" customWidth="true" style="2"/>
    <col min="24" max="24" width="16.7109375" customWidth="true" style="2"/>
    <col min="25" max="25" width="11" customWidth="true" style="2"/>
    <col min="26" max="26" width="7.140625" customWidth="true" style="2"/>
    <col min="27" max="27" width="5" customWidth="true" style="2"/>
    <col min="28" max="28" width="1.7109375" customWidth="true" style="2"/>
    <col min="29" max="29" width="16.85546875" customWidth="true" style="2"/>
    <col min="30" max="30" width="7.85546875" customWidth="true" style="2"/>
    <col min="31" max="31" width="8.85546875" customWidth="true" style="2"/>
    <col min="32" max="32" width="8.28515625" customWidth="true" style="2"/>
    <col min="33" max="33" width="0.5703125" customWidth="true" style="2"/>
    <col min="34" max="34" width="22.140625" customWidth="true" style="2"/>
    <col min="35" max="35" width="12.5703125" customWidth="true" style="2"/>
    <col min="36" max="36" width="15" customWidth="true" style="2"/>
    <col min="37" max="37" width="20.5703125" customWidth="true" style="2"/>
    <col min="38" max="38" width="19.42578125" customWidth="true" style="2"/>
    <col min="39" max="39" width="18.7109375" customWidth="true" style="2"/>
    <col min="40" max="40" width="19.42578125" customWidth="true" style="2"/>
    <col min="41" max="41" width="16.7109375" customWidth="true" style="2"/>
    <col min="42" max="42" width="16.7109375" customWidth="true" style="2"/>
    <col min="43" max="43" width="16.7109375" customWidth="true" style="2"/>
    <col min="44" max="44" width="16.7109375" customWidth="true" style="2"/>
    <col min="45" max="45" width="16.7109375" customWidth="true" style="2"/>
    <col min="46" max="46" width="16.7109375" customWidth="true" style="2"/>
    <col min="47" max="47" width="16.7109375" customWidth="true" style="2"/>
    <col min="48" max="48" width="16.7109375" customWidth="true" style="2"/>
    <col min="49" max="49" width="11.42578125" style="2"/>
  </cols>
  <sheetData>
    <row r="1" spans="1:49" customHeight="1" ht="27">
      <c r="A1" s="169"/>
      <c r="B1" s="167"/>
      <c r="C1" s="167"/>
      <c r="D1" s="167"/>
      <c r="E1" s="167"/>
      <c r="F1" s="167"/>
      <c r="G1" s="168"/>
      <c r="H1" s="164" t="s">
        <v>89</v>
      </c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6"/>
      <c r="Y1" s="169"/>
      <c r="Z1" s="167"/>
      <c r="AA1" s="167"/>
      <c r="AB1" s="167"/>
      <c r="AC1" s="167"/>
      <c r="AD1" s="167"/>
      <c r="AE1" s="168"/>
      <c r="AF1" s="164" t="s">
        <v>89</v>
      </c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6"/>
    </row>
    <row r="2" spans="1:49" customHeight="1" ht="27">
      <c r="A2" s="170"/>
      <c r="B2" s="171"/>
      <c r="C2" s="171"/>
      <c r="D2" s="171"/>
      <c r="E2" s="171"/>
      <c r="F2" s="171"/>
      <c r="G2" s="172"/>
      <c r="H2" s="173" t="s">
        <v>90</v>
      </c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5"/>
      <c r="Y2" s="170"/>
      <c r="Z2" s="171"/>
      <c r="AA2" s="171"/>
      <c r="AB2" s="171"/>
      <c r="AC2" s="171"/>
      <c r="AD2" s="171"/>
      <c r="AE2" s="172"/>
      <c r="AF2" s="173" t="s">
        <v>90</v>
      </c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5"/>
    </row>
    <row r="3" spans="1:49" customHeight="1" ht="27">
      <c r="A3" s="170"/>
      <c r="B3" s="171"/>
      <c r="C3" s="171"/>
      <c r="D3" s="171"/>
      <c r="E3" s="171"/>
      <c r="F3" s="171"/>
      <c r="G3" s="172"/>
      <c r="H3" s="180" t="s">
        <v>91</v>
      </c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2"/>
      <c r="Y3" s="170"/>
      <c r="Z3" s="171"/>
      <c r="AA3" s="171"/>
      <c r="AB3" s="171"/>
      <c r="AC3" s="171"/>
      <c r="AD3" s="171"/>
      <c r="AE3" s="172"/>
      <c r="AF3" s="180" t="s">
        <v>91</v>
      </c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2"/>
    </row>
    <row r="4" spans="1:49" customHeight="1" ht="27">
      <c r="A4" s="170"/>
      <c r="B4" s="171"/>
      <c r="C4" s="171"/>
      <c r="D4" s="171"/>
      <c r="E4" s="171"/>
      <c r="F4" s="171"/>
      <c r="G4" s="172"/>
      <c r="H4" s="173" t="s">
        <v>92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5"/>
      <c r="Y4" s="170"/>
      <c r="Z4" s="171"/>
      <c r="AA4" s="171"/>
      <c r="AB4" s="171"/>
      <c r="AC4" s="171"/>
      <c r="AD4" s="171"/>
      <c r="AE4" s="172"/>
      <c r="AF4" s="173" t="s">
        <v>92</v>
      </c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5"/>
    </row>
    <row r="5" spans="1:49" customHeight="1" ht="27">
      <c r="A5" s="170"/>
      <c r="B5" s="171"/>
      <c r="C5" s="171"/>
      <c r="D5" s="171"/>
      <c r="E5" s="171"/>
      <c r="F5" s="171"/>
      <c r="G5" s="172"/>
      <c r="H5" s="156" t="s">
        <v>93</v>
      </c>
      <c r="I5" s="157"/>
      <c r="J5" s="157"/>
      <c r="K5" s="157"/>
      <c r="L5" s="160" t="s">
        <v>94</v>
      </c>
      <c r="M5" s="161"/>
      <c r="N5" s="162"/>
      <c r="O5" s="156" t="s">
        <v>95</v>
      </c>
      <c r="P5" s="157"/>
      <c r="Q5" s="157"/>
      <c r="R5" s="163"/>
      <c r="S5" s="164" t="s">
        <v>96</v>
      </c>
      <c r="T5" s="165"/>
      <c r="U5" s="166"/>
      <c r="V5" s="164" t="s">
        <v>97</v>
      </c>
      <c r="W5" s="167"/>
      <c r="X5" s="168"/>
      <c r="Y5" s="170"/>
      <c r="Z5" s="171"/>
      <c r="AA5" s="171"/>
      <c r="AB5" s="171"/>
      <c r="AC5" s="171"/>
      <c r="AD5" s="171"/>
      <c r="AE5" s="172"/>
      <c r="AF5" s="156" t="s">
        <v>93</v>
      </c>
      <c r="AG5" s="157"/>
      <c r="AH5" s="157"/>
      <c r="AI5" s="157"/>
      <c r="AJ5" s="160" t="s">
        <v>94</v>
      </c>
      <c r="AK5" s="161"/>
      <c r="AL5" s="162"/>
      <c r="AM5" s="156" t="s">
        <v>95</v>
      </c>
      <c r="AN5" s="157"/>
      <c r="AO5" s="157"/>
      <c r="AP5" s="163"/>
      <c r="AQ5" s="164" t="s">
        <v>96</v>
      </c>
      <c r="AR5" s="165"/>
      <c r="AS5" s="166"/>
      <c r="AT5" s="164" t="s">
        <v>97</v>
      </c>
      <c r="AU5" s="167"/>
      <c r="AV5" s="168"/>
    </row>
    <row r="6" spans="1:49" customHeight="1" ht="27">
      <c r="A6" s="147"/>
      <c r="B6" s="148"/>
      <c r="C6" s="148"/>
      <c r="D6" s="148"/>
      <c r="E6" s="148"/>
      <c r="F6" s="148"/>
      <c r="G6" s="149"/>
      <c r="H6" s="158"/>
      <c r="I6" s="159"/>
      <c r="J6" s="159"/>
      <c r="K6" s="159"/>
      <c r="L6" s="150" t="s">
        <v>98</v>
      </c>
      <c r="M6" s="151"/>
      <c r="N6" s="152"/>
      <c r="O6" s="153">
        <v>42095</v>
      </c>
      <c r="P6" s="154"/>
      <c r="Q6" s="154"/>
      <c r="R6" s="155"/>
      <c r="S6" s="147">
        <v>1</v>
      </c>
      <c r="T6" s="148"/>
      <c r="U6" s="149"/>
      <c r="V6" s="147" t="s">
        <v>99</v>
      </c>
      <c r="W6" s="148"/>
      <c r="X6" s="149"/>
      <c r="Y6" s="147"/>
      <c r="Z6" s="148"/>
      <c r="AA6" s="148"/>
      <c r="AB6" s="148"/>
      <c r="AC6" s="148"/>
      <c r="AD6" s="148"/>
      <c r="AE6" s="149"/>
      <c r="AF6" s="158"/>
      <c r="AG6" s="159"/>
      <c r="AH6" s="159"/>
      <c r="AI6" s="159"/>
      <c r="AJ6" s="150" t="s">
        <v>98</v>
      </c>
      <c r="AK6" s="151"/>
      <c r="AL6" s="152"/>
      <c r="AM6" s="153">
        <v>42095</v>
      </c>
      <c r="AN6" s="154"/>
      <c r="AO6" s="154"/>
      <c r="AP6" s="155"/>
      <c r="AQ6" s="147">
        <v>1</v>
      </c>
      <c r="AR6" s="148"/>
      <c r="AS6" s="149"/>
      <c r="AT6" s="147" t="s">
        <v>100</v>
      </c>
      <c r="AU6" s="148"/>
      <c r="AV6" s="149"/>
    </row>
    <row r="7" spans="1:49" customHeight="1" ht="18.75">
      <c r="A7" s="156" t="s">
        <v>101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8"/>
      <c r="Y7" s="156" t="s">
        <v>101</v>
      </c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8"/>
    </row>
    <row r="8" spans="1:49" customHeight="1" ht="39">
      <c r="A8" s="183" t="s">
        <v>102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5"/>
      <c r="Y8" s="183" t="s">
        <v>102</v>
      </c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5"/>
    </row>
    <row r="9" spans="1:49" customHeight="1" ht="45.75">
      <c r="A9" s="176" t="s">
        <v>103</v>
      </c>
      <c r="B9" s="197"/>
      <c r="C9" s="197"/>
      <c r="D9" s="197"/>
      <c r="E9" s="197"/>
      <c r="F9" s="177"/>
      <c r="G9" s="198">
        <v>42220</v>
      </c>
      <c r="H9" s="199"/>
      <c r="I9" s="199"/>
      <c r="J9" s="199"/>
      <c r="K9" s="199"/>
      <c r="L9" s="199"/>
      <c r="M9" s="199"/>
      <c r="N9" s="200"/>
      <c r="O9" s="176" t="s">
        <v>104</v>
      </c>
      <c r="P9" s="177"/>
      <c r="Q9" s="178" t="s">
        <v>105</v>
      </c>
      <c r="R9" s="178"/>
      <c r="S9" s="178"/>
      <c r="T9" s="178"/>
      <c r="U9" s="178"/>
      <c r="V9" s="178"/>
      <c r="W9" s="178"/>
      <c r="X9" s="179"/>
      <c r="Y9" s="176" t="s">
        <v>103</v>
      </c>
      <c r="Z9" s="197"/>
      <c r="AA9" s="197"/>
      <c r="AB9" s="197"/>
      <c r="AC9" s="197"/>
      <c r="AD9" s="177"/>
      <c r="AE9" s="198">
        <f>+G9</f>
        <v>42220</v>
      </c>
      <c r="AF9" s="199"/>
      <c r="AG9" s="199"/>
      <c r="AH9" s="199"/>
      <c r="AI9" s="199"/>
      <c r="AJ9" s="199"/>
      <c r="AK9" s="199"/>
      <c r="AL9" s="200"/>
      <c r="AM9" s="176" t="s">
        <v>104</v>
      </c>
      <c r="AN9" s="177"/>
      <c r="AO9" s="178" t="str">
        <f>+Q9</f>
        <v>LAT 2015-0091</v>
      </c>
      <c r="AP9" s="178"/>
      <c r="AQ9" s="178"/>
      <c r="AR9" s="178"/>
      <c r="AS9" s="178"/>
      <c r="AT9" s="178"/>
      <c r="AU9" s="178"/>
      <c r="AV9" s="179"/>
    </row>
    <row r="10" spans="1:49" customHeight="1" ht="45.75">
      <c r="A10" s="186" t="s">
        <v>106</v>
      </c>
      <c r="B10" s="187"/>
      <c r="C10" s="187"/>
      <c r="D10" s="187"/>
      <c r="E10" s="187"/>
      <c r="F10" s="188"/>
      <c r="G10" s="189" t="s">
        <v>107</v>
      </c>
      <c r="H10" s="190"/>
      <c r="I10" s="190"/>
      <c r="J10" s="190"/>
      <c r="K10" s="190"/>
      <c r="L10" s="190"/>
      <c r="M10" s="190"/>
      <c r="N10" s="191"/>
      <c r="O10" s="192" t="s">
        <v>108</v>
      </c>
      <c r="P10" s="193"/>
      <c r="Q10" s="194" t="s">
        <v>109</v>
      </c>
      <c r="R10" s="195"/>
      <c r="S10" s="195"/>
      <c r="T10" s="195"/>
      <c r="U10" s="195"/>
      <c r="V10" s="195"/>
      <c r="W10" s="195"/>
      <c r="X10" s="196"/>
      <c r="Y10" s="186" t="s">
        <v>106</v>
      </c>
      <c r="Z10" s="187"/>
      <c r="AA10" s="187"/>
      <c r="AB10" s="187"/>
      <c r="AC10" s="187"/>
      <c r="AD10" s="188"/>
      <c r="AE10" s="189" t="str">
        <f>+G10</f>
        <v>EMPOPASTO S.A E.S.P</v>
      </c>
      <c r="AF10" s="190"/>
      <c r="AG10" s="190"/>
      <c r="AH10" s="190"/>
      <c r="AI10" s="190"/>
      <c r="AJ10" s="190"/>
      <c r="AK10" s="190"/>
      <c r="AL10" s="191"/>
      <c r="AM10" s="192" t="s">
        <v>108</v>
      </c>
      <c r="AN10" s="193"/>
      <c r="AO10" s="194" t="str">
        <f>+Q10</f>
        <v>NARIÑO</v>
      </c>
      <c r="AP10" s="195"/>
      <c r="AQ10" s="195"/>
      <c r="AR10" s="195"/>
      <c r="AS10" s="195"/>
      <c r="AT10" s="195"/>
      <c r="AU10" s="195"/>
      <c r="AV10" s="196"/>
    </row>
    <row r="11" spans="1:49" customHeight="1" ht="45.75">
      <c r="A11" s="186" t="s">
        <v>110</v>
      </c>
      <c r="B11" s="187"/>
      <c r="C11" s="187"/>
      <c r="D11" s="187"/>
      <c r="E11" s="187"/>
      <c r="F11" s="188"/>
      <c r="G11" s="189" t="s">
        <v>111</v>
      </c>
      <c r="H11" s="190"/>
      <c r="I11" s="190"/>
      <c r="J11" s="190"/>
      <c r="K11" s="190"/>
      <c r="L11" s="190"/>
      <c r="M11" s="190"/>
      <c r="N11" s="191"/>
      <c r="O11" s="192" t="s">
        <v>112</v>
      </c>
      <c r="P11" s="193"/>
      <c r="Q11" s="194" t="s">
        <v>113</v>
      </c>
      <c r="R11" s="195"/>
      <c r="S11" s="195"/>
      <c r="T11" s="195"/>
      <c r="U11" s="195"/>
      <c r="V11" s="195"/>
      <c r="W11" s="195"/>
      <c r="X11" s="196"/>
      <c r="Y11" s="186" t="s">
        <v>110</v>
      </c>
      <c r="Z11" s="187"/>
      <c r="AA11" s="187"/>
      <c r="AB11" s="187"/>
      <c r="AC11" s="187"/>
      <c r="AD11" s="188"/>
      <c r="AE11" s="189" t="str">
        <f>+G11</f>
        <v>PASTO</v>
      </c>
      <c r="AF11" s="190"/>
      <c r="AG11" s="190"/>
      <c r="AH11" s="190"/>
      <c r="AI11" s="190"/>
      <c r="AJ11" s="190"/>
      <c r="AK11" s="190"/>
      <c r="AL11" s="191"/>
      <c r="AM11" s="192" t="s">
        <v>112</v>
      </c>
      <c r="AN11" s="193"/>
      <c r="AO11" s="194" t="str">
        <f>+Q11</f>
        <v>CRA 24 No 21-40 CENTRO</v>
      </c>
      <c r="AP11" s="195"/>
      <c r="AQ11" s="195"/>
      <c r="AR11" s="195"/>
      <c r="AS11" s="195"/>
      <c r="AT11" s="195"/>
      <c r="AU11" s="195"/>
      <c r="AV11" s="196"/>
    </row>
    <row r="12" spans="1:49" customHeight="1" ht="45.75">
      <c r="A12" s="201" t="s">
        <v>114</v>
      </c>
      <c r="B12" s="202"/>
      <c r="C12" s="202"/>
      <c r="D12" s="202"/>
      <c r="E12" s="202"/>
      <c r="F12" s="203"/>
      <c r="G12" s="204" t="s">
        <v>115</v>
      </c>
      <c r="H12" s="205"/>
      <c r="I12" s="205"/>
      <c r="J12" s="205"/>
      <c r="K12" s="205"/>
      <c r="L12" s="205"/>
      <c r="M12" s="205"/>
      <c r="N12" s="206"/>
      <c r="O12" s="207" t="s">
        <v>116</v>
      </c>
      <c r="P12" s="208"/>
      <c r="Q12" s="209" t="s">
        <v>117</v>
      </c>
      <c r="R12" s="210"/>
      <c r="S12" s="210"/>
      <c r="T12" s="210"/>
      <c r="U12" s="210"/>
      <c r="V12" s="210"/>
      <c r="W12" s="210"/>
      <c r="X12" s="211"/>
      <c r="Y12" s="201" t="s">
        <v>114</v>
      </c>
      <c r="Z12" s="202"/>
      <c r="AA12" s="202"/>
      <c r="AB12" s="202"/>
      <c r="AC12" s="202"/>
      <c r="AD12" s="203"/>
      <c r="AE12" s="212" t="str">
        <f>+G12</f>
        <v>LABORATORIO CONTROL DE CALIDAD 
 EMPOPASTO S.A E.S.P</v>
      </c>
      <c r="AF12" s="205"/>
      <c r="AG12" s="205"/>
      <c r="AH12" s="205"/>
      <c r="AI12" s="205"/>
      <c r="AJ12" s="205"/>
      <c r="AK12" s="205"/>
      <c r="AL12" s="206"/>
      <c r="AM12" s="207" t="s">
        <v>116</v>
      </c>
      <c r="AN12" s="208"/>
      <c r="AO12" s="209" t="str">
        <f>+Q12</f>
        <v>LORENA LOPEZ</v>
      </c>
      <c r="AP12" s="210"/>
      <c r="AQ12" s="210"/>
      <c r="AR12" s="210"/>
      <c r="AS12" s="210"/>
      <c r="AT12" s="210"/>
      <c r="AU12" s="210"/>
      <c r="AV12" s="211"/>
    </row>
    <row r="13" spans="1:49" customHeight="1" ht="45.75">
      <c r="A13" s="213" t="s">
        <v>118</v>
      </c>
      <c r="B13" s="214"/>
      <c r="C13" s="214"/>
      <c r="D13" s="214"/>
      <c r="E13" s="214"/>
      <c r="F13" s="215"/>
      <c r="G13" s="213" t="s">
        <v>119</v>
      </c>
      <c r="H13" s="214"/>
      <c r="I13" s="214"/>
      <c r="J13" s="214"/>
      <c r="K13" s="215"/>
      <c r="L13" s="216" t="s">
        <v>120</v>
      </c>
      <c r="M13" s="217"/>
      <c r="N13" s="217"/>
      <c r="O13" s="220" t="s">
        <v>121</v>
      </c>
      <c r="P13" s="216" t="s">
        <v>122</v>
      </c>
      <c r="Q13" s="222"/>
      <c r="R13" s="216" t="s">
        <v>123</v>
      </c>
      <c r="S13" s="217"/>
      <c r="T13" s="217"/>
      <c r="U13" s="217"/>
      <c r="V13" s="217"/>
      <c r="W13" s="217"/>
      <c r="X13" s="222"/>
      <c r="Y13" s="231" t="s">
        <v>118</v>
      </c>
      <c r="Z13" s="232"/>
      <c r="AA13" s="232"/>
      <c r="AB13" s="232"/>
      <c r="AC13" s="232"/>
      <c r="AD13" s="233"/>
      <c r="AE13" s="231" t="s">
        <v>119</v>
      </c>
      <c r="AF13" s="232"/>
      <c r="AG13" s="232"/>
      <c r="AH13" s="232"/>
      <c r="AI13" s="233"/>
      <c r="AJ13" s="234" t="s">
        <v>120</v>
      </c>
      <c r="AK13" s="235"/>
      <c r="AL13" s="235"/>
      <c r="AM13" s="236" t="s">
        <v>121</v>
      </c>
      <c r="AN13" s="234" t="s">
        <v>122</v>
      </c>
      <c r="AO13" s="237"/>
      <c r="AP13" s="234" t="s">
        <v>123</v>
      </c>
      <c r="AQ13" s="235"/>
      <c r="AR13" s="235"/>
      <c r="AS13" s="235"/>
      <c r="AT13" s="235"/>
      <c r="AU13" s="235"/>
      <c r="AV13" s="237"/>
    </row>
    <row r="14" spans="1:49" customHeight="1" ht="45.75">
      <c r="A14" s="224" t="s">
        <v>124</v>
      </c>
      <c r="B14" s="225"/>
      <c r="C14" s="224" t="s">
        <v>125</v>
      </c>
      <c r="D14" s="226"/>
      <c r="E14" s="225"/>
      <c r="F14" s="227"/>
      <c r="G14" s="224" t="s">
        <v>124</v>
      </c>
      <c r="H14" s="225"/>
      <c r="I14" s="228" t="s">
        <v>125</v>
      </c>
      <c r="J14" s="229"/>
      <c r="K14" s="230"/>
      <c r="L14" s="218"/>
      <c r="M14" s="219"/>
      <c r="N14" s="219"/>
      <c r="O14" s="221"/>
      <c r="P14" s="218"/>
      <c r="Q14" s="223"/>
      <c r="R14" s="218"/>
      <c r="S14" s="219"/>
      <c r="T14" s="219"/>
      <c r="U14" s="219"/>
      <c r="V14" s="219"/>
      <c r="W14" s="219"/>
      <c r="X14" s="223"/>
      <c r="Y14" s="239" t="s">
        <v>124</v>
      </c>
      <c r="Z14" s="240"/>
      <c r="AA14" s="239" t="s">
        <v>125</v>
      </c>
      <c r="AB14" s="241"/>
      <c r="AC14" s="240"/>
      <c r="AD14" s="242"/>
      <c r="AE14" s="239" t="s">
        <v>124</v>
      </c>
      <c r="AF14" s="240"/>
      <c r="AG14" s="243" t="s">
        <v>125</v>
      </c>
      <c r="AH14" s="244"/>
      <c r="AI14" s="245"/>
      <c r="AJ14" s="158"/>
      <c r="AK14" s="159"/>
      <c r="AL14" s="159"/>
      <c r="AM14" s="236"/>
      <c r="AN14" s="158"/>
      <c r="AO14" s="238"/>
      <c r="AP14" s="158"/>
      <c r="AQ14" s="159"/>
      <c r="AR14" s="159"/>
      <c r="AS14" s="159"/>
      <c r="AT14" s="159"/>
      <c r="AU14" s="159"/>
      <c r="AV14" s="238"/>
    </row>
    <row r="15" spans="1:49" customHeight="1" ht="43.5">
      <c r="A15" s="254">
        <v>0.41666666666667</v>
      </c>
      <c r="B15" s="255"/>
      <c r="C15" s="262">
        <v>42217</v>
      </c>
      <c r="D15" s="257"/>
      <c r="E15" s="258"/>
      <c r="F15" s="258"/>
      <c r="G15" s="254">
        <v>0.47916666666667</v>
      </c>
      <c r="H15" s="255"/>
      <c r="I15" s="262">
        <f>+C15</f>
        <v>42217</v>
      </c>
      <c r="J15" s="257"/>
      <c r="K15" s="258"/>
      <c r="L15" s="260" t="s">
        <v>126</v>
      </c>
      <c r="M15" s="261"/>
      <c r="N15" s="261"/>
      <c r="O15" s="3" t="s">
        <v>127</v>
      </c>
      <c r="P15" s="247" t="s">
        <v>128</v>
      </c>
      <c r="Q15" s="248"/>
      <c r="R15" s="246" t="s">
        <v>38</v>
      </c>
      <c r="S15" s="247"/>
      <c r="T15" s="247"/>
      <c r="U15" s="247"/>
      <c r="V15" s="247"/>
      <c r="W15" s="247"/>
      <c r="X15" s="248"/>
      <c r="Y15" s="254">
        <v>0.47569444444444</v>
      </c>
      <c r="Z15" s="255"/>
      <c r="AA15" s="256">
        <f>+C15</f>
        <v>42217</v>
      </c>
      <c r="AB15" s="257"/>
      <c r="AC15" s="258"/>
      <c r="AD15" s="259"/>
      <c r="AE15" s="254">
        <f>+G15</f>
        <v>0.47916666666667</v>
      </c>
      <c r="AF15" s="255"/>
      <c r="AG15" s="256">
        <f>+AA15</f>
        <v>42217</v>
      </c>
      <c r="AH15" s="257"/>
      <c r="AI15" s="258"/>
      <c r="AJ15" s="260" t="s">
        <v>129</v>
      </c>
      <c r="AK15" s="261"/>
      <c r="AL15" s="261"/>
      <c r="AM15" s="3" t="s">
        <v>127</v>
      </c>
      <c r="AN15" s="247" t="s">
        <v>130</v>
      </c>
      <c r="AO15" s="248"/>
      <c r="AP15" s="246" t="s">
        <v>131</v>
      </c>
      <c r="AQ15" s="247"/>
      <c r="AR15" s="247"/>
      <c r="AS15" s="247"/>
      <c r="AT15" s="247"/>
      <c r="AU15" s="247"/>
      <c r="AV15" s="248"/>
    </row>
    <row r="16" spans="1:49" customHeight="1" ht="43.5">
      <c r="A16" s="249">
        <v>0.4375</v>
      </c>
      <c r="B16" s="250"/>
      <c r="C16" s="251">
        <f>+C15</f>
        <v>42217</v>
      </c>
      <c r="D16" s="252"/>
      <c r="E16" s="253"/>
      <c r="F16" s="253"/>
      <c r="G16" s="249">
        <f>+G15</f>
        <v>0.47916666666667</v>
      </c>
      <c r="H16" s="250"/>
      <c r="I16" s="251">
        <f>+C16</f>
        <v>42217</v>
      </c>
      <c r="J16" s="252"/>
      <c r="K16" s="253"/>
      <c r="L16" s="246" t="s">
        <v>126</v>
      </c>
      <c r="M16" s="247"/>
      <c r="N16" s="247"/>
      <c r="O16" s="4" t="s">
        <v>127</v>
      </c>
      <c r="P16" s="247" t="s">
        <v>132</v>
      </c>
      <c r="Q16" s="248"/>
      <c r="R16" s="246" t="s">
        <v>7</v>
      </c>
      <c r="S16" s="247"/>
      <c r="T16" s="247"/>
      <c r="U16" s="247"/>
      <c r="V16" s="247"/>
      <c r="W16" s="247"/>
      <c r="X16" s="248"/>
      <c r="Y16" s="249">
        <v>0.34722222222222</v>
      </c>
      <c r="Z16" s="250"/>
      <c r="AA16" s="263">
        <f>+AA15</f>
        <v>42217</v>
      </c>
      <c r="AB16" s="252"/>
      <c r="AC16" s="253"/>
      <c r="AD16" s="264"/>
      <c r="AE16" s="249">
        <f>+AE15</f>
        <v>0.47916666666667</v>
      </c>
      <c r="AF16" s="250"/>
      <c r="AG16" s="263">
        <f>+AA16</f>
        <v>42217</v>
      </c>
      <c r="AH16" s="252"/>
      <c r="AI16" s="253"/>
      <c r="AJ16" s="246" t="s">
        <v>129</v>
      </c>
      <c r="AK16" s="247"/>
      <c r="AL16" s="247"/>
      <c r="AM16" s="4" t="s">
        <v>127</v>
      </c>
      <c r="AN16" s="247" t="s">
        <v>133</v>
      </c>
      <c r="AO16" s="248"/>
      <c r="AP16" s="246" t="s">
        <v>134</v>
      </c>
      <c r="AQ16" s="247"/>
      <c r="AR16" s="247"/>
      <c r="AS16" s="247"/>
      <c r="AT16" s="247"/>
      <c r="AU16" s="247"/>
      <c r="AV16" s="248"/>
    </row>
    <row r="17" spans="1:49" customHeight="1" ht="43.5">
      <c r="A17" s="249">
        <v>0.37847222222222</v>
      </c>
      <c r="B17" s="250"/>
      <c r="C17" s="251">
        <f>+C16</f>
        <v>42217</v>
      </c>
      <c r="D17" s="252"/>
      <c r="E17" s="253"/>
      <c r="F17" s="253"/>
      <c r="G17" s="249">
        <f>+G16</f>
        <v>0.47916666666667</v>
      </c>
      <c r="H17" s="250"/>
      <c r="I17" s="251">
        <f>+C17</f>
        <v>42217</v>
      </c>
      <c r="J17" s="252"/>
      <c r="K17" s="253"/>
      <c r="L17" s="246" t="s">
        <v>126</v>
      </c>
      <c r="M17" s="247"/>
      <c r="N17" s="247"/>
      <c r="O17" s="4" t="s">
        <v>127</v>
      </c>
      <c r="P17" s="247" t="s">
        <v>135</v>
      </c>
      <c r="Q17" s="248"/>
      <c r="R17" s="246" t="s">
        <v>19</v>
      </c>
      <c r="S17" s="247"/>
      <c r="T17" s="247"/>
      <c r="U17" s="247"/>
      <c r="V17" s="247"/>
      <c r="W17" s="247"/>
      <c r="X17" s="248"/>
      <c r="Y17" s="249">
        <v>0.33333333333333</v>
      </c>
      <c r="Z17" s="250"/>
      <c r="AA17" s="263">
        <f>+AA16</f>
        <v>42217</v>
      </c>
      <c r="AB17" s="252"/>
      <c r="AC17" s="253"/>
      <c r="AD17" s="264"/>
      <c r="AE17" s="249">
        <f>+AE16</f>
        <v>0.47916666666667</v>
      </c>
      <c r="AF17" s="250"/>
      <c r="AG17" s="263">
        <f>+AA17</f>
        <v>42217</v>
      </c>
      <c r="AH17" s="252"/>
      <c r="AI17" s="253"/>
      <c r="AJ17" s="246" t="s">
        <v>129</v>
      </c>
      <c r="AK17" s="247"/>
      <c r="AL17" s="247"/>
      <c r="AM17" s="4" t="s">
        <v>127</v>
      </c>
      <c r="AN17" s="247" t="s">
        <v>136</v>
      </c>
      <c r="AO17" s="248"/>
      <c r="AP17" s="246" t="s">
        <v>137</v>
      </c>
      <c r="AQ17" s="247"/>
      <c r="AR17" s="247"/>
      <c r="AS17" s="247"/>
      <c r="AT17" s="247"/>
      <c r="AU17" s="247"/>
      <c r="AV17" s="248"/>
    </row>
    <row r="18" spans="1:49" customHeight="1" ht="43.5">
      <c r="A18" s="249">
        <v>0.31180555555556</v>
      </c>
      <c r="B18" s="250"/>
      <c r="C18" s="251">
        <f>+C17</f>
        <v>42217</v>
      </c>
      <c r="D18" s="252"/>
      <c r="E18" s="253"/>
      <c r="F18" s="253"/>
      <c r="G18" s="249">
        <f>+G17</f>
        <v>0.47916666666667</v>
      </c>
      <c r="H18" s="250"/>
      <c r="I18" s="251">
        <f>+C18</f>
        <v>42217</v>
      </c>
      <c r="J18" s="252"/>
      <c r="K18" s="253"/>
      <c r="L18" s="246" t="s">
        <v>126</v>
      </c>
      <c r="M18" s="247"/>
      <c r="N18" s="247"/>
      <c r="O18" s="4" t="s">
        <v>127</v>
      </c>
      <c r="P18" s="247" t="s">
        <v>138</v>
      </c>
      <c r="Q18" s="248"/>
      <c r="R18" s="246" t="s">
        <v>8</v>
      </c>
      <c r="S18" s="247"/>
      <c r="T18" s="247"/>
      <c r="U18" s="247"/>
      <c r="V18" s="247"/>
      <c r="W18" s="247"/>
      <c r="X18" s="248"/>
      <c r="Y18" s="249"/>
      <c r="Z18" s="250"/>
      <c r="AA18" s="263"/>
      <c r="AB18" s="252"/>
      <c r="AC18" s="253"/>
      <c r="AD18" s="264"/>
      <c r="AE18" s="249"/>
      <c r="AF18" s="250"/>
      <c r="AG18" s="263"/>
      <c r="AH18" s="252"/>
      <c r="AI18" s="253"/>
      <c r="AJ18" s="246"/>
      <c r="AK18" s="247"/>
      <c r="AL18" s="247"/>
      <c r="AM18" s="4"/>
      <c r="AN18" s="247"/>
      <c r="AO18" s="248"/>
      <c r="AP18" s="246"/>
      <c r="AQ18" s="247"/>
      <c r="AR18" s="247"/>
      <c r="AS18" s="247"/>
      <c r="AT18" s="247"/>
      <c r="AU18" s="247"/>
      <c r="AV18" s="248"/>
    </row>
    <row r="19" spans="1:49" customHeight="1" ht="43.5">
      <c r="A19" s="249">
        <v>0.36319444444444</v>
      </c>
      <c r="B19" s="250"/>
      <c r="C19" s="251">
        <f>+C18</f>
        <v>42217</v>
      </c>
      <c r="D19" s="252"/>
      <c r="E19" s="253"/>
      <c r="F19" s="253"/>
      <c r="G19" s="249">
        <f>+G18</f>
        <v>0.47916666666667</v>
      </c>
      <c r="H19" s="250"/>
      <c r="I19" s="251">
        <f>+C19</f>
        <v>42217</v>
      </c>
      <c r="J19" s="252"/>
      <c r="K19" s="253"/>
      <c r="L19" s="246" t="s">
        <v>126</v>
      </c>
      <c r="M19" s="247"/>
      <c r="N19" s="247"/>
      <c r="O19" s="4" t="s">
        <v>127</v>
      </c>
      <c r="P19" s="247" t="s">
        <v>139</v>
      </c>
      <c r="Q19" s="248"/>
      <c r="R19" s="246" t="s">
        <v>17</v>
      </c>
      <c r="S19" s="247"/>
      <c r="T19" s="247"/>
      <c r="U19" s="247"/>
      <c r="V19" s="247"/>
      <c r="W19" s="247"/>
      <c r="X19" s="248"/>
      <c r="Y19" s="249"/>
      <c r="Z19" s="250"/>
      <c r="AA19" s="263"/>
      <c r="AB19" s="252"/>
      <c r="AC19" s="253"/>
      <c r="AD19" s="264"/>
      <c r="AE19" s="249"/>
      <c r="AF19" s="250"/>
      <c r="AG19" s="263"/>
      <c r="AH19" s="252"/>
      <c r="AI19" s="253"/>
      <c r="AJ19" s="246"/>
      <c r="AK19" s="247"/>
      <c r="AL19" s="247"/>
      <c r="AM19" s="4"/>
      <c r="AN19" s="247"/>
      <c r="AO19" s="248"/>
      <c r="AP19" s="246"/>
      <c r="AQ19" s="247"/>
      <c r="AR19" s="247"/>
      <c r="AS19" s="247"/>
      <c r="AT19" s="247"/>
      <c r="AU19" s="247"/>
      <c r="AV19" s="248"/>
    </row>
    <row r="20" spans="1:49" customHeight="1" ht="43.5">
      <c r="A20" s="249">
        <v>0.36597222222222</v>
      </c>
      <c r="B20" s="250"/>
      <c r="C20" s="251">
        <f>+C19</f>
        <v>42217</v>
      </c>
      <c r="D20" s="252"/>
      <c r="E20" s="253"/>
      <c r="F20" s="253"/>
      <c r="G20" s="249">
        <f>+G19</f>
        <v>0.47916666666667</v>
      </c>
      <c r="H20" s="250"/>
      <c r="I20" s="251">
        <f>+C20</f>
        <v>42217</v>
      </c>
      <c r="J20" s="252"/>
      <c r="K20" s="253"/>
      <c r="L20" s="246" t="s">
        <v>126</v>
      </c>
      <c r="M20" s="247"/>
      <c r="N20" s="247"/>
      <c r="O20" s="4" t="s">
        <v>127</v>
      </c>
      <c r="P20" s="247" t="s">
        <v>140</v>
      </c>
      <c r="Q20" s="248"/>
      <c r="R20" s="246" t="s">
        <v>41</v>
      </c>
      <c r="S20" s="247"/>
      <c r="T20" s="247"/>
      <c r="U20" s="247"/>
      <c r="V20" s="247"/>
      <c r="W20" s="247"/>
      <c r="X20" s="248"/>
      <c r="Y20" s="249"/>
      <c r="Z20" s="250"/>
      <c r="AA20" s="263"/>
      <c r="AB20" s="252"/>
      <c r="AC20" s="253"/>
      <c r="AD20" s="264"/>
      <c r="AE20" s="249"/>
      <c r="AF20" s="250"/>
      <c r="AG20" s="263"/>
      <c r="AH20" s="252"/>
      <c r="AI20" s="253"/>
      <c r="AJ20" s="246"/>
      <c r="AK20" s="247"/>
      <c r="AL20" s="247"/>
      <c r="AM20" s="4"/>
      <c r="AN20" s="247"/>
      <c r="AO20" s="248"/>
      <c r="AP20" s="246"/>
      <c r="AQ20" s="247"/>
      <c r="AR20" s="247"/>
      <c r="AS20" s="247"/>
      <c r="AT20" s="247"/>
      <c r="AU20" s="247"/>
      <c r="AV20" s="248"/>
    </row>
    <row r="21" spans="1:49" customHeight="1" ht="43.5">
      <c r="A21" s="249">
        <v>0.31944444444444</v>
      </c>
      <c r="B21" s="250"/>
      <c r="C21" s="251">
        <f>+C20</f>
        <v>42217</v>
      </c>
      <c r="D21" s="252"/>
      <c r="E21" s="253"/>
      <c r="F21" s="253"/>
      <c r="G21" s="249">
        <f>+G20</f>
        <v>0.47916666666667</v>
      </c>
      <c r="H21" s="250"/>
      <c r="I21" s="251">
        <f>+C21</f>
        <v>42217</v>
      </c>
      <c r="J21" s="252"/>
      <c r="K21" s="253"/>
      <c r="L21" s="246" t="s">
        <v>126</v>
      </c>
      <c r="M21" s="247"/>
      <c r="N21" s="247"/>
      <c r="O21" s="4" t="s">
        <v>127</v>
      </c>
      <c r="P21" s="247" t="s">
        <v>141</v>
      </c>
      <c r="Q21" s="248"/>
      <c r="R21" s="246" t="s">
        <v>20</v>
      </c>
      <c r="S21" s="247"/>
      <c r="T21" s="247"/>
      <c r="U21" s="247"/>
      <c r="V21" s="247"/>
      <c r="W21" s="247"/>
      <c r="X21" s="248"/>
      <c r="Y21" s="249"/>
      <c r="Z21" s="250"/>
      <c r="AA21" s="263"/>
      <c r="AB21" s="252"/>
      <c r="AC21" s="253"/>
      <c r="AD21" s="264"/>
      <c r="AE21" s="249"/>
      <c r="AF21" s="250"/>
      <c r="AG21" s="263"/>
      <c r="AH21" s="252"/>
      <c r="AI21" s="253"/>
      <c r="AJ21" s="246"/>
      <c r="AK21" s="247"/>
      <c r="AL21" s="247"/>
      <c r="AM21" s="4"/>
      <c r="AN21" s="247"/>
      <c r="AO21" s="248"/>
      <c r="AP21" s="246"/>
      <c r="AQ21" s="247"/>
      <c r="AR21" s="247"/>
      <c r="AS21" s="247"/>
      <c r="AT21" s="247"/>
      <c r="AU21" s="247"/>
      <c r="AV21" s="248"/>
    </row>
    <row r="22" spans="1:49" customHeight="1" ht="43.5">
      <c r="A22" s="269">
        <v>0.32986111111111</v>
      </c>
      <c r="B22" s="270"/>
      <c r="C22" s="273">
        <f>+C21</f>
        <v>42217</v>
      </c>
      <c r="D22" s="266"/>
      <c r="E22" s="267"/>
      <c r="F22" s="267"/>
      <c r="G22" s="269">
        <f>+G21</f>
        <v>0.47916666666667</v>
      </c>
      <c r="H22" s="270"/>
      <c r="I22" s="273">
        <f>+C22</f>
        <v>42217</v>
      </c>
      <c r="J22" s="266"/>
      <c r="K22" s="267"/>
      <c r="L22" s="271" t="s">
        <v>126</v>
      </c>
      <c r="M22" s="272"/>
      <c r="N22" s="272"/>
      <c r="O22" s="5" t="s">
        <v>127</v>
      </c>
      <c r="P22" s="247" t="s">
        <v>142</v>
      </c>
      <c r="Q22" s="248"/>
      <c r="R22" s="246" t="s">
        <v>26</v>
      </c>
      <c r="S22" s="247"/>
      <c r="T22" s="247"/>
      <c r="U22" s="247"/>
      <c r="V22" s="247"/>
      <c r="W22" s="247"/>
      <c r="X22" s="248"/>
      <c r="Y22" s="269"/>
      <c r="Z22" s="270"/>
      <c r="AA22" s="265"/>
      <c r="AB22" s="266"/>
      <c r="AC22" s="267"/>
      <c r="AD22" s="268"/>
      <c r="AE22" s="269"/>
      <c r="AF22" s="270"/>
      <c r="AG22" s="265"/>
      <c r="AH22" s="266"/>
      <c r="AI22" s="267"/>
      <c r="AJ22" s="271"/>
      <c r="AK22" s="272"/>
      <c r="AL22" s="272"/>
      <c r="AM22" s="5"/>
      <c r="AN22" s="247"/>
      <c r="AO22" s="248"/>
      <c r="AP22" s="246"/>
      <c r="AQ22" s="247"/>
      <c r="AR22" s="247"/>
      <c r="AS22" s="247"/>
      <c r="AT22" s="247"/>
      <c r="AU22" s="247"/>
      <c r="AV22" s="248"/>
    </row>
    <row r="23" spans="1:49" customHeight="1" ht="13.5">
      <c r="A23" s="279" t="s">
        <v>143</v>
      </c>
      <c r="B23" s="280"/>
      <c r="C23" s="281"/>
      <c r="D23" s="281"/>
      <c r="E23" s="281"/>
      <c r="F23" s="281"/>
      <c r="G23" s="280"/>
      <c r="H23" s="280"/>
      <c r="I23" s="281"/>
      <c r="J23" s="281"/>
      <c r="K23" s="281"/>
      <c r="L23" s="281"/>
      <c r="M23" s="281"/>
      <c r="N23" s="281"/>
      <c r="O23" s="281"/>
      <c r="P23" s="280"/>
      <c r="Q23" s="279" t="s">
        <v>144</v>
      </c>
      <c r="R23" s="280"/>
      <c r="S23" s="280"/>
      <c r="T23" s="280"/>
      <c r="U23" s="280"/>
      <c r="V23" s="280"/>
      <c r="W23" s="280"/>
      <c r="X23" s="282"/>
      <c r="Y23" s="279" t="s">
        <v>143</v>
      </c>
      <c r="Z23" s="280"/>
      <c r="AA23" s="281"/>
      <c r="AB23" s="281"/>
      <c r="AC23" s="281"/>
      <c r="AD23" s="281"/>
      <c r="AE23" s="280"/>
      <c r="AF23" s="280"/>
      <c r="AG23" s="281"/>
      <c r="AH23" s="281"/>
      <c r="AI23" s="281"/>
      <c r="AJ23" s="281"/>
      <c r="AK23" s="281"/>
      <c r="AL23" s="281"/>
      <c r="AM23" s="281"/>
      <c r="AN23" s="280"/>
      <c r="AO23" s="279" t="s">
        <v>144</v>
      </c>
      <c r="AP23" s="280"/>
      <c r="AQ23" s="280"/>
      <c r="AR23" s="280"/>
      <c r="AS23" s="280"/>
      <c r="AT23" s="280"/>
      <c r="AU23" s="280"/>
      <c r="AV23" s="282"/>
    </row>
    <row r="24" spans="1:49" customHeight="1" ht="18.75">
      <c r="A24" s="231"/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1"/>
      <c r="R24" s="232"/>
      <c r="S24" s="232"/>
      <c r="T24" s="232"/>
      <c r="U24" s="232"/>
      <c r="V24" s="232"/>
      <c r="W24" s="232"/>
      <c r="X24" s="233"/>
      <c r="Y24" s="231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1"/>
      <c r="AP24" s="232"/>
      <c r="AQ24" s="232"/>
      <c r="AR24" s="232"/>
      <c r="AS24" s="232"/>
      <c r="AT24" s="232"/>
      <c r="AU24" s="232"/>
      <c r="AV24" s="233"/>
    </row>
    <row r="25" spans="1:49" customHeight="1" ht="58.5">
      <c r="A25" s="279" t="s">
        <v>145</v>
      </c>
      <c r="B25" s="280"/>
      <c r="C25" s="280"/>
      <c r="D25" s="280"/>
      <c r="E25" s="283" t="s">
        <v>146</v>
      </c>
      <c r="F25" s="279" t="s">
        <v>147</v>
      </c>
      <c r="G25" s="280"/>
      <c r="H25" s="280"/>
      <c r="I25" s="280"/>
      <c r="J25" s="279" t="s">
        <v>148</v>
      </c>
      <c r="K25" s="279" t="s">
        <v>149</v>
      </c>
      <c r="L25" s="282"/>
      <c r="M25" s="283" t="s">
        <v>150</v>
      </c>
      <c r="N25" s="280" t="s">
        <v>151</v>
      </c>
      <c r="O25" s="280"/>
      <c r="P25" s="282"/>
      <c r="Q25" s="279" t="s">
        <v>152</v>
      </c>
      <c r="R25" s="280"/>
      <c r="S25" s="280"/>
      <c r="T25" s="280"/>
      <c r="U25" s="280"/>
      <c r="V25" s="280"/>
      <c r="W25" s="280"/>
      <c r="X25" s="282"/>
      <c r="Y25" s="279" t="s">
        <v>145</v>
      </c>
      <c r="Z25" s="280"/>
      <c r="AA25" s="280"/>
      <c r="AB25" s="280"/>
      <c r="AC25" s="283" t="s">
        <v>146</v>
      </c>
      <c r="AD25" s="279" t="s">
        <v>147</v>
      </c>
      <c r="AE25" s="280"/>
      <c r="AF25" s="280"/>
      <c r="AG25" s="280"/>
      <c r="AH25" s="279" t="s">
        <v>148</v>
      </c>
      <c r="AI25" s="279" t="s">
        <v>149</v>
      </c>
      <c r="AJ25" s="282"/>
      <c r="AK25" s="283" t="s">
        <v>150</v>
      </c>
      <c r="AL25" s="280" t="s">
        <v>151</v>
      </c>
      <c r="AM25" s="280"/>
      <c r="AN25" s="282"/>
      <c r="AO25" s="279" t="s">
        <v>152</v>
      </c>
      <c r="AP25" s="280"/>
      <c r="AQ25" s="280"/>
      <c r="AR25" s="280"/>
      <c r="AS25" s="280"/>
      <c r="AT25" s="280"/>
      <c r="AU25" s="280"/>
      <c r="AV25" s="282"/>
    </row>
    <row r="26" spans="1:49" customHeight="1" ht="150">
      <c r="A26" s="231"/>
      <c r="B26" s="232"/>
      <c r="C26" s="232"/>
      <c r="D26" s="232"/>
      <c r="E26" s="284"/>
      <c r="F26" s="231"/>
      <c r="G26" s="232"/>
      <c r="H26" s="232"/>
      <c r="I26" s="232"/>
      <c r="J26" s="231"/>
      <c r="K26" s="231"/>
      <c r="L26" s="233"/>
      <c r="M26" s="284"/>
      <c r="N26" s="57" t="s">
        <v>153</v>
      </c>
      <c r="O26" s="58" t="s">
        <v>154</v>
      </c>
      <c r="P26" s="59" t="s">
        <v>155</v>
      </c>
      <c r="Q26" s="117" t="str">
        <f>+P15</f>
        <v>15Ag1T1</v>
      </c>
      <c r="R26" s="117" t="str">
        <f>+P16</f>
        <v>15Ag1T2</v>
      </c>
      <c r="S26" s="117" t="str">
        <f>+P17</f>
        <v>15Ag1T3</v>
      </c>
      <c r="T26" s="117" t="str">
        <f>+P18</f>
        <v>15Ag1T4</v>
      </c>
      <c r="U26" s="60" t="str">
        <f>+P19</f>
        <v>15Ag1T5</v>
      </c>
      <c r="V26" s="60" t="str">
        <f>+P20</f>
        <v>15Ag1T6</v>
      </c>
      <c r="W26" s="60" t="str">
        <f>+P21</f>
        <v>15Ag1T7</v>
      </c>
      <c r="X26" s="61" t="str">
        <f>+P22</f>
        <v>15Ag1T8</v>
      </c>
      <c r="Y26" s="231"/>
      <c r="Z26" s="232"/>
      <c r="AA26" s="232"/>
      <c r="AB26" s="232"/>
      <c r="AC26" s="284"/>
      <c r="AD26" s="231"/>
      <c r="AE26" s="232"/>
      <c r="AF26" s="232"/>
      <c r="AG26" s="232"/>
      <c r="AH26" s="231"/>
      <c r="AI26" s="231"/>
      <c r="AJ26" s="233"/>
      <c r="AK26" s="284"/>
      <c r="AL26" s="57" t="s">
        <v>153</v>
      </c>
      <c r="AM26" s="58" t="s">
        <v>154</v>
      </c>
      <c r="AN26" s="59" t="s">
        <v>155</v>
      </c>
      <c r="AO26" s="60" t="str">
        <f>+AN15</f>
        <v>15AG1C1</v>
      </c>
      <c r="AP26" s="60" t="str">
        <f>+AN16</f>
        <v>15AG1C2</v>
      </c>
      <c r="AQ26" s="60" t="str">
        <f>+AN17</f>
        <v>15AG1C3</v>
      </c>
      <c r="AR26" s="60"/>
      <c r="AS26" s="60"/>
      <c r="AT26" s="60"/>
      <c r="AU26" s="60"/>
      <c r="AV26" s="61"/>
    </row>
    <row r="27" spans="1:49" customHeight="1" ht="55.5" s="1" customFormat="1">
      <c r="A27" s="291" t="s">
        <v>156</v>
      </c>
      <c r="B27" s="292"/>
      <c r="C27" s="292"/>
      <c r="D27" s="293"/>
      <c r="E27" s="54">
        <f>+I15</f>
        <v>42217</v>
      </c>
      <c r="F27" s="275" t="s">
        <v>157</v>
      </c>
      <c r="G27" s="178"/>
      <c r="H27" s="178"/>
      <c r="I27" s="276"/>
      <c r="J27" s="65" t="s">
        <v>158</v>
      </c>
      <c r="K27" s="277" t="s">
        <v>159</v>
      </c>
      <c r="L27" s="278"/>
      <c r="M27" s="66">
        <v>0</v>
      </c>
      <c r="N27" s="67" t="s">
        <v>160</v>
      </c>
      <c r="O27" s="68" t="s">
        <v>160</v>
      </c>
      <c r="P27" s="69" t="s">
        <v>160</v>
      </c>
      <c r="Q27" s="70"/>
      <c r="R27" s="71"/>
      <c r="S27" s="71"/>
      <c r="T27" s="71"/>
      <c r="U27" s="71"/>
      <c r="V27" s="71"/>
      <c r="W27" s="71"/>
      <c r="X27" s="72"/>
      <c r="Y27" s="260" t="s">
        <v>156</v>
      </c>
      <c r="Z27" s="261"/>
      <c r="AA27" s="261"/>
      <c r="AB27" s="274"/>
      <c r="AC27" s="54">
        <f>+C15</f>
        <v>42217</v>
      </c>
      <c r="AD27" s="275" t="s">
        <v>157</v>
      </c>
      <c r="AE27" s="178"/>
      <c r="AF27" s="178"/>
      <c r="AG27" s="276"/>
      <c r="AH27" s="65" t="s">
        <v>158</v>
      </c>
      <c r="AI27" s="277" t="s">
        <v>159</v>
      </c>
      <c r="AJ27" s="278"/>
      <c r="AK27" s="66">
        <v>0</v>
      </c>
      <c r="AL27" s="67" t="s">
        <v>160</v>
      </c>
      <c r="AM27" s="68" t="s">
        <v>160</v>
      </c>
      <c r="AN27" s="69" t="s">
        <v>160</v>
      </c>
      <c r="AO27" s="70">
        <f>+'[2]1'!$H$11</f>
        <v>7.60608</v>
      </c>
      <c r="AP27" s="71">
        <f>+'[2]1'!$H$12</f>
        <v>8.20656</v>
      </c>
      <c r="AQ27" s="71">
        <f>+'[2]1'!$H$13</f>
        <v>7.20576</v>
      </c>
      <c r="AR27" s="71"/>
      <c r="AS27" s="71"/>
      <c r="AT27" s="71"/>
      <c r="AU27" s="71"/>
      <c r="AV27" s="72"/>
    </row>
    <row r="28" spans="1:49" customHeight="1" ht="55.5" s="1" customFormat="1">
      <c r="A28" s="288" t="s">
        <v>161</v>
      </c>
      <c r="B28" s="289"/>
      <c r="C28" s="289"/>
      <c r="D28" s="290"/>
      <c r="E28" s="56">
        <f>+E27</f>
        <v>42217</v>
      </c>
      <c r="F28" s="285" t="s">
        <v>157</v>
      </c>
      <c r="G28" s="286"/>
      <c r="H28" s="286"/>
      <c r="I28" s="189"/>
      <c r="J28" s="50" t="s">
        <v>162</v>
      </c>
      <c r="K28" s="191" t="s">
        <v>159</v>
      </c>
      <c r="L28" s="287"/>
      <c r="M28" s="6">
        <v>0</v>
      </c>
      <c r="N28" s="52">
        <v>200</v>
      </c>
      <c r="O28" s="7" t="s">
        <v>160</v>
      </c>
      <c r="P28" s="8" t="s">
        <v>160</v>
      </c>
      <c r="Q28" s="36">
        <f>+'[2]1'!$N$3</f>
        <v>9.20736</v>
      </c>
      <c r="R28" s="37">
        <f>+'[2]1'!$N$4</f>
        <v>10.40832</v>
      </c>
      <c r="S28" s="37">
        <f>+'[2]1'!$N$5</f>
        <v>9.0072</v>
      </c>
      <c r="T28" s="37">
        <f>+'[2]1'!$N$6</f>
        <v>7.80624</v>
      </c>
      <c r="U28" s="37">
        <f>+'[2]1'!$N$7</f>
        <v>43.83504</v>
      </c>
      <c r="V28" s="37">
        <f>+'[2]1'!$N$8</f>
        <v>42.83424</v>
      </c>
      <c r="W28" s="37">
        <f>+'[2]1'!$N$9</f>
        <v>43.83504</v>
      </c>
      <c r="X28" s="38">
        <f>+'[2]1'!$N$10</f>
        <v>24.41952</v>
      </c>
      <c r="Y28" s="246" t="s">
        <v>161</v>
      </c>
      <c r="Z28" s="247"/>
      <c r="AA28" s="247"/>
      <c r="AB28" s="194"/>
      <c r="AC28" s="56">
        <f>+C15</f>
        <v>42217</v>
      </c>
      <c r="AD28" s="285" t="s">
        <v>157</v>
      </c>
      <c r="AE28" s="286"/>
      <c r="AF28" s="286"/>
      <c r="AG28" s="189"/>
      <c r="AH28" s="50" t="s">
        <v>162</v>
      </c>
      <c r="AI28" s="191" t="s">
        <v>159</v>
      </c>
      <c r="AJ28" s="287"/>
      <c r="AK28" s="6">
        <v>0</v>
      </c>
      <c r="AL28" s="52">
        <v>200</v>
      </c>
      <c r="AM28" s="7" t="s">
        <v>160</v>
      </c>
      <c r="AN28" s="8" t="s">
        <v>160</v>
      </c>
      <c r="AO28" s="37">
        <f>+'[2]1'!$N$11</f>
        <v>15.21216</v>
      </c>
      <c r="AP28" s="37">
        <f>+'[2]1'!$N$12</f>
        <v>47.83824</v>
      </c>
      <c r="AQ28" s="37">
        <f>+'[2]1'!$N$13</f>
        <v>27.42192</v>
      </c>
      <c r="AR28" s="37"/>
      <c r="AS28" s="37"/>
      <c r="AT28" s="37"/>
      <c r="AU28" s="37"/>
      <c r="AV28" s="38"/>
    </row>
    <row r="29" spans="1:49" customHeight="1" ht="55.5" s="1" customFormat="1">
      <c r="A29" s="246" t="s">
        <v>163</v>
      </c>
      <c r="B29" s="247"/>
      <c r="C29" s="247"/>
      <c r="D29" s="194"/>
      <c r="E29" s="56">
        <f>+E28</f>
        <v>42217</v>
      </c>
      <c r="F29" s="285" t="s">
        <v>164</v>
      </c>
      <c r="G29" s="286"/>
      <c r="H29" s="286"/>
      <c r="I29" s="189"/>
      <c r="J29" s="50" t="s">
        <v>165</v>
      </c>
      <c r="K29" s="191" t="s">
        <v>166</v>
      </c>
      <c r="L29" s="287"/>
      <c r="M29" s="12">
        <v>0.008</v>
      </c>
      <c r="N29" s="52">
        <v>0.2</v>
      </c>
      <c r="O29" s="7" t="s">
        <v>160</v>
      </c>
      <c r="P29" s="8" t="s">
        <v>160</v>
      </c>
      <c r="Q29" s="9"/>
      <c r="R29" s="10"/>
      <c r="S29" s="10"/>
      <c r="T29" s="10"/>
      <c r="U29" s="10"/>
      <c r="V29" s="10"/>
      <c r="W29" s="10"/>
      <c r="X29" s="11"/>
      <c r="Y29" s="246" t="s">
        <v>163</v>
      </c>
      <c r="Z29" s="247"/>
      <c r="AA29" s="247"/>
      <c r="AB29" s="194"/>
      <c r="AC29" s="75">
        <f>+C16</f>
        <v>42217</v>
      </c>
      <c r="AD29" s="285" t="s">
        <v>164</v>
      </c>
      <c r="AE29" s="286"/>
      <c r="AF29" s="286"/>
      <c r="AG29" s="189"/>
      <c r="AH29" s="50" t="s">
        <v>165</v>
      </c>
      <c r="AI29" s="191" t="s">
        <v>166</v>
      </c>
      <c r="AJ29" s="287"/>
      <c r="AK29" s="12">
        <v>0.008</v>
      </c>
      <c r="AL29" s="52">
        <v>0.2</v>
      </c>
      <c r="AM29" s="7" t="s">
        <v>160</v>
      </c>
      <c r="AN29" s="8" t="s">
        <v>160</v>
      </c>
      <c r="AO29" s="9"/>
      <c r="AP29" s="10"/>
      <c r="AQ29" s="10"/>
      <c r="AR29" s="10"/>
      <c r="AS29" s="10"/>
      <c r="AT29" s="10"/>
      <c r="AU29" s="10"/>
      <c r="AV29" s="11"/>
    </row>
    <row r="30" spans="1:49" customHeight="1" ht="55.5" s="1" customFormat="1">
      <c r="A30" s="288" t="s">
        <v>167</v>
      </c>
      <c r="B30" s="289"/>
      <c r="C30" s="289"/>
      <c r="D30" s="290"/>
      <c r="E30" s="56">
        <f>+E29</f>
        <v>42217</v>
      </c>
      <c r="F30" s="285" t="s">
        <v>168</v>
      </c>
      <c r="G30" s="286"/>
      <c r="H30" s="286"/>
      <c r="I30" s="189"/>
      <c r="J30" s="50" t="s">
        <v>169</v>
      </c>
      <c r="K30" s="191" t="s">
        <v>170</v>
      </c>
      <c r="L30" s="287"/>
      <c r="M30" s="6">
        <v>0</v>
      </c>
      <c r="N30" s="52">
        <v>60</v>
      </c>
      <c r="O30" s="7" t="s">
        <v>160</v>
      </c>
      <c r="P30" s="8" t="s">
        <v>160</v>
      </c>
      <c r="Q30" s="36">
        <f>+'[2]1'!$AA$3</f>
        <v>4.88976</v>
      </c>
      <c r="R30" s="36">
        <f>+'[2]1'!$AA$4</f>
        <v>5.77152</v>
      </c>
      <c r="S30" s="36">
        <f>+'[2]1'!$AA$5</f>
        <v>5.69136</v>
      </c>
      <c r="T30" s="36">
        <f>+'[2]1'!$AA$6</f>
        <v>5.29056</v>
      </c>
      <c r="U30" s="36">
        <f>+'[2]1'!$AA$7</f>
        <v>13.38672</v>
      </c>
      <c r="V30" s="36">
        <f>+'[2]1'!$AA$8</f>
        <v>12.50496</v>
      </c>
      <c r="W30" s="36">
        <f>+'[2]1'!$AA$9</f>
        <v>12.98592</v>
      </c>
      <c r="X30" s="73">
        <f>+'[2]1'!$AA$10</f>
        <v>12.50496</v>
      </c>
      <c r="Y30" s="246" t="s">
        <v>167</v>
      </c>
      <c r="Z30" s="247"/>
      <c r="AA30" s="247"/>
      <c r="AB30" s="194"/>
      <c r="AC30" s="75">
        <f>+C17</f>
        <v>42217</v>
      </c>
      <c r="AD30" s="285" t="s">
        <v>168</v>
      </c>
      <c r="AE30" s="286"/>
      <c r="AF30" s="286"/>
      <c r="AG30" s="189"/>
      <c r="AH30" s="50" t="s">
        <v>169</v>
      </c>
      <c r="AI30" s="191" t="s">
        <v>170</v>
      </c>
      <c r="AJ30" s="287"/>
      <c r="AK30" s="6">
        <v>0</v>
      </c>
      <c r="AL30" s="52">
        <v>60</v>
      </c>
      <c r="AM30" s="7" t="s">
        <v>160</v>
      </c>
      <c r="AN30" s="8" t="s">
        <v>160</v>
      </c>
      <c r="AO30" s="36">
        <f>+'[2]1'!$AA$11</f>
        <v>6.25248</v>
      </c>
      <c r="AP30" s="36">
        <f>+'[2]1'!$AA$12</f>
        <v>16.8336</v>
      </c>
      <c r="AQ30" s="36">
        <f>+'[2]1'!$AA$13</f>
        <v>11.6232</v>
      </c>
      <c r="AR30" s="37"/>
      <c r="AS30" s="37"/>
      <c r="AT30" s="37"/>
      <c r="AU30" s="37"/>
      <c r="AV30" s="38"/>
    </row>
    <row r="31" spans="1:49" customHeight="1" ht="55.5" s="1" customFormat="1">
      <c r="A31" s="246" t="s">
        <v>171</v>
      </c>
      <c r="B31" s="247"/>
      <c r="C31" s="247"/>
      <c r="D31" s="194"/>
      <c r="E31" s="56">
        <f>+E30</f>
        <v>42217</v>
      </c>
      <c r="F31" s="285" t="s">
        <v>164</v>
      </c>
      <c r="G31" s="286"/>
      <c r="H31" s="286"/>
      <c r="I31" s="189"/>
      <c r="J31" s="50" t="s">
        <v>172</v>
      </c>
      <c r="K31" s="191" t="s">
        <v>173</v>
      </c>
      <c r="L31" s="287"/>
      <c r="M31" s="12">
        <v>0.02</v>
      </c>
      <c r="N31" s="52" t="s">
        <v>174</v>
      </c>
      <c r="O31" s="7" t="s">
        <v>160</v>
      </c>
      <c r="P31" s="8" t="s">
        <v>160</v>
      </c>
      <c r="Q31" s="33">
        <v>1.41</v>
      </c>
      <c r="R31" s="34">
        <v>0.96</v>
      </c>
      <c r="S31" s="34">
        <v>1.41</v>
      </c>
      <c r="T31" s="34">
        <v>0.91</v>
      </c>
      <c r="U31" s="34">
        <v>1.62</v>
      </c>
      <c r="V31" s="34">
        <v>1.71</v>
      </c>
      <c r="W31" s="34">
        <v>1.61</v>
      </c>
      <c r="X31" s="35">
        <v>1.28</v>
      </c>
      <c r="Y31" s="246" t="s">
        <v>171</v>
      </c>
      <c r="Z31" s="247"/>
      <c r="AA31" s="247"/>
      <c r="AB31" s="194"/>
      <c r="AC31" s="75">
        <f>+C18</f>
        <v>42217</v>
      </c>
      <c r="AD31" s="285" t="s">
        <v>164</v>
      </c>
      <c r="AE31" s="286"/>
      <c r="AF31" s="286"/>
      <c r="AG31" s="189"/>
      <c r="AH31" s="50" t="s">
        <v>172</v>
      </c>
      <c r="AI31" s="191" t="s">
        <v>173</v>
      </c>
      <c r="AJ31" s="287"/>
      <c r="AK31" s="12">
        <v>0.02</v>
      </c>
      <c r="AL31" s="52" t="s">
        <v>174</v>
      </c>
      <c r="AM31" s="7" t="s">
        <v>160</v>
      </c>
      <c r="AN31" s="8" t="s">
        <v>160</v>
      </c>
      <c r="AO31" s="33"/>
      <c r="AP31" s="34"/>
      <c r="AQ31" s="34"/>
      <c r="AR31" s="34"/>
      <c r="AS31" s="34"/>
      <c r="AT31" s="34"/>
      <c r="AU31" s="34"/>
      <c r="AV31" s="35"/>
    </row>
    <row r="32" spans="1:49" customHeight="1" ht="55.5" s="1" customFormat="1">
      <c r="A32" s="288" t="s">
        <v>58</v>
      </c>
      <c r="B32" s="289"/>
      <c r="C32" s="289"/>
      <c r="D32" s="290"/>
      <c r="E32" s="56">
        <f>+E31</f>
        <v>42217</v>
      </c>
      <c r="F32" s="285" t="s">
        <v>157</v>
      </c>
      <c r="G32" s="286"/>
      <c r="H32" s="286"/>
      <c r="I32" s="189"/>
      <c r="J32" s="50" t="s">
        <v>175</v>
      </c>
      <c r="K32" s="191" t="s">
        <v>176</v>
      </c>
      <c r="L32" s="287"/>
      <c r="M32" s="6">
        <v>2</v>
      </c>
      <c r="N32" s="52">
        <v>250</v>
      </c>
      <c r="O32" s="13">
        <v>250</v>
      </c>
      <c r="P32" s="14">
        <v>250</v>
      </c>
      <c r="Q32" s="36">
        <f>+'[2]1'!$AJ$3</f>
        <v>13.69691202</v>
      </c>
      <c r="R32" s="36">
        <f>+'[2]1'!$AJ$4</f>
        <v>13.19702472</v>
      </c>
      <c r="S32" s="36">
        <f>+'[2]1'!$AJ$5</f>
        <v>13.59693456</v>
      </c>
      <c r="T32" s="36">
        <f>+'[2]1'!$AJ$6</f>
        <v>13.79688948</v>
      </c>
      <c r="U32" s="36">
        <f>+'[2]1'!$AJ$7</f>
        <v>13.4969571</v>
      </c>
      <c r="V32" s="36">
        <f>+'[2]1'!$AJ$8</f>
        <v>12.69713742</v>
      </c>
      <c r="W32" s="36">
        <f>+'[2]1'!$AJ$9</f>
        <v>13.79688948</v>
      </c>
      <c r="X32" s="73">
        <f>+'[2]1'!$AJ$10</f>
        <v>7.4983095</v>
      </c>
      <c r="Y32" s="246" t="s">
        <v>58</v>
      </c>
      <c r="Z32" s="247"/>
      <c r="AA32" s="247"/>
      <c r="AB32" s="194"/>
      <c r="AC32" s="75">
        <f>+C19</f>
        <v>42217</v>
      </c>
      <c r="AD32" s="285" t="s">
        <v>157</v>
      </c>
      <c r="AE32" s="286"/>
      <c r="AF32" s="286"/>
      <c r="AG32" s="189"/>
      <c r="AH32" s="50" t="s">
        <v>175</v>
      </c>
      <c r="AI32" s="191" t="s">
        <v>176</v>
      </c>
      <c r="AJ32" s="287"/>
      <c r="AK32" s="6">
        <v>2</v>
      </c>
      <c r="AL32" s="52">
        <v>250</v>
      </c>
      <c r="AM32" s="13">
        <v>250</v>
      </c>
      <c r="AN32" s="14">
        <v>250</v>
      </c>
      <c r="AO32" s="36">
        <f>+'[2]1'!$AJ$11</f>
        <v>2.79936888</v>
      </c>
      <c r="AP32" s="36">
        <f>+'[2]1'!$AJ$12</f>
        <v>4.19905332</v>
      </c>
      <c r="AQ32" s="36">
        <f>+'[2]1'!$AJ$13</f>
        <v>3.29925618</v>
      </c>
      <c r="AR32" s="37"/>
      <c r="AS32" s="37"/>
      <c r="AT32" s="37"/>
      <c r="AU32" s="37"/>
      <c r="AV32" s="38"/>
    </row>
    <row r="33" spans="1:49" customHeight="1" ht="55.5" s="1" customFormat="1">
      <c r="A33" s="246" t="s">
        <v>177</v>
      </c>
      <c r="B33" s="247"/>
      <c r="C33" s="247"/>
      <c r="D33" s="194"/>
      <c r="E33" s="56">
        <f>+E32</f>
        <v>42217</v>
      </c>
      <c r="F33" s="285" t="s">
        <v>178</v>
      </c>
      <c r="G33" s="286"/>
      <c r="H33" s="286"/>
      <c r="I33" s="189"/>
      <c r="J33" s="50" t="s">
        <v>179</v>
      </c>
      <c r="K33" s="285" t="s">
        <v>180</v>
      </c>
      <c r="L33" s="189"/>
      <c r="M33" s="12" t="s">
        <v>181</v>
      </c>
      <c r="N33" s="51" t="s">
        <v>182</v>
      </c>
      <c r="O33" s="13">
        <v>20000</v>
      </c>
      <c r="P33" s="14">
        <v>1000</v>
      </c>
      <c r="Q33" s="39" t="str">
        <f>+'[2]1'!$AK$3</f>
        <v>&lt;1</v>
      </c>
      <c r="R33" s="39" t="str">
        <f>+'[2]1'!$AK$4</f>
        <v>&lt;1</v>
      </c>
      <c r="S33" s="39" t="str">
        <f>+'[2]1'!$AK$5</f>
        <v>&lt;1</v>
      </c>
      <c r="T33" s="39" t="str">
        <f>+'[2]1'!$AK$6</f>
        <v>&lt;1</v>
      </c>
      <c r="U33" s="39" t="str">
        <f>+'[2]1'!$AK$7</f>
        <v>&lt;1</v>
      </c>
      <c r="V33" s="39" t="str">
        <f>+'[2]1'!$AK$8</f>
        <v>&lt;1</v>
      </c>
      <c r="W33" s="39" t="str">
        <f>+'[2]1'!$AK$9</f>
        <v>&lt;1</v>
      </c>
      <c r="X33" s="74" t="str">
        <f>+'[2]1'!$AK$10</f>
        <v>&lt;1</v>
      </c>
      <c r="Y33" s="246" t="s">
        <v>177</v>
      </c>
      <c r="Z33" s="247"/>
      <c r="AA33" s="247"/>
      <c r="AB33" s="194"/>
      <c r="AC33" s="75">
        <f>+C20</f>
        <v>42217</v>
      </c>
      <c r="AD33" s="285" t="s">
        <v>178</v>
      </c>
      <c r="AE33" s="286"/>
      <c r="AF33" s="286"/>
      <c r="AG33" s="189"/>
      <c r="AH33" s="50" t="s">
        <v>179</v>
      </c>
      <c r="AI33" s="285" t="s">
        <v>180</v>
      </c>
      <c r="AJ33" s="189"/>
      <c r="AK33" s="12" t="s">
        <v>181</v>
      </c>
      <c r="AL33" s="51" t="s">
        <v>182</v>
      </c>
      <c r="AM33" s="13">
        <v>20000</v>
      </c>
      <c r="AN33" s="14">
        <v>1000</v>
      </c>
      <c r="AO33" s="36">
        <f>+'[2]1'!$AK$11</f>
        <v>21870</v>
      </c>
      <c r="AP33" s="36">
        <f>+'[2]1'!$AK$12</f>
        <v>15530</v>
      </c>
      <c r="AQ33" s="36">
        <f>+'[2]1'!$AK$13</f>
        <v>214.3</v>
      </c>
      <c r="AR33" s="40"/>
      <c r="AS33" s="40"/>
      <c r="AT33" s="40"/>
      <c r="AU33" s="40"/>
      <c r="AV33" s="41"/>
    </row>
    <row r="34" spans="1:49" customHeight="1" ht="55.5" s="1" customFormat="1">
      <c r="A34" s="246" t="s">
        <v>49</v>
      </c>
      <c r="B34" s="247"/>
      <c r="C34" s="247"/>
      <c r="D34" s="194"/>
      <c r="E34" s="56">
        <f>+E33</f>
        <v>42217</v>
      </c>
      <c r="F34" s="285" t="s">
        <v>183</v>
      </c>
      <c r="G34" s="286"/>
      <c r="H34" s="286"/>
      <c r="I34" s="189"/>
      <c r="J34" s="50" t="s">
        <v>184</v>
      </c>
      <c r="K34" s="191" t="s">
        <v>185</v>
      </c>
      <c r="L34" s="287"/>
      <c r="M34" s="15">
        <v>2</v>
      </c>
      <c r="N34" s="52">
        <v>15</v>
      </c>
      <c r="O34" s="7" t="s">
        <v>160</v>
      </c>
      <c r="P34" s="8" t="s">
        <v>160</v>
      </c>
      <c r="Q34" s="77">
        <v>15</v>
      </c>
      <c r="R34" s="40">
        <v>3</v>
      </c>
      <c r="S34" s="40">
        <v>10</v>
      </c>
      <c r="T34" s="40">
        <v>9</v>
      </c>
      <c r="U34" s="40">
        <v>5</v>
      </c>
      <c r="V34" s="40">
        <v>7</v>
      </c>
      <c r="W34" s="40">
        <v>3</v>
      </c>
      <c r="X34" s="41">
        <v>3</v>
      </c>
      <c r="Y34" s="246" t="s">
        <v>49</v>
      </c>
      <c r="Z34" s="247"/>
      <c r="AA34" s="247"/>
      <c r="AB34" s="194"/>
      <c r="AC34" s="75">
        <f>+C21</f>
        <v>42217</v>
      </c>
      <c r="AD34" s="285" t="s">
        <v>183</v>
      </c>
      <c r="AE34" s="286"/>
      <c r="AF34" s="286"/>
      <c r="AG34" s="189"/>
      <c r="AH34" s="50" t="s">
        <v>184</v>
      </c>
      <c r="AI34" s="191" t="s">
        <v>185</v>
      </c>
      <c r="AJ34" s="287"/>
      <c r="AK34" s="15">
        <v>2</v>
      </c>
      <c r="AL34" s="52">
        <v>15</v>
      </c>
      <c r="AM34" s="7" t="s">
        <v>160</v>
      </c>
      <c r="AN34" s="8" t="s">
        <v>160</v>
      </c>
      <c r="AO34" s="39">
        <v>160</v>
      </c>
      <c r="AP34" s="40">
        <v>96</v>
      </c>
      <c r="AQ34" s="40">
        <v>38</v>
      </c>
      <c r="AR34" s="40"/>
      <c r="AS34" s="40"/>
      <c r="AT34" s="40"/>
      <c r="AU34" s="40"/>
      <c r="AV34" s="41"/>
    </row>
    <row r="35" spans="1:49" customHeight="1" ht="55.5" s="1" customFormat="1">
      <c r="A35" s="294" t="s">
        <v>186</v>
      </c>
      <c r="B35" s="195"/>
      <c r="C35" s="195"/>
      <c r="D35" s="195"/>
      <c r="E35" s="56">
        <f>+E34</f>
        <v>42217</v>
      </c>
      <c r="F35" s="295" t="s">
        <v>183</v>
      </c>
      <c r="G35" s="295"/>
      <c r="H35" s="295"/>
      <c r="I35" s="295"/>
      <c r="J35" s="50" t="s">
        <v>184</v>
      </c>
      <c r="K35" s="190" t="s">
        <v>185</v>
      </c>
      <c r="L35" s="190"/>
      <c r="M35" s="15">
        <v>2</v>
      </c>
      <c r="N35" s="16" t="s">
        <v>160</v>
      </c>
      <c r="O35" s="13">
        <v>75</v>
      </c>
      <c r="P35" s="14">
        <v>20</v>
      </c>
      <c r="Q35" s="39"/>
      <c r="R35" s="40"/>
      <c r="S35" s="40"/>
      <c r="T35" s="40"/>
      <c r="U35" s="40"/>
      <c r="V35" s="40"/>
      <c r="W35" s="40"/>
      <c r="X35" s="41"/>
      <c r="Y35" s="294" t="s">
        <v>186</v>
      </c>
      <c r="Z35" s="195"/>
      <c r="AA35" s="195"/>
      <c r="AB35" s="195"/>
      <c r="AC35" s="75">
        <f>+C22</f>
        <v>42217</v>
      </c>
      <c r="AD35" s="295" t="s">
        <v>183</v>
      </c>
      <c r="AE35" s="295"/>
      <c r="AF35" s="295"/>
      <c r="AG35" s="295"/>
      <c r="AH35" s="50" t="s">
        <v>184</v>
      </c>
      <c r="AI35" s="190" t="s">
        <v>185</v>
      </c>
      <c r="AJ35" s="190"/>
      <c r="AK35" s="15">
        <v>2</v>
      </c>
      <c r="AL35" s="16" t="s">
        <v>160</v>
      </c>
      <c r="AM35" s="13">
        <v>75</v>
      </c>
      <c r="AN35" s="14">
        <v>20</v>
      </c>
      <c r="AO35" s="39">
        <v>92</v>
      </c>
      <c r="AP35" s="40">
        <v>56</v>
      </c>
      <c r="AQ35" s="40">
        <v>18</v>
      </c>
      <c r="AR35" s="40"/>
      <c r="AS35" s="40"/>
      <c r="AT35" s="40"/>
      <c r="AU35" s="40"/>
      <c r="AV35" s="41"/>
    </row>
    <row r="36" spans="1:49" customHeight="1" ht="55.5" s="1" customFormat="1">
      <c r="A36" s="294" t="s">
        <v>187</v>
      </c>
      <c r="B36" s="195"/>
      <c r="C36" s="195"/>
      <c r="D36" s="195"/>
      <c r="E36" s="298">
        <f>+E35</f>
        <v>42217</v>
      </c>
      <c r="F36" s="295" t="s">
        <v>188</v>
      </c>
      <c r="G36" s="295"/>
      <c r="H36" s="295"/>
      <c r="I36" s="295"/>
      <c r="J36" s="295" t="s">
        <v>189</v>
      </c>
      <c r="K36" s="190" t="s">
        <v>190</v>
      </c>
      <c r="L36" s="190"/>
      <c r="M36" s="17" t="s">
        <v>191</v>
      </c>
      <c r="N36" s="52">
        <v>1000</v>
      </c>
      <c r="O36" s="7" t="s">
        <v>160</v>
      </c>
      <c r="P36" s="8" t="s">
        <v>160</v>
      </c>
      <c r="Q36" s="36">
        <v>63.9</v>
      </c>
      <c r="R36" s="37">
        <v>71.2</v>
      </c>
      <c r="S36" s="37">
        <v>63.4</v>
      </c>
      <c r="T36" s="37">
        <v>62.4</v>
      </c>
      <c r="U36" s="37">
        <v>145.7</v>
      </c>
      <c r="V36" s="37">
        <v>140.3</v>
      </c>
      <c r="W36" s="37">
        <v>144</v>
      </c>
      <c r="X36" s="38">
        <v>94.4</v>
      </c>
      <c r="Y36" s="294" t="s">
        <v>187</v>
      </c>
      <c r="Z36" s="195"/>
      <c r="AA36" s="195"/>
      <c r="AB36" s="195"/>
      <c r="AC36" s="75">
        <f>+AC35</f>
        <v>42217</v>
      </c>
      <c r="AD36" s="295" t="s">
        <v>188</v>
      </c>
      <c r="AE36" s="295"/>
      <c r="AF36" s="295"/>
      <c r="AG36" s="295"/>
      <c r="AH36" s="295" t="s">
        <v>189</v>
      </c>
      <c r="AI36" s="190" t="s">
        <v>190</v>
      </c>
      <c r="AJ36" s="190"/>
      <c r="AK36" s="17" t="s">
        <v>191</v>
      </c>
      <c r="AL36" s="52">
        <v>1000</v>
      </c>
      <c r="AM36" s="7" t="s">
        <v>160</v>
      </c>
      <c r="AN36" s="8" t="s">
        <v>160</v>
      </c>
      <c r="AO36" s="36">
        <v>46</v>
      </c>
      <c r="AP36" s="37">
        <v>122.4</v>
      </c>
      <c r="AQ36" s="37">
        <v>93.1</v>
      </c>
      <c r="AR36" s="37"/>
      <c r="AS36" s="37"/>
      <c r="AT36" s="37"/>
      <c r="AU36" s="37"/>
      <c r="AV36" s="38"/>
    </row>
    <row r="37" spans="1:49" customHeight="1" ht="55.5" s="1" customFormat="1">
      <c r="A37" s="294" t="s">
        <v>192</v>
      </c>
      <c r="B37" s="195"/>
      <c r="C37" s="195"/>
      <c r="D37" s="195"/>
      <c r="E37" s="299"/>
      <c r="F37" s="295"/>
      <c r="G37" s="295"/>
      <c r="H37" s="295"/>
      <c r="I37" s="295"/>
      <c r="J37" s="295"/>
      <c r="K37" s="190" t="s">
        <v>193</v>
      </c>
      <c r="L37" s="190"/>
      <c r="M37" s="8" t="s">
        <v>160</v>
      </c>
      <c r="N37" s="16" t="s">
        <v>160</v>
      </c>
      <c r="O37" s="7" t="s">
        <v>160</v>
      </c>
      <c r="P37" s="8" t="s">
        <v>160</v>
      </c>
      <c r="Q37" s="36">
        <v>25.8</v>
      </c>
      <c r="R37" s="37">
        <v>25.5</v>
      </c>
      <c r="S37" s="37">
        <v>25.7</v>
      </c>
      <c r="T37" s="37">
        <v>25.5</v>
      </c>
      <c r="U37" s="37">
        <v>25.5</v>
      </c>
      <c r="V37" s="37">
        <v>25.7</v>
      </c>
      <c r="W37" s="37">
        <v>25</v>
      </c>
      <c r="X37" s="38">
        <v>25.5</v>
      </c>
      <c r="Y37" s="294" t="s">
        <v>192</v>
      </c>
      <c r="Z37" s="195"/>
      <c r="AA37" s="195"/>
      <c r="AB37" s="195"/>
      <c r="AC37" s="75">
        <f>+AC36</f>
        <v>42217</v>
      </c>
      <c r="AD37" s="295"/>
      <c r="AE37" s="295"/>
      <c r="AF37" s="295"/>
      <c r="AG37" s="295"/>
      <c r="AH37" s="295"/>
      <c r="AI37" s="190" t="s">
        <v>193</v>
      </c>
      <c r="AJ37" s="190"/>
      <c r="AK37" s="8" t="s">
        <v>160</v>
      </c>
      <c r="AL37" s="16" t="s">
        <v>160</v>
      </c>
      <c r="AM37" s="7" t="s">
        <v>160</v>
      </c>
      <c r="AN37" s="8" t="s">
        <v>160</v>
      </c>
      <c r="AO37" s="36">
        <v>25</v>
      </c>
      <c r="AP37" s="37">
        <v>25.6</v>
      </c>
      <c r="AQ37" s="37">
        <v>25.9</v>
      </c>
      <c r="AR37" s="37"/>
      <c r="AS37" s="37"/>
      <c r="AT37" s="37"/>
      <c r="AU37" s="37"/>
      <c r="AV37" s="38"/>
    </row>
    <row r="38" spans="1:49" customHeight="1" ht="55.5" s="1" customFormat="1">
      <c r="A38" s="296" t="s">
        <v>194</v>
      </c>
      <c r="B38" s="297"/>
      <c r="C38" s="297"/>
      <c r="D38" s="297"/>
      <c r="E38" s="56">
        <f>+E35</f>
        <v>42217</v>
      </c>
      <c r="F38" s="295" t="s">
        <v>157</v>
      </c>
      <c r="G38" s="295"/>
      <c r="H38" s="295"/>
      <c r="I38" s="295"/>
      <c r="J38" s="50" t="s">
        <v>195</v>
      </c>
      <c r="K38" s="190" t="s">
        <v>159</v>
      </c>
      <c r="L38" s="190"/>
      <c r="M38" s="6">
        <v>0</v>
      </c>
      <c r="N38" s="16" t="s">
        <v>160</v>
      </c>
      <c r="O38" s="7" t="s">
        <v>160</v>
      </c>
      <c r="P38" s="8" t="s">
        <v>160</v>
      </c>
      <c r="Q38" s="36">
        <f>+'[2]1'!$Z$3</f>
        <v>12.20976</v>
      </c>
      <c r="R38" s="36">
        <f>+'[2]1'!$Z$4</f>
        <v>14.41152</v>
      </c>
      <c r="S38" s="36">
        <f>+'[2]1'!$Z$5</f>
        <v>14.21136</v>
      </c>
      <c r="T38" s="36">
        <f>+'[2]1'!$Z$6</f>
        <v>13.21056</v>
      </c>
      <c r="U38" s="36">
        <f>+'[2]1'!$Z$7</f>
        <v>33.42672</v>
      </c>
      <c r="V38" s="36">
        <f>+'[2]1'!$Z$8</f>
        <v>31.22496</v>
      </c>
      <c r="W38" s="36">
        <f>+'[2]1'!$Z$9</f>
        <v>32.42592</v>
      </c>
      <c r="X38" s="73">
        <f>+'[2]1'!$Z$10</f>
        <v>31.22496</v>
      </c>
      <c r="Y38" s="294" t="s">
        <v>194</v>
      </c>
      <c r="Z38" s="195"/>
      <c r="AA38" s="195"/>
      <c r="AB38" s="195"/>
      <c r="AC38" s="75">
        <f>+AC37</f>
        <v>42217</v>
      </c>
      <c r="AD38" s="295" t="s">
        <v>157</v>
      </c>
      <c r="AE38" s="295"/>
      <c r="AF38" s="295"/>
      <c r="AG38" s="295"/>
      <c r="AH38" s="50" t="s">
        <v>195</v>
      </c>
      <c r="AI38" s="190" t="s">
        <v>159</v>
      </c>
      <c r="AJ38" s="190"/>
      <c r="AK38" s="6">
        <v>0</v>
      </c>
      <c r="AL38" s="16" t="s">
        <v>160</v>
      </c>
      <c r="AM38" s="7" t="s">
        <v>160</v>
      </c>
      <c r="AN38" s="8" t="s">
        <v>160</v>
      </c>
      <c r="AO38" s="36">
        <f>+'[2]1'!$Z$11</f>
        <v>15.61248</v>
      </c>
      <c r="AP38" s="36">
        <f>+'[2]1'!$Z$12</f>
        <v>42.0336</v>
      </c>
      <c r="AQ38" s="36">
        <f>+'[2]1'!$Z$13</f>
        <v>29.0232</v>
      </c>
      <c r="AR38" s="37"/>
      <c r="AS38" s="37"/>
      <c r="AT38" s="37"/>
      <c r="AU38" s="37"/>
      <c r="AV38" s="38"/>
    </row>
    <row r="39" spans="1:49" customHeight="1" ht="55.5" s="1" customFormat="1">
      <c r="A39" s="296" t="s">
        <v>196</v>
      </c>
      <c r="B39" s="297"/>
      <c r="C39" s="297"/>
      <c r="D39" s="297"/>
      <c r="E39" s="56">
        <f>+E38</f>
        <v>42217</v>
      </c>
      <c r="F39" s="295" t="s">
        <v>197</v>
      </c>
      <c r="G39" s="295"/>
      <c r="H39" s="295"/>
      <c r="I39" s="295"/>
      <c r="J39" s="50" t="s">
        <v>198</v>
      </c>
      <c r="K39" s="190" t="s">
        <v>159</v>
      </c>
      <c r="L39" s="190"/>
      <c r="M39" s="6">
        <v>0</v>
      </c>
      <c r="N39" s="16" t="s">
        <v>160</v>
      </c>
      <c r="O39" s="7" t="s">
        <v>160</v>
      </c>
      <c r="P39" s="8" t="s">
        <v>160</v>
      </c>
      <c r="Q39" s="36">
        <f>+'[2]1'!$AB$3</f>
        <v>3.40272</v>
      </c>
      <c r="R39" s="36">
        <f>+'[2]1'!$AB$4</f>
        <v>3.40272</v>
      </c>
      <c r="S39" s="36">
        <f>+'[2]1'!$AB$5</f>
        <v>2.80224</v>
      </c>
      <c r="T39" s="36">
        <f>+'[2]1'!$AB$6</f>
        <v>1.80144</v>
      </c>
      <c r="U39" s="36">
        <f>+'[2]1'!$AB$7</f>
        <v>16.21296</v>
      </c>
      <c r="V39" s="36">
        <f>+'[2]1'!$AB$8</f>
        <v>17.0136</v>
      </c>
      <c r="W39" s="36">
        <f>+'[2]1'!$AB$9</f>
        <v>19.0152</v>
      </c>
      <c r="X39" s="73">
        <f>+'[2]1'!$AB$10</f>
        <v>3.0024</v>
      </c>
      <c r="Y39" s="294" t="s">
        <v>196</v>
      </c>
      <c r="Z39" s="195"/>
      <c r="AA39" s="195"/>
      <c r="AB39" s="195"/>
      <c r="AC39" s="75">
        <f>+AC38</f>
        <v>42217</v>
      </c>
      <c r="AD39" s="295" t="s">
        <v>197</v>
      </c>
      <c r="AE39" s="295"/>
      <c r="AF39" s="295"/>
      <c r="AG39" s="295"/>
      <c r="AH39" s="50" t="s">
        <v>198</v>
      </c>
      <c r="AI39" s="190" t="s">
        <v>159</v>
      </c>
      <c r="AJ39" s="190"/>
      <c r="AK39" s="6">
        <v>0</v>
      </c>
      <c r="AL39" s="16" t="s">
        <v>160</v>
      </c>
      <c r="AM39" s="7" t="s">
        <v>160</v>
      </c>
      <c r="AN39" s="8" t="s">
        <v>160</v>
      </c>
      <c r="AO39" s="36">
        <f>+'[2]1'!$AB$11</f>
        <v>3.40272</v>
      </c>
      <c r="AP39" s="36">
        <f>+'[2]1'!$AB$12</f>
        <v>8.60688</v>
      </c>
      <c r="AQ39" s="36">
        <f>+'[2]1'!$AB$13</f>
        <v>4.20336</v>
      </c>
      <c r="AR39" s="37"/>
      <c r="AS39" s="37"/>
      <c r="AT39" s="37"/>
      <c r="AU39" s="37"/>
      <c r="AV39" s="38"/>
    </row>
    <row r="40" spans="1:49" customHeight="1" ht="55.5" s="1" customFormat="1">
      <c r="A40" s="296" t="s">
        <v>199</v>
      </c>
      <c r="B40" s="297"/>
      <c r="C40" s="297"/>
      <c r="D40" s="297"/>
      <c r="E40" s="56">
        <f>+E39</f>
        <v>42217</v>
      </c>
      <c r="F40" s="295" t="s">
        <v>157</v>
      </c>
      <c r="G40" s="295"/>
      <c r="H40" s="295"/>
      <c r="I40" s="295"/>
      <c r="J40" s="50" t="s">
        <v>200</v>
      </c>
      <c r="K40" s="190" t="s">
        <v>159</v>
      </c>
      <c r="L40" s="190"/>
      <c r="M40" s="6">
        <v>0</v>
      </c>
      <c r="N40" s="52">
        <v>300</v>
      </c>
      <c r="O40" s="7" t="s">
        <v>160</v>
      </c>
      <c r="P40" s="8" t="s">
        <v>160</v>
      </c>
      <c r="Q40" s="36">
        <f>+'[2]1'!$T$3</f>
        <v>15.61248</v>
      </c>
      <c r="R40" s="36">
        <f>+'[2]9'!$T$4</f>
        <v>53.24256</v>
      </c>
      <c r="S40" s="36">
        <f>+'[2]1'!$T$5</f>
        <v>17.0136</v>
      </c>
      <c r="T40" s="36">
        <f>+'[2]1'!$T$6</f>
        <v>15.012</v>
      </c>
      <c r="U40" s="36">
        <f>+'[2]1'!$T$7</f>
        <v>49.63968</v>
      </c>
      <c r="V40" s="36">
        <f>+'[2]1'!$T$8</f>
        <v>48.23856</v>
      </c>
      <c r="W40" s="36">
        <f>+'[2]1'!$T$9</f>
        <v>51.44112</v>
      </c>
      <c r="X40" s="73">
        <f>+'[2]1'!$T$10</f>
        <v>34.22736</v>
      </c>
      <c r="Y40" s="294" t="s">
        <v>199</v>
      </c>
      <c r="Z40" s="195"/>
      <c r="AA40" s="195"/>
      <c r="AB40" s="195"/>
      <c r="AC40" s="75">
        <f>+AC39</f>
        <v>42217</v>
      </c>
      <c r="AD40" s="295" t="s">
        <v>157</v>
      </c>
      <c r="AE40" s="295"/>
      <c r="AF40" s="295"/>
      <c r="AG40" s="295"/>
      <c r="AH40" s="50" t="s">
        <v>200</v>
      </c>
      <c r="AI40" s="190" t="s">
        <v>159</v>
      </c>
      <c r="AJ40" s="190"/>
      <c r="AK40" s="6">
        <v>0</v>
      </c>
      <c r="AL40" s="52">
        <v>300</v>
      </c>
      <c r="AM40" s="7" t="s">
        <v>160</v>
      </c>
      <c r="AN40" s="8" t="s">
        <v>160</v>
      </c>
      <c r="AO40" s="36">
        <f>+'[2]1'!$T$11</f>
        <v>19.0152</v>
      </c>
      <c r="AP40" s="36">
        <f>+'[2]1'!$T$12</f>
        <v>50.64048</v>
      </c>
      <c r="AQ40" s="36">
        <f>+'[2]1'!$T$13</f>
        <v>33.22656</v>
      </c>
      <c r="AR40" s="37"/>
      <c r="AS40" s="37"/>
      <c r="AT40" s="37"/>
      <c r="AU40" s="37"/>
      <c r="AV40" s="38"/>
    </row>
    <row r="41" spans="1:49" customHeight="1" ht="55.5" s="1" customFormat="1">
      <c r="A41" s="296" t="s">
        <v>201</v>
      </c>
      <c r="B41" s="297"/>
      <c r="C41" s="297"/>
      <c r="D41" s="297"/>
      <c r="E41" s="56">
        <f>+E40</f>
        <v>42217</v>
      </c>
      <c r="F41" s="295" t="s">
        <v>178</v>
      </c>
      <c r="G41" s="295"/>
      <c r="H41" s="295"/>
      <c r="I41" s="295"/>
      <c r="J41" s="50" t="s">
        <v>179</v>
      </c>
      <c r="K41" s="295" t="s">
        <v>180</v>
      </c>
      <c r="L41" s="295"/>
      <c r="M41" s="48" t="s">
        <v>181</v>
      </c>
      <c r="N41" s="51" t="s">
        <v>181</v>
      </c>
      <c r="O41" s="13">
        <v>2000</v>
      </c>
      <c r="P41" s="18" t="s">
        <v>160</v>
      </c>
      <c r="Q41" s="39" t="str">
        <f>+'[2]1'!$AL$3</f>
        <v>&lt;1</v>
      </c>
      <c r="R41" s="39" t="str">
        <f>+'[2]1'!$AL$4</f>
        <v>&lt;1</v>
      </c>
      <c r="S41" s="39" t="str">
        <f>+'[2]1'!$AL$5</f>
        <v>&lt;1</v>
      </c>
      <c r="T41" s="39" t="str">
        <f>+'[2]1'!$AL$6</f>
        <v>&lt;1</v>
      </c>
      <c r="U41" s="39" t="str">
        <f>+'[2]1'!$AL$7</f>
        <v>&lt;1</v>
      </c>
      <c r="V41" s="39" t="str">
        <f>+'[2]1'!$AL$8</f>
        <v>&lt;1</v>
      </c>
      <c r="W41" s="39" t="str">
        <f>+'[2]1'!$AL$9</f>
        <v>&lt;1</v>
      </c>
      <c r="X41" s="74" t="str">
        <f>+'[2]1'!$AL$10</f>
        <v>&lt;1</v>
      </c>
      <c r="Y41" s="294" t="s">
        <v>201</v>
      </c>
      <c r="Z41" s="195"/>
      <c r="AA41" s="195"/>
      <c r="AB41" s="195"/>
      <c r="AC41" s="75">
        <f>+AC40</f>
        <v>42217</v>
      </c>
      <c r="AD41" s="295" t="s">
        <v>178</v>
      </c>
      <c r="AE41" s="295"/>
      <c r="AF41" s="295"/>
      <c r="AG41" s="295"/>
      <c r="AH41" s="50" t="s">
        <v>179</v>
      </c>
      <c r="AI41" s="295" t="s">
        <v>180</v>
      </c>
      <c r="AJ41" s="295"/>
      <c r="AK41" s="48" t="s">
        <v>181</v>
      </c>
      <c r="AL41" s="51" t="s">
        <v>181</v>
      </c>
      <c r="AM41" s="13">
        <v>2000</v>
      </c>
      <c r="AN41" s="18" t="s">
        <v>160</v>
      </c>
      <c r="AO41" s="36">
        <f>+'[2]1'!$AL$11</f>
        <v>16640</v>
      </c>
      <c r="AP41" s="36">
        <f>+'[2]1'!$AL$12</f>
        <v>8090</v>
      </c>
      <c r="AQ41" s="36">
        <f>+'[2]1'!$AL$13</f>
        <v>21.6</v>
      </c>
      <c r="AR41" s="40"/>
      <c r="AS41" s="40"/>
      <c r="AT41" s="40"/>
      <c r="AU41" s="40"/>
      <c r="AV41" s="41"/>
    </row>
    <row r="42" spans="1:49" customHeight="1" ht="55.5" s="1" customFormat="1">
      <c r="A42" s="294" t="s">
        <v>202</v>
      </c>
      <c r="B42" s="195"/>
      <c r="C42" s="195"/>
      <c r="D42" s="195"/>
      <c r="E42" s="56">
        <f>+E41</f>
        <v>42217</v>
      </c>
      <c r="F42" s="295" t="s">
        <v>164</v>
      </c>
      <c r="G42" s="295"/>
      <c r="H42" s="295"/>
      <c r="I42" s="295"/>
      <c r="J42" s="50" t="s">
        <v>165</v>
      </c>
      <c r="K42" s="190" t="s">
        <v>203</v>
      </c>
      <c r="L42" s="190"/>
      <c r="M42" s="12">
        <v>0.02</v>
      </c>
      <c r="N42" s="52">
        <v>0.3</v>
      </c>
      <c r="O42" s="10" t="s">
        <v>160</v>
      </c>
      <c r="P42" s="11" t="s">
        <v>160</v>
      </c>
      <c r="Q42" s="9"/>
      <c r="R42" s="10"/>
      <c r="S42" s="10"/>
      <c r="T42" s="10"/>
      <c r="U42" s="10"/>
      <c r="V42" s="10"/>
      <c r="W42" s="10"/>
      <c r="X42" s="11"/>
      <c r="Y42" s="294" t="s">
        <v>202</v>
      </c>
      <c r="Z42" s="195"/>
      <c r="AA42" s="195"/>
      <c r="AB42" s="195"/>
      <c r="AC42" s="75">
        <f>+AC41</f>
        <v>42217</v>
      </c>
      <c r="AD42" s="295" t="s">
        <v>164</v>
      </c>
      <c r="AE42" s="295"/>
      <c r="AF42" s="295"/>
      <c r="AG42" s="295"/>
      <c r="AH42" s="50" t="s">
        <v>165</v>
      </c>
      <c r="AI42" s="190" t="s">
        <v>203</v>
      </c>
      <c r="AJ42" s="190"/>
      <c r="AK42" s="12">
        <v>0.02</v>
      </c>
      <c r="AL42" s="52">
        <v>0.3</v>
      </c>
      <c r="AM42" s="10" t="s">
        <v>160</v>
      </c>
      <c r="AN42" s="11" t="s">
        <v>160</v>
      </c>
      <c r="AO42" s="9"/>
      <c r="AP42" s="10"/>
      <c r="AQ42" s="10"/>
      <c r="AR42" s="10"/>
      <c r="AS42" s="10"/>
      <c r="AT42" s="10"/>
      <c r="AU42" s="10"/>
      <c r="AV42" s="11"/>
    </row>
    <row r="43" spans="1:49" customHeight="1" ht="55.5" s="1" customFormat="1">
      <c r="A43" s="296" t="s">
        <v>204</v>
      </c>
      <c r="B43" s="297"/>
      <c r="C43" s="297"/>
      <c r="D43" s="297"/>
      <c r="E43" s="56">
        <f>+E42</f>
        <v>42217</v>
      </c>
      <c r="F43" s="295" t="s">
        <v>205</v>
      </c>
      <c r="G43" s="295"/>
      <c r="H43" s="295"/>
      <c r="I43" s="295"/>
      <c r="J43" s="50" t="s">
        <v>206</v>
      </c>
      <c r="K43" s="190" t="s">
        <v>207</v>
      </c>
      <c r="L43" s="190"/>
      <c r="M43" s="12">
        <v>0</v>
      </c>
      <c r="N43" s="52">
        <v>36</v>
      </c>
      <c r="O43" s="10" t="s">
        <v>160</v>
      </c>
      <c r="P43" s="11" t="s">
        <v>160</v>
      </c>
      <c r="Q43" s="36">
        <f>+'[2]1'!$AC$3</f>
        <v>0.82070365714286</v>
      </c>
      <c r="R43" s="36">
        <f>+'[2]1'!$AC$4</f>
        <v>0.82070365714286</v>
      </c>
      <c r="S43" s="36">
        <f>+'[2]1'!$AC$5</f>
        <v>0.82070365714286</v>
      </c>
      <c r="T43" s="36">
        <f>+'[2]1'!$AC$6</f>
        <v>0.82070365714286</v>
      </c>
      <c r="U43" s="36">
        <f>+'[2]1'!$AC$7</f>
        <v>0.82070365714286</v>
      </c>
      <c r="V43" s="36">
        <f>+'[2]1'!$AC$8</f>
        <v>0.82070365714286</v>
      </c>
      <c r="W43" s="36">
        <f>+'[2]1'!$AC$9</f>
        <v>0.82070365714286</v>
      </c>
      <c r="X43" s="73">
        <f>+'[2]1'!$AC$10</f>
        <v>0.82070365714286</v>
      </c>
      <c r="Y43" s="294" t="s">
        <v>204</v>
      </c>
      <c r="Z43" s="195"/>
      <c r="AA43" s="195"/>
      <c r="AB43" s="195"/>
      <c r="AC43" s="75">
        <f>+AC42</f>
        <v>42217</v>
      </c>
      <c r="AD43" s="295" t="s">
        <v>205</v>
      </c>
      <c r="AE43" s="295"/>
      <c r="AF43" s="295"/>
      <c r="AG43" s="295"/>
      <c r="AH43" s="50" t="s">
        <v>206</v>
      </c>
      <c r="AI43" s="190" t="s">
        <v>207</v>
      </c>
      <c r="AJ43" s="190"/>
      <c r="AK43" s="12">
        <v>0</v>
      </c>
      <c r="AL43" s="52">
        <v>36</v>
      </c>
      <c r="AM43" s="10" t="s">
        <v>160</v>
      </c>
      <c r="AN43" s="11" t="s">
        <v>160</v>
      </c>
      <c r="AO43" s="36">
        <f>+'[2]1'!$AC$11</f>
        <v>0.82070365714286</v>
      </c>
      <c r="AP43" s="36">
        <f>+'[2]1'!$AC$12</f>
        <v>0.82070365714286</v>
      </c>
      <c r="AQ43" s="36">
        <f>+'[2]1'!$AC$13</f>
        <v>0.82070365714286</v>
      </c>
      <c r="AR43" s="37"/>
      <c r="AS43" s="37"/>
      <c r="AT43" s="37"/>
      <c r="AU43" s="37"/>
      <c r="AV43" s="38"/>
    </row>
    <row r="44" spans="1:49" customHeight="1" ht="55.5" s="1" customFormat="1">
      <c r="A44" s="296" t="s">
        <v>208</v>
      </c>
      <c r="B44" s="297"/>
      <c r="C44" s="297"/>
      <c r="D44" s="297"/>
      <c r="E44" s="56">
        <f>+E43</f>
        <v>42217</v>
      </c>
      <c r="F44" s="295" t="s">
        <v>209</v>
      </c>
      <c r="G44" s="295"/>
      <c r="H44" s="295"/>
      <c r="I44" s="295"/>
      <c r="J44" s="50" t="s">
        <v>210</v>
      </c>
      <c r="K44" s="190" t="s">
        <v>211</v>
      </c>
      <c r="L44" s="190"/>
      <c r="M44" s="15">
        <v>0</v>
      </c>
      <c r="N44" s="52">
        <v>100</v>
      </c>
      <c r="O44" s="10" t="s">
        <v>160</v>
      </c>
      <c r="P44" s="11" t="s">
        <v>160</v>
      </c>
      <c r="Q44" s="39">
        <f>+'[2]1'!$AM$3</f>
        <v>0</v>
      </c>
      <c r="R44" s="39">
        <f>+'[2]1'!$AM$4</f>
        <v>0</v>
      </c>
      <c r="S44" s="39">
        <f>+'[2]1'!$AM$5</f>
        <v>0</v>
      </c>
      <c r="T44" s="39">
        <f>+'[2]1'!$AM$6</f>
        <v>3</v>
      </c>
      <c r="U44" s="39">
        <f>+'[2]1'!$AM$7</f>
        <v>1</v>
      </c>
      <c r="V44" s="39">
        <f>+'[2]1'!$AM$8</f>
        <v>1</v>
      </c>
      <c r="W44" s="39">
        <f>+'[2]1'!$AM$9</f>
        <v>0</v>
      </c>
      <c r="X44" s="74">
        <f>+'[2]1'!$AM$10</f>
        <v>0</v>
      </c>
      <c r="Y44" s="294" t="s">
        <v>208</v>
      </c>
      <c r="Z44" s="195"/>
      <c r="AA44" s="195"/>
      <c r="AB44" s="195"/>
      <c r="AC44" s="75">
        <f>+AC43</f>
        <v>42217</v>
      </c>
      <c r="AD44" s="295" t="s">
        <v>209</v>
      </c>
      <c r="AE44" s="295"/>
      <c r="AF44" s="295"/>
      <c r="AG44" s="295"/>
      <c r="AH44" s="50" t="s">
        <v>210</v>
      </c>
      <c r="AI44" s="190" t="s">
        <v>211</v>
      </c>
      <c r="AJ44" s="190"/>
      <c r="AK44" s="15">
        <v>0</v>
      </c>
      <c r="AL44" s="52">
        <v>100</v>
      </c>
      <c r="AM44" s="10" t="s">
        <v>160</v>
      </c>
      <c r="AN44" s="11" t="s">
        <v>160</v>
      </c>
      <c r="AO44" s="39"/>
      <c r="AP44" s="40"/>
      <c r="AQ44" s="40"/>
      <c r="AR44" s="40"/>
      <c r="AS44" s="40"/>
      <c r="AT44" s="40"/>
      <c r="AU44" s="40"/>
      <c r="AV44" s="41"/>
    </row>
    <row r="45" spans="1:49" customHeight="1" ht="55.5" s="1" customFormat="1">
      <c r="A45" s="294" t="s">
        <v>212</v>
      </c>
      <c r="B45" s="195"/>
      <c r="C45" s="195"/>
      <c r="D45" s="195"/>
      <c r="E45" s="56">
        <f>+E44</f>
        <v>42217</v>
      </c>
      <c r="F45" s="295" t="s">
        <v>164</v>
      </c>
      <c r="G45" s="295"/>
      <c r="H45" s="295"/>
      <c r="I45" s="295"/>
      <c r="J45" s="50" t="s">
        <v>165</v>
      </c>
      <c r="K45" s="190" t="s">
        <v>213</v>
      </c>
      <c r="L45" s="190"/>
      <c r="M45" s="12">
        <v>0.1</v>
      </c>
      <c r="N45" s="52">
        <v>10</v>
      </c>
      <c r="O45" s="13">
        <v>10</v>
      </c>
      <c r="P45" s="14">
        <v>10</v>
      </c>
      <c r="Q45" s="9"/>
      <c r="R45" s="10"/>
      <c r="S45" s="10"/>
      <c r="T45" s="10"/>
      <c r="U45" s="10"/>
      <c r="V45" s="10"/>
      <c r="W45" s="10"/>
      <c r="X45" s="11"/>
      <c r="Y45" s="294" t="s">
        <v>212</v>
      </c>
      <c r="Z45" s="195"/>
      <c r="AA45" s="195"/>
      <c r="AB45" s="195"/>
      <c r="AC45" s="75">
        <f>+AC44</f>
        <v>42217</v>
      </c>
      <c r="AD45" s="295" t="s">
        <v>164</v>
      </c>
      <c r="AE45" s="295"/>
      <c r="AF45" s="295"/>
      <c r="AG45" s="295"/>
      <c r="AH45" s="50" t="s">
        <v>165</v>
      </c>
      <c r="AI45" s="190" t="s">
        <v>213</v>
      </c>
      <c r="AJ45" s="190"/>
      <c r="AK45" s="12">
        <v>0.1</v>
      </c>
      <c r="AL45" s="52">
        <v>10</v>
      </c>
      <c r="AM45" s="13">
        <v>10</v>
      </c>
      <c r="AN45" s="14">
        <v>10</v>
      </c>
      <c r="AO45" s="9"/>
      <c r="AP45" s="10"/>
      <c r="AQ45" s="10"/>
      <c r="AR45" s="10"/>
      <c r="AS45" s="10"/>
      <c r="AT45" s="10"/>
      <c r="AU45" s="10"/>
      <c r="AV45" s="11"/>
    </row>
    <row r="46" spans="1:49" customHeight="1" ht="55.5" s="1" customFormat="1">
      <c r="A46" s="294" t="s">
        <v>60</v>
      </c>
      <c r="B46" s="195"/>
      <c r="C46" s="195"/>
      <c r="D46" s="195"/>
      <c r="E46" s="56">
        <f>+E45</f>
        <v>42217</v>
      </c>
      <c r="F46" s="295" t="s">
        <v>164</v>
      </c>
      <c r="G46" s="295"/>
      <c r="H46" s="295"/>
      <c r="I46" s="295"/>
      <c r="J46" s="50" t="s">
        <v>165</v>
      </c>
      <c r="K46" s="190" t="s">
        <v>214</v>
      </c>
      <c r="L46" s="190"/>
      <c r="M46" s="12">
        <v>0.02</v>
      </c>
      <c r="N46" s="52">
        <v>0.1</v>
      </c>
      <c r="O46" s="13">
        <v>10</v>
      </c>
      <c r="P46" s="14">
        <v>10</v>
      </c>
      <c r="Q46" s="36"/>
      <c r="R46" s="37"/>
      <c r="S46" s="37"/>
      <c r="T46" s="37"/>
      <c r="U46" s="37"/>
      <c r="V46" s="37"/>
      <c r="W46" s="37"/>
      <c r="X46" s="38"/>
      <c r="Y46" s="294" t="s">
        <v>60</v>
      </c>
      <c r="Z46" s="195"/>
      <c r="AA46" s="195"/>
      <c r="AB46" s="195"/>
      <c r="AC46" s="75">
        <f>+AC45</f>
        <v>42217</v>
      </c>
      <c r="AD46" s="295" t="s">
        <v>164</v>
      </c>
      <c r="AE46" s="295"/>
      <c r="AF46" s="295"/>
      <c r="AG46" s="295"/>
      <c r="AH46" s="50" t="s">
        <v>165</v>
      </c>
      <c r="AI46" s="190" t="s">
        <v>214</v>
      </c>
      <c r="AJ46" s="190"/>
      <c r="AK46" s="12">
        <v>0.02</v>
      </c>
      <c r="AL46" s="52">
        <v>0.1</v>
      </c>
      <c r="AM46" s="13">
        <v>10</v>
      </c>
      <c r="AN46" s="14">
        <v>10</v>
      </c>
      <c r="AO46" s="36"/>
      <c r="AP46" s="37"/>
      <c r="AQ46" s="37"/>
      <c r="AR46" s="37"/>
      <c r="AS46" s="37"/>
      <c r="AT46" s="37"/>
      <c r="AU46" s="37"/>
      <c r="AV46" s="38"/>
    </row>
    <row r="47" spans="1:49" customHeight="1" ht="55.5" s="1" customFormat="1">
      <c r="A47" s="294" t="s">
        <v>215</v>
      </c>
      <c r="B47" s="195"/>
      <c r="C47" s="195"/>
      <c r="D47" s="195"/>
      <c r="E47" s="298">
        <f>+E46</f>
        <v>42217</v>
      </c>
      <c r="F47" s="295" t="s">
        <v>216</v>
      </c>
      <c r="G47" s="295"/>
      <c r="H47" s="295"/>
      <c r="I47" s="295"/>
      <c r="J47" s="295" t="s">
        <v>217</v>
      </c>
      <c r="K47" s="190" t="s">
        <v>218</v>
      </c>
      <c r="L47" s="190"/>
      <c r="M47" s="19">
        <v>0.01</v>
      </c>
      <c r="N47" s="52" t="s">
        <v>219</v>
      </c>
      <c r="O47" s="7" t="s">
        <v>220</v>
      </c>
      <c r="P47" s="8" t="s">
        <v>221</v>
      </c>
      <c r="Q47" s="33">
        <v>6.53</v>
      </c>
      <c r="R47" s="34">
        <v>6.54</v>
      </c>
      <c r="S47" s="34">
        <v>6.54</v>
      </c>
      <c r="T47" s="34">
        <v>6.62</v>
      </c>
      <c r="U47" s="34">
        <v>7.08</v>
      </c>
      <c r="V47" s="34">
        <v>7.07</v>
      </c>
      <c r="W47" s="34">
        <v>7.15</v>
      </c>
      <c r="X47" s="35">
        <v>7.19</v>
      </c>
      <c r="Y47" s="294" t="s">
        <v>215</v>
      </c>
      <c r="Z47" s="195"/>
      <c r="AA47" s="195"/>
      <c r="AB47" s="195"/>
      <c r="AC47" s="75">
        <f>+AC46</f>
        <v>42217</v>
      </c>
      <c r="AD47" s="295" t="s">
        <v>216</v>
      </c>
      <c r="AE47" s="295"/>
      <c r="AF47" s="295"/>
      <c r="AG47" s="295"/>
      <c r="AH47" s="295" t="s">
        <v>217</v>
      </c>
      <c r="AI47" s="190" t="s">
        <v>218</v>
      </c>
      <c r="AJ47" s="190"/>
      <c r="AK47" s="19">
        <v>0.01</v>
      </c>
      <c r="AL47" s="52" t="s">
        <v>219</v>
      </c>
      <c r="AM47" s="7" t="s">
        <v>220</v>
      </c>
      <c r="AN47" s="8" t="s">
        <v>221</v>
      </c>
      <c r="AO47" s="33">
        <v>7.38</v>
      </c>
      <c r="AP47" s="34">
        <v>7.68</v>
      </c>
      <c r="AQ47" s="34">
        <v>7.48</v>
      </c>
      <c r="AR47" s="34"/>
      <c r="AS47" s="34"/>
      <c r="AT47" s="34"/>
      <c r="AU47" s="34"/>
      <c r="AV47" s="35"/>
    </row>
    <row r="48" spans="1:49" customHeight="1" ht="55.5" s="1" customFormat="1">
      <c r="A48" s="294" t="s">
        <v>192</v>
      </c>
      <c r="B48" s="195"/>
      <c r="C48" s="195"/>
      <c r="D48" s="195"/>
      <c r="E48" s="299"/>
      <c r="F48" s="295"/>
      <c r="G48" s="295"/>
      <c r="H48" s="295"/>
      <c r="I48" s="295"/>
      <c r="J48" s="295"/>
      <c r="K48" s="190" t="s">
        <v>193</v>
      </c>
      <c r="L48" s="190"/>
      <c r="M48" s="11" t="s">
        <v>160</v>
      </c>
      <c r="N48" s="9" t="s">
        <v>160</v>
      </c>
      <c r="O48" s="10" t="s">
        <v>160</v>
      </c>
      <c r="P48" s="11" t="s">
        <v>160</v>
      </c>
      <c r="Q48" s="36">
        <v>25.1</v>
      </c>
      <c r="R48" s="37">
        <v>25</v>
      </c>
      <c r="S48" s="37">
        <v>25.3</v>
      </c>
      <c r="T48" s="37">
        <v>25.1</v>
      </c>
      <c r="U48" s="37">
        <v>25</v>
      </c>
      <c r="V48" s="37">
        <v>25</v>
      </c>
      <c r="W48" s="37">
        <v>24.8</v>
      </c>
      <c r="X48" s="38">
        <v>24.6</v>
      </c>
      <c r="Y48" s="294" t="s">
        <v>192</v>
      </c>
      <c r="Z48" s="195"/>
      <c r="AA48" s="195"/>
      <c r="AB48" s="195"/>
      <c r="AC48" s="75">
        <f>+AC47</f>
        <v>42217</v>
      </c>
      <c r="AD48" s="295"/>
      <c r="AE48" s="295"/>
      <c r="AF48" s="295"/>
      <c r="AG48" s="295"/>
      <c r="AH48" s="295"/>
      <c r="AI48" s="190" t="s">
        <v>193</v>
      </c>
      <c r="AJ48" s="190"/>
      <c r="AK48" s="11" t="s">
        <v>160</v>
      </c>
      <c r="AL48" s="9" t="s">
        <v>160</v>
      </c>
      <c r="AM48" s="10" t="s">
        <v>160</v>
      </c>
      <c r="AN48" s="11" t="s">
        <v>160</v>
      </c>
      <c r="AO48" s="36">
        <v>15</v>
      </c>
      <c r="AP48" s="37">
        <v>12.7</v>
      </c>
      <c r="AQ48" s="37">
        <v>9.3</v>
      </c>
      <c r="AR48" s="37"/>
      <c r="AS48" s="37"/>
      <c r="AT48" s="37"/>
      <c r="AU48" s="37"/>
      <c r="AV48" s="38"/>
    </row>
    <row r="49" spans="1:49" customHeight="1" ht="55.5">
      <c r="A49" s="294" t="s">
        <v>59</v>
      </c>
      <c r="B49" s="195"/>
      <c r="C49" s="195"/>
      <c r="D49" s="195"/>
      <c r="E49" s="56">
        <f>+E46</f>
        <v>42217</v>
      </c>
      <c r="F49" s="295" t="s">
        <v>164</v>
      </c>
      <c r="G49" s="295"/>
      <c r="H49" s="295"/>
      <c r="I49" s="295"/>
      <c r="J49" s="50" t="s">
        <v>165</v>
      </c>
      <c r="K49" s="190" t="s">
        <v>222</v>
      </c>
      <c r="L49" s="190"/>
      <c r="M49" s="15">
        <v>0</v>
      </c>
      <c r="N49" s="52">
        <v>250</v>
      </c>
      <c r="O49" s="13">
        <v>400</v>
      </c>
      <c r="P49" s="14">
        <v>400</v>
      </c>
      <c r="Q49" s="39"/>
      <c r="R49" s="40"/>
      <c r="S49" s="40"/>
      <c r="T49" s="40"/>
      <c r="U49" s="40"/>
      <c r="V49" s="40"/>
      <c r="W49" s="40"/>
      <c r="X49" s="41"/>
      <c r="Y49" s="294" t="s">
        <v>59</v>
      </c>
      <c r="Z49" s="195"/>
      <c r="AA49" s="195"/>
      <c r="AB49" s="195"/>
      <c r="AC49" s="75">
        <f>+AC48</f>
        <v>42217</v>
      </c>
      <c r="AD49" s="295" t="s">
        <v>164</v>
      </c>
      <c r="AE49" s="295"/>
      <c r="AF49" s="295"/>
      <c r="AG49" s="295"/>
      <c r="AH49" s="50" t="s">
        <v>165</v>
      </c>
      <c r="AI49" s="190" t="s">
        <v>222</v>
      </c>
      <c r="AJ49" s="190"/>
      <c r="AK49" s="15">
        <v>0</v>
      </c>
      <c r="AL49" s="52">
        <v>250</v>
      </c>
      <c r="AM49" s="13">
        <v>400</v>
      </c>
      <c r="AN49" s="14">
        <v>400</v>
      </c>
      <c r="AO49" s="39"/>
      <c r="AP49" s="40"/>
      <c r="AQ49" s="40"/>
      <c r="AR49" s="40"/>
      <c r="AS49" s="40"/>
      <c r="AT49" s="40"/>
      <c r="AU49" s="40"/>
      <c r="AV49" s="41"/>
    </row>
    <row r="50" spans="1:49" customHeight="1" ht="55.5">
      <c r="A50" s="300" t="s">
        <v>48</v>
      </c>
      <c r="B50" s="301"/>
      <c r="C50" s="301"/>
      <c r="D50" s="301"/>
      <c r="E50" s="55">
        <f>+E49</f>
        <v>42217</v>
      </c>
      <c r="F50" s="210" t="s">
        <v>223</v>
      </c>
      <c r="G50" s="210"/>
      <c r="H50" s="210"/>
      <c r="I50" s="210"/>
      <c r="J50" s="49" t="s">
        <v>224</v>
      </c>
      <c r="K50" s="302" t="s">
        <v>225</v>
      </c>
      <c r="L50" s="302"/>
      <c r="M50" s="20" t="s">
        <v>181</v>
      </c>
      <c r="N50" s="53">
        <v>2</v>
      </c>
      <c r="O50" s="21" t="s">
        <v>160</v>
      </c>
      <c r="P50" s="22">
        <v>10</v>
      </c>
      <c r="Q50" s="42">
        <v>1.49</v>
      </c>
      <c r="R50" s="43">
        <v>0.47</v>
      </c>
      <c r="S50" s="43">
        <v>0.81</v>
      </c>
      <c r="T50" s="43">
        <v>0.76</v>
      </c>
      <c r="U50" s="43">
        <v>0.62</v>
      </c>
      <c r="V50" s="43">
        <v>0.71</v>
      </c>
      <c r="W50" s="43">
        <v>0.31</v>
      </c>
      <c r="X50" s="44">
        <v>0.38</v>
      </c>
      <c r="Y50" s="300" t="s">
        <v>48</v>
      </c>
      <c r="Z50" s="301"/>
      <c r="AA50" s="301"/>
      <c r="AB50" s="301"/>
      <c r="AC50" s="75">
        <f>+AC49</f>
        <v>42217</v>
      </c>
      <c r="AD50" s="210" t="s">
        <v>223</v>
      </c>
      <c r="AE50" s="210"/>
      <c r="AF50" s="210"/>
      <c r="AG50" s="210"/>
      <c r="AH50" s="49" t="s">
        <v>224</v>
      </c>
      <c r="AI50" s="302" t="s">
        <v>225</v>
      </c>
      <c r="AJ50" s="302"/>
      <c r="AK50" s="20" t="s">
        <v>181</v>
      </c>
      <c r="AL50" s="53">
        <v>2</v>
      </c>
      <c r="AM50" s="21" t="s">
        <v>160</v>
      </c>
      <c r="AN50" s="22">
        <v>10</v>
      </c>
      <c r="AO50" s="42">
        <v>10.9</v>
      </c>
      <c r="AP50" s="43">
        <v>0.32</v>
      </c>
      <c r="AQ50" s="43">
        <v>0.36</v>
      </c>
      <c r="AR50" s="43"/>
      <c r="AS50" s="43"/>
      <c r="AT50" s="43"/>
      <c r="AU50" s="43"/>
      <c r="AV50" s="44"/>
    </row>
    <row r="51" spans="1:49" customHeight="1" ht="159.75">
      <c r="A51" s="23" t="s">
        <v>226</v>
      </c>
      <c r="B51" s="158" t="s">
        <v>227</v>
      </c>
      <c r="C51" s="159"/>
      <c r="D51" s="159"/>
      <c r="E51" s="159"/>
      <c r="F51" s="159"/>
      <c r="G51" s="159"/>
      <c r="H51" s="159"/>
      <c r="I51" s="238"/>
      <c r="J51" s="315" t="s">
        <v>228</v>
      </c>
      <c r="K51" s="316"/>
      <c r="L51" s="316"/>
      <c r="M51" s="316"/>
      <c r="N51" s="316"/>
      <c r="O51" s="316"/>
      <c r="P51" s="316"/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23" t="s">
        <v>226</v>
      </c>
      <c r="Z51" s="158" t="s">
        <v>227</v>
      </c>
      <c r="AA51" s="159"/>
      <c r="AB51" s="159"/>
      <c r="AC51" s="159"/>
      <c r="AD51" s="159"/>
      <c r="AE51" s="159"/>
      <c r="AF51" s="159"/>
      <c r="AG51" s="238"/>
      <c r="AH51" s="315" t="s">
        <v>228</v>
      </c>
      <c r="AI51" s="316"/>
      <c r="AJ51" s="316"/>
      <c r="AK51" s="316"/>
      <c r="AL51" s="316"/>
      <c r="AM51" s="316"/>
      <c r="AN51" s="316"/>
      <c r="AO51" s="62"/>
      <c r="AP51" s="63"/>
      <c r="AQ51" s="63"/>
      <c r="AR51" s="63"/>
      <c r="AS51" s="63"/>
      <c r="AT51" s="63"/>
      <c r="AU51" s="63"/>
      <c r="AV51" s="64"/>
    </row>
    <row r="52" spans="1:49" customHeight="1" ht="42.75">
      <c r="A52" s="317" t="s">
        <v>229</v>
      </c>
      <c r="B52" s="318"/>
      <c r="C52" s="318"/>
      <c r="D52" s="319"/>
      <c r="E52" s="320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  <c r="Q52" s="321"/>
      <c r="R52" s="321"/>
      <c r="S52" s="321"/>
      <c r="T52" s="321"/>
      <c r="U52" s="321"/>
      <c r="V52" s="321"/>
      <c r="W52" s="321"/>
      <c r="X52" s="322"/>
      <c r="Y52" s="317" t="s">
        <v>229</v>
      </c>
      <c r="Z52" s="318"/>
      <c r="AA52" s="318"/>
      <c r="AB52" s="319"/>
      <c r="AC52" s="320"/>
      <c r="AD52" s="321"/>
      <c r="AE52" s="321"/>
      <c r="AF52" s="321"/>
      <c r="AG52" s="321"/>
      <c r="AH52" s="321"/>
      <c r="AI52" s="321"/>
      <c r="AJ52" s="321"/>
      <c r="AK52" s="321"/>
      <c r="AL52" s="321"/>
      <c r="AM52" s="321"/>
      <c r="AN52" s="321"/>
      <c r="AO52" s="321"/>
      <c r="AP52" s="321"/>
      <c r="AQ52" s="321"/>
      <c r="AR52" s="321"/>
      <c r="AS52" s="321"/>
      <c r="AT52" s="321"/>
      <c r="AU52" s="321"/>
      <c r="AV52" s="322"/>
    </row>
    <row r="53" spans="1:49" customHeight="1" ht="55.5" s="24" customFormat="1">
      <c r="A53" s="303" t="s">
        <v>230</v>
      </c>
      <c r="B53" s="304"/>
      <c r="C53" s="304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4"/>
      <c r="S53" s="304"/>
      <c r="T53" s="304"/>
      <c r="U53" s="304"/>
      <c r="V53" s="304"/>
      <c r="W53" s="304"/>
      <c r="X53" s="305"/>
      <c r="Y53" s="303" t="s">
        <v>230</v>
      </c>
      <c r="Z53" s="304"/>
      <c r="AA53" s="304"/>
      <c r="AB53" s="304"/>
      <c r="AC53" s="304"/>
      <c r="AD53" s="304"/>
      <c r="AE53" s="304"/>
      <c r="AF53" s="304"/>
      <c r="AG53" s="304"/>
      <c r="AH53" s="304"/>
      <c r="AI53" s="304"/>
      <c r="AJ53" s="304"/>
      <c r="AK53" s="304"/>
      <c r="AL53" s="304"/>
      <c r="AM53" s="304"/>
      <c r="AN53" s="304"/>
      <c r="AO53" s="304"/>
      <c r="AP53" s="304"/>
      <c r="AQ53" s="304"/>
      <c r="AR53" s="304"/>
      <c r="AS53" s="304"/>
      <c r="AT53" s="304"/>
      <c r="AU53" s="304"/>
      <c r="AV53" s="305"/>
    </row>
    <row r="54" spans="1:49" customHeight="1" ht="94.5" s="24" customFormat="1">
      <c r="A54" s="306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8"/>
      <c r="Y54" s="306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8"/>
    </row>
    <row r="55" spans="1:49" customHeight="1" ht="77.25">
      <c r="A55" s="309"/>
      <c r="B55" s="310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  <c r="R55" s="310"/>
      <c r="S55" s="310"/>
      <c r="T55" s="310"/>
      <c r="U55" s="310"/>
      <c r="V55" s="310"/>
      <c r="W55" s="310"/>
      <c r="X55" s="311"/>
      <c r="Y55" s="309"/>
      <c r="Z55" s="31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1"/>
    </row>
    <row r="56" spans="1:49" customHeight="1" ht="77.25">
      <c r="A56" s="312" t="s">
        <v>231</v>
      </c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4"/>
      <c r="Y56" s="312" t="s">
        <v>231</v>
      </c>
      <c r="Z56" s="313"/>
      <c r="AA56" s="313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4"/>
    </row>
    <row r="57" spans="1:49" customHeight="1" ht="51.75">
      <c r="A57" s="335" t="s">
        <v>232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322"/>
      <c r="Y57" s="335" t="s">
        <v>232</v>
      </c>
      <c r="Z57" s="321"/>
      <c r="AA57" s="321"/>
      <c r="AB57" s="321"/>
      <c r="AC57" s="321"/>
      <c r="AD57" s="321"/>
      <c r="AE57" s="321"/>
      <c r="AF57" s="321"/>
      <c r="AG57" s="321"/>
      <c r="AH57" s="321"/>
      <c r="AI57" s="321"/>
      <c r="AJ57" s="321"/>
      <c r="AK57" s="321"/>
      <c r="AL57" s="321"/>
      <c r="AM57" s="321"/>
      <c r="AN57" s="321"/>
      <c r="AO57" s="321"/>
      <c r="AP57" s="321"/>
      <c r="AQ57" s="321"/>
      <c r="AR57" s="321"/>
      <c r="AS57" s="321"/>
      <c r="AT57" s="321"/>
      <c r="AU57" s="321"/>
      <c r="AV57" s="322"/>
    </row>
    <row r="58" spans="1:49" customHeight="1" ht="51.75">
      <c r="A58" s="320"/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22"/>
      <c r="Y58" s="320" t="s">
        <v>233</v>
      </c>
      <c r="Z58" s="321"/>
      <c r="AA58" s="321"/>
      <c r="AB58" s="321"/>
      <c r="AC58" s="321"/>
      <c r="AD58" s="321"/>
      <c r="AE58" s="321"/>
      <c r="AF58" s="321"/>
      <c r="AG58" s="321"/>
      <c r="AH58" s="321"/>
      <c r="AI58" s="321"/>
      <c r="AJ58" s="321"/>
      <c r="AK58" s="321"/>
      <c r="AL58" s="321"/>
      <c r="AM58" s="321"/>
      <c r="AN58" s="321"/>
      <c r="AO58" s="321"/>
      <c r="AP58" s="321"/>
      <c r="AQ58" s="321"/>
      <c r="AR58" s="321"/>
      <c r="AS58" s="321"/>
      <c r="AT58" s="321"/>
      <c r="AU58" s="321"/>
      <c r="AV58" s="322"/>
    </row>
    <row r="59" spans="1:49" customHeight="1" ht="15">
      <c r="A59" s="336" t="s">
        <v>234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8"/>
      <c r="O59" s="336" t="s">
        <v>235</v>
      </c>
      <c r="P59" s="337"/>
      <c r="Q59" s="337"/>
      <c r="R59" s="337"/>
      <c r="S59" s="337"/>
      <c r="T59" s="337"/>
      <c r="U59" s="337"/>
      <c r="V59" s="337"/>
      <c r="W59" s="337"/>
      <c r="X59" s="338"/>
      <c r="Y59" s="336"/>
      <c r="Z59" s="337"/>
      <c r="AA59" s="337"/>
      <c r="AB59" s="337"/>
      <c r="AC59" s="337"/>
      <c r="AD59" s="337"/>
      <c r="AE59" s="337"/>
      <c r="AF59" s="337"/>
      <c r="AG59" s="337"/>
      <c r="AH59" s="337"/>
      <c r="AI59" s="337"/>
      <c r="AJ59" s="337"/>
      <c r="AK59" s="337"/>
      <c r="AL59" s="338"/>
      <c r="AM59" s="336"/>
      <c r="AN59" s="337"/>
      <c r="AO59" s="337"/>
      <c r="AP59" s="337"/>
      <c r="AQ59" s="337"/>
      <c r="AR59" s="337"/>
      <c r="AS59" s="337"/>
      <c r="AT59" s="337"/>
      <c r="AU59" s="337"/>
      <c r="AV59" s="338"/>
    </row>
    <row r="60" spans="1:49" customHeight="1" ht="25.5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7"/>
      <c r="M60" s="27"/>
      <c r="N60" s="28"/>
      <c r="O60" s="29"/>
      <c r="P60" s="27"/>
      <c r="Q60" s="27"/>
      <c r="R60" s="27"/>
      <c r="S60" s="30"/>
      <c r="T60" s="30"/>
      <c r="U60" s="27" t="s">
        <v>236</v>
      </c>
      <c r="V60" s="27"/>
      <c r="W60" s="27"/>
      <c r="X60" s="28"/>
      <c r="Y60" s="25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7"/>
      <c r="AK60" s="27"/>
      <c r="AL60" s="28"/>
      <c r="AM60" s="29"/>
      <c r="AN60" s="27"/>
      <c r="AO60" s="27"/>
      <c r="AP60" s="27"/>
      <c r="AQ60" s="30"/>
      <c r="AR60" s="30"/>
      <c r="AS60" s="27"/>
      <c r="AT60" s="27"/>
      <c r="AU60" s="27"/>
      <c r="AV60" s="28"/>
    </row>
    <row r="61" spans="1:49" customHeight="1" ht="15">
      <c r="A61" s="323"/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5"/>
      <c r="O61" s="326"/>
      <c r="P61" s="327"/>
      <c r="Q61" s="327"/>
      <c r="R61" s="327"/>
      <c r="S61" s="327"/>
      <c r="T61" s="327"/>
      <c r="U61" s="327"/>
      <c r="V61" s="327"/>
      <c r="W61" s="327"/>
      <c r="X61" s="328"/>
      <c r="Y61" s="323"/>
      <c r="Z61" s="324"/>
      <c r="AA61" s="324"/>
      <c r="AB61" s="324"/>
      <c r="AC61" s="324"/>
      <c r="AD61" s="324"/>
      <c r="AE61" s="324"/>
      <c r="AF61" s="324"/>
      <c r="AG61" s="324"/>
      <c r="AH61" s="324"/>
      <c r="AI61" s="324"/>
      <c r="AJ61" s="324"/>
      <c r="AK61" s="324"/>
      <c r="AL61" s="325"/>
      <c r="AM61" s="326"/>
      <c r="AN61" s="327"/>
      <c r="AO61" s="327"/>
      <c r="AP61" s="327"/>
      <c r="AQ61" s="327"/>
      <c r="AR61" s="327"/>
      <c r="AS61" s="327"/>
      <c r="AT61" s="327"/>
      <c r="AU61" s="327"/>
      <c r="AV61" s="328"/>
    </row>
    <row r="62" spans="1:49" customHeight="1" ht="15.75" s="1" customFormat="1">
      <c r="A62" s="329" t="s">
        <v>237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1"/>
      <c r="O62" s="332" t="s">
        <v>237</v>
      </c>
      <c r="P62" s="333"/>
      <c r="Q62" s="333"/>
      <c r="R62" s="333"/>
      <c r="S62" s="333"/>
      <c r="T62" s="333"/>
      <c r="U62" s="333"/>
      <c r="V62" s="333"/>
      <c r="W62" s="333"/>
      <c r="X62" s="334"/>
      <c r="Y62" s="329"/>
      <c r="Z62" s="330"/>
      <c r="AA62" s="330"/>
      <c r="AB62" s="330"/>
      <c r="AC62" s="330"/>
      <c r="AD62" s="330"/>
      <c r="AE62" s="330"/>
      <c r="AF62" s="330"/>
      <c r="AG62" s="330"/>
      <c r="AH62" s="330"/>
      <c r="AI62" s="330"/>
      <c r="AJ62" s="330"/>
      <c r="AK62" s="330"/>
      <c r="AL62" s="331"/>
      <c r="AM62" s="332"/>
      <c r="AN62" s="333"/>
      <c r="AO62" s="333"/>
      <c r="AP62" s="333"/>
      <c r="AQ62" s="333"/>
      <c r="AR62" s="333"/>
      <c r="AS62" s="333"/>
      <c r="AT62" s="333"/>
      <c r="AU62" s="333"/>
      <c r="AV62" s="334"/>
    </row>
    <row r="63" spans="1:49">
      <c r="A63" s="2"/>
    </row>
    <row r="64" spans="1:49">
      <c r="A64" s="2"/>
    </row>
    <row r="65" spans="1:49">
      <c r="A65" s="2"/>
    </row>
    <row r="66" spans="1:49">
      <c r="A66" s="2"/>
    </row>
    <row r="67" spans="1:49">
      <c r="A67" s="2"/>
    </row>
    <row r="68" spans="1:49">
      <c r="A68" s="2"/>
    </row>
    <row r="69" spans="1:49">
      <c r="A69" s="2"/>
    </row>
    <row r="70" spans="1:49">
      <c r="A70" s="2"/>
    </row>
    <row r="71" spans="1:49">
      <c r="A71" s="2"/>
    </row>
    <row r="72" spans="1:49">
      <c r="A72" s="2"/>
    </row>
    <row r="73" spans="1:49">
      <c r="A73" s="2"/>
    </row>
    <row r="74" spans="1:49">
      <c r="A74" s="2"/>
    </row>
    <row r="75" spans="1:49">
      <c r="A75" s="2"/>
    </row>
    <row r="76" spans="1:49">
      <c r="A76" s="2"/>
    </row>
    <row r="77" spans="1:49">
      <c r="A77" s="2"/>
    </row>
    <row r="78" spans="1:49">
      <c r="A78" s="2"/>
    </row>
    <row r="79" spans="1:49">
      <c r="A79" s="2"/>
    </row>
    <row r="80" spans="1:49">
      <c r="A80" s="2"/>
    </row>
    <row r="81" spans="1:49">
      <c r="A81" s="2"/>
    </row>
    <row r="82" spans="1:49">
      <c r="A82" s="2"/>
    </row>
    <row r="83" spans="1:49">
      <c r="A83" s="2"/>
    </row>
    <row r="84" spans="1:49">
      <c r="A84" s="2"/>
    </row>
    <row r="85" spans="1:49">
      <c r="A85" s="2"/>
    </row>
    <row r="86" spans="1:49">
      <c r="A86" s="2"/>
    </row>
    <row r="87" spans="1:49">
      <c r="A87" s="2"/>
    </row>
    <row r="88" spans="1:49">
      <c r="A88" s="2"/>
    </row>
    <row r="89" spans="1:49">
      <c r="A89" s="2"/>
    </row>
    <row r="90" spans="1:49">
      <c r="A90" s="2"/>
    </row>
    <row r="91" spans="1:49">
      <c r="A91" s="2"/>
    </row>
    <row r="92" spans="1:49">
      <c r="A92" s="2"/>
    </row>
    <row r="93" spans="1:49">
      <c r="A93" s="2"/>
    </row>
    <row r="94" spans="1:49">
      <c r="A94" s="2"/>
    </row>
    <row r="95" spans="1:49">
      <c r="A95" s="2"/>
    </row>
    <row r="96" spans="1:49">
      <c r="A96" s="2"/>
    </row>
    <row r="97" spans="1:49">
      <c r="A97" s="2"/>
    </row>
    <row r="98" spans="1:49">
      <c r="A98" s="2"/>
    </row>
    <row r="99" spans="1:49">
      <c r="A99" s="2"/>
    </row>
    <row r="100" spans="1:49">
      <c r="A100" s="2"/>
    </row>
    <row r="101" spans="1:49">
      <c r="A101" s="2"/>
    </row>
    <row r="102" spans="1:49">
      <c r="A102" s="2"/>
    </row>
    <row r="103" spans="1:49">
      <c r="A103" s="2"/>
    </row>
    <row r="104" spans="1:49">
      <c r="A104" s="2"/>
    </row>
    <row r="105" spans="1:49">
      <c r="A105" s="2"/>
    </row>
    <row r="106" spans="1:49">
      <c r="A106" s="2"/>
    </row>
    <row r="107" spans="1:49">
      <c r="A107" s="2"/>
    </row>
    <row r="108" spans="1:49">
      <c r="A108" s="2"/>
    </row>
    <row r="109" spans="1:49">
      <c r="A109" s="2"/>
    </row>
    <row r="110" spans="1:49">
      <c r="A110" s="2"/>
    </row>
    <row r="111" spans="1:49">
      <c r="A111" s="2"/>
    </row>
    <row r="112" spans="1:49">
      <c r="A112" s="2"/>
    </row>
    <row r="113" spans="1:49">
      <c r="A113" s="2"/>
    </row>
    <row r="114" spans="1:49">
      <c r="A114" s="2"/>
    </row>
    <row r="115" spans="1:49">
      <c r="A115" s="2"/>
    </row>
    <row r="116" spans="1:49">
      <c r="A116" s="2"/>
    </row>
    <row r="117" spans="1:49">
      <c r="A117" s="2"/>
    </row>
    <row r="118" spans="1:49">
      <c r="A118" s="2"/>
    </row>
    <row r="119" spans="1:49">
      <c r="A119" s="2"/>
    </row>
    <row r="120" spans="1:49">
      <c r="A120" s="2"/>
    </row>
    <row r="121" spans="1:49">
      <c r="A121" s="2"/>
    </row>
    <row r="122" spans="1:49">
      <c r="A122" s="2"/>
    </row>
    <row r="123" spans="1:49">
      <c r="A123" s="2"/>
    </row>
    <row r="124" spans="1:49">
      <c r="A124" s="2"/>
    </row>
    <row r="125" spans="1:49">
      <c r="A125" s="2"/>
    </row>
    <row r="126" spans="1:49">
      <c r="A126" s="2"/>
    </row>
    <row r="127" spans="1:49">
      <c r="A127" s="2"/>
    </row>
    <row r="128" spans="1:49">
      <c r="A128" s="2"/>
    </row>
    <row r="129" spans="1:49">
      <c r="A129" s="2"/>
    </row>
    <row r="130" spans="1:49">
      <c r="A130" s="2"/>
    </row>
    <row r="131" spans="1:49">
      <c r="A131" s="2"/>
    </row>
    <row r="132" spans="1:49">
      <c r="A132" s="2"/>
    </row>
    <row r="133" spans="1:49">
      <c r="A133" s="2"/>
    </row>
    <row r="134" spans="1:49">
      <c r="A134" s="2"/>
    </row>
    <row r="135" spans="1:49">
      <c r="A135" s="2"/>
    </row>
    <row r="136" spans="1:49">
      <c r="A136" s="2"/>
    </row>
    <row r="137" spans="1:49">
      <c r="A137" s="2"/>
    </row>
    <row r="138" spans="1:49">
      <c r="A138" s="2"/>
    </row>
    <row r="139" spans="1:49">
      <c r="A139" s="2"/>
    </row>
    <row r="140" spans="1:49">
      <c r="A140" s="2"/>
    </row>
    <row r="141" spans="1:49">
      <c r="A141" s="2"/>
    </row>
    <row r="142" spans="1:49">
      <c r="A142" s="2"/>
    </row>
    <row r="143" spans="1:49">
      <c r="A143" s="2"/>
    </row>
    <row r="144" spans="1:49">
      <c r="A144" s="2"/>
    </row>
    <row r="145" spans="1:49">
      <c r="A145" s="2"/>
    </row>
    <row r="146" spans="1:49">
      <c r="A146" s="2"/>
    </row>
    <row r="147" spans="1:49">
      <c r="A147" s="2"/>
    </row>
    <row r="148" spans="1:49">
      <c r="A148" s="2"/>
    </row>
    <row r="149" spans="1:49">
      <c r="A149" s="2"/>
    </row>
    <row r="150" spans="1:49">
      <c r="A150" s="2"/>
    </row>
    <row r="151" spans="1:49">
      <c r="A151" s="2"/>
    </row>
    <row r="152" spans="1:49">
      <c r="A152" s="2"/>
    </row>
    <row r="153" spans="1:49">
      <c r="A153" s="2"/>
    </row>
    <row r="154" spans="1:49">
      <c r="A154" s="2"/>
    </row>
    <row r="155" spans="1:49">
      <c r="A155" s="2"/>
    </row>
    <row r="156" spans="1:49">
      <c r="A156" s="2"/>
    </row>
    <row r="157" spans="1:49">
      <c r="A157" s="2"/>
    </row>
    <row r="158" spans="1:49">
      <c r="A158" s="2"/>
    </row>
    <row r="159" spans="1:49">
      <c r="A159" s="2"/>
    </row>
    <row r="160" spans="1:49">
      <c r="A160" s="2"/>
    </row>
    <row r="161" spans="1:49">
      <c r="A161" s="2"/>
    </row>
    <row r="162" spans="1:49">
      <c r="A162" s="2"/>
    </row>
    <row r="163" spans="1:49">
      <c r="A163" s="2"/>
    </row>
    <row r="164" spans="1:49">
      <c r="A164" s="2"/>
    </row>
    <row r="165" spans="1:49">
      <c r="A165" s="2"/>
    </row>
    <row r="166" spans="1:49">
      <c r="A166" s="2"/>
    </row>
    <row r="167" spans="1:49">
      <c r="A167" s="2"/>
    </row>
    <row r="168" spans="1:49">
      <c r="A168" s="2"/>
    </row>
    <row r="169" spans="1:49">
      <c r="A169" s="2"/>
    </row>
    <row r="170" spans="1:49">
      <c r="A170" s="2"/>
    </row>
    <row r="171" spans="1:49">
      <c r="A171" s="2"/>
    </row>
    <row r="172" spans="1:49">
      <c r="A172" s="2"/>
    </row>
    <row r="173" spans="1:49">
      <c r="A173" s="2"/>
    </row>
    <row r="174" spans="1:49">
      <c r="A174" s="2"/>
    </row>
    <row r="175" spans="1:49">
      <c r="A175" s="2"/>
    </row>
    <row r="176" spans="1:49">
      <c r="A176" s="2"/>
    </row>
    <row r="177" spans="1:49">
      <c r="A177" s="2"/>
    </row>
    <row r="178" spans="1:49">
      <c r="A178" s="2"/>
    </row>
    <row r="179" spans="1:49">
      <c r="A179" s="2"/>
    </row>
    <row r="180" spans="1:49">
      <c r="A180" s="2"/>
    </row>
    <row r="181" spans="1:49">
      <c r="A181" s="2"/>
    </row>
    <row r="182" spans="1:49">
      <c r="A182" s="2"/>
    </row>
    <row r="183" spans="1:49">
      <c r="A183" s="2"/>
    </row>
    <row r="184" spans="1:49">
      <c r="A184" s="2"/>
    </row>
    <row r="185" spans="1:49">
      <c r="A185" s="2"/>
    </row>
    <row r="186" spans="1:49">
      <c r="A186" s="2"/>
    </row>
    <row r="187" spans="1:49">
      <c r="A187" s="2"/>
    </row>
    <row r="188" spans="1:49">
      <c r="A188" s="2"/>
    </row>
    <row r="189" spans="1:49">
      <c r="A189" s="2"/>
    </row>
    <row r="190" spans="1:49">
      <c r="A190" s="2"/>
    </row>
    <row r="191" spans="1:49">
      <c r="A191" s="2"/>
    </row>
    <row r="192" spans="1:49">
      <c r="A192" s="2"/>
    </row>
    <row r="193" spans="1:49">
      <c r="A193" s="2"/>
    </row>
    <row r="194" spans="1:49">
      <c r="A194" s="2"/>
    </row>
    <row r="195" spans="1:49">
      <c r="A195" s="2"/>
    </row>
    <row r="196" spans="1:49">
      <c r="A196" s="2"/>
    </row>
    <row r="197" spans="1:49">
      <c r="A197" s="2"/>
    </row>
    <row r="198" spans="1:49">
      <c r="A198" s="2"/>
    </row>
    <row r="199" spans="1:49">
      <c r="A19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N61"/>
    <mergeCell ref="O61:X61"/>
    <mergeCell ref="Y61:AL61"/>
    <mergeCell ref="AM61:AV61"/>
    <mergeCell ref="A62:N62"/>
    <mergeCell ref="O62:X62"/>
    <mergeCell ref="Y62:AL62"/>
    <mergeCell ref="AM62:AV62"/>
    <mergeCell ref="A57:X57"/>
    <mergeCell ref="Y57:AV57"/>
    <mergeCell ref="A58:X58"/>
    <mergeCell ref="Y58:AV58"/>
    <mergeCell ref="A59:N59"/>
    <mergeCell ref="O59:X59"/>
    <mergeCell ref="Y59:AL59"/>
    <mergeCell ref="AM59:AV59"/>
    <mergeCell ref="A53:X54"/>
    <mergeCell ref="Y53:AV54"/>
    <mergeCell ref="A55:X55"/>
    <mergeCell ref="Y55:AV55"/>
    <mergeCell ref="A56:X56"/>
    <mergeCell ref="Y56:AV56"/>
    <mergeCell ref="B51:I51"/>
    <mergeCell ref="J51:P51"/>
    <mergeCell ref="Z51:AG51"/>
    <mergeCell ref="AH51:AN51"/>
    <mergeCell ref="A52:D52"/>
    <mergeCell ref="E52:X52"/>
    <mergeCell ref="Y52:AB52"/>
    <mergeCell ref="AC52:AV52"/>
    <mergeCell ref="A50:D50"/>
    <mergeCell ref="F50:I50"/>
    <mergeCell ref="K50:L50"/>
    <mergeCell ref="Y50:AB50"/>
    <mergeCell ref="AD50:AG50"/>
    <mergeCell ref="AI50:AJ50"/>
    <mergeCell ref="A49:D49"/>
    <mergeCell ref="F49:I49"/>
    <mergeCell ref="K49:L49"/>
    <mergeCell ref="Y49:AB49"/>
    <mergeCell ref="AD49:AG49"/>
    <mergeCell ref="AI49:AJ49"/>
    <mergeCell ref="AD47:AG48"/>
    <mergeCell ref="AH47:AH48"/>
    <mergeCell ref="AI47:AJ47"/>
    <mergeCell ref="A48:D48"/>
    <mergeCell ref="K48:L48"/>
    <mergeCell ref="Y48:AB48"/>
    <mergeCell ref="AI48:AJ48"/>
    <mergeCell ref="A47:D47"/>
    <mergeCell ref="E47:E48"/>
    <mergeCell ref="F47:I48"/>
    <mergeCell ref="J47:J48"/>
    <mergeCell ref="K47:L47"/>
    <mergeCell ref="Y47:AB47"/>
    <mergeCell ref="A46:D46"/>
    <mergeCell ref="F46:I46"/>
    <mergeCell ref="K46:L46"/>
    <mergeCell ref="Y46:AB46"/>
    <mergeCell ref="AD46:AG46"/>
    <mergeCell ref="AI46:AJ46"/>
    <mergeCell ref="A45:D45"/>
    <mergeCell ref="F45:I45"/>
    <mergeCell ref="K45:L45"/>
    <mergeCell ref="Y45:AB45"/>
    <mergeCell ref="AD45:AG45"/>
    <mergeCell ref="AI45:AJ45"/>
    <mergeCell ref="A44:D44"/>
    <mergeCell ref="F44:I44"/>
    <mergeCell ref="K44:L44"/>
    <mergeCell ref="Y44:AB44"/>
    <mergeCell ref="AD44:AG44"/>
    <mergeCell ref="AI44:AJ44"/>
    <mergeCell ref="A43:D43"/>
    <mergeCell ref="F43:I43"/>
    <mergeCell ref="K43:L43"/>
    <mergeCell ref="Y43:AB43"/>
    <mergeCell ref="AD43:AG43"/>
    <mergeCell ref="AI43:AJ43"/>
    <mergeCell ref="A42:D42"/>
    <mergeCell ref="F42:I42"/>
    <mergeCell ref="K42:L42"/>
    <mergeCell ref="Y42:AB42"/>
    <mergeCell ref="AD42:AG42"/>
    <mergeCell ref="AI42:AJ42"/>
    <mergeCell ref="A41:D41"/>
    <mergeCell ref="F41:I41"/>
    <mergeCell ref="K41:L41"/>
    <mergeCell ref="Y41:AB41"/>
    <mergeCell ref="AD41:AG41"/>
    <mergeCell ref="AI41:AJ41"/>
    <mergeCell ref="A40:D40"/>
    <mergeCell ref="F40:I40"/>
    <mergeCell ref="K40:L40"/>
    <mergeCell ref="Y40:AB40"/>
    <mergeCell ref="AD40:AG40"/>
    <mergeCell ref="AI40:AJ40"/>
    <mergeCell ref="A39:D39"/>
    <mergeCell ref="F39:I39"/>
    <mergeCell ref="K39:L39"/>
    <mergeCell ref="Y39:AB39"/>
    <mergeCell ref="AD39:AG39"/>
    <mergeCell ref="AI39:AJ39"/>
    <mergeCell ref="A38:D38"/>
    <mergeCell ref="F38:I38"/>
    <mergeCell ref="K38:L38"/>
    <mergeCell ref="Y38:AB38"/>
    <mergeCell ref="AD38:AG38"/>
    <mergeCell ref="AI38:AJ38"/>
    <mergeCell ref="AD36:AG37"/>
    <mergeCell ref="AH36:AH37"/>
    <mergeCell ref="AI36:AJ36"/>
    <mergeCell ref="A37:D37"/>
    <mergeCell ref="K37:L37"/>
    <mergeCell ref="Y37:AB37"/>
    <mergeCell ref="AI37:AJ37"/>
    <mergeCell ref="A36:D36"/>
    <mergeCell ref="E36:E37"/>
    <mergeCell ref="F36:I37"/>
    <mergeCell ref="J36:J37"/>
    <mergeCell ref="K36:L36"/>
    <mergeCell ref="Y36:AB36"/>
    <mergeCell ref="A35:D35"/>
    <mergeCell ref="F35:I35"/>
    <mergeCell ref="K35:L35"/>
    <mergeCell ref="Y35:AB35"/>
    <mergeCell ref="AD35:AG35"/>
    <mergeCell ref="AI35:AJ35"/>
    <mergeCell ref="A34:D34"/>
    <mergeCell ref="F34:I34"/>
    <mergeCell ref="K34:L34"/>
    <mergeCell ref="Y34:AB34"/>
    <mergeCell ref="AD34:AG34"/>
    <mergeCell ref="AI34:AJ34"/>
    <mergeCell ref="A33:D33"/>
    <mergeCell ref="F33:I33"/>
    <mergeCell ref="K33:L33"/>
    <mergeCell ref="Y33:AB33"/>
    <mergeCell ref="AD33:AG33"/>
    <mergeCell ref="AI33:AJ33"/>
    <mergeCell ref="A32:D32"/>
    <mergeCell ref="F32:I32"/>
    <mergeCell ref="K32:L32"/>
    <mergeCell ref="Y32:AB32"/>
    <mergeCell ref="AD32:AG32"/>
    <mergeCell ref="AI32:AJ32"/>
    <mergeCell ref="A31:D31"/>
    <mergeCell ref="F31:I31"/>
    <mergeCell ref="K31:L31"/>
    <mergeCell ref="Y31:AB31"/>
    <mergeCell ref="AD31:AG31"/>
    <mergeCell ref="AI31:AJ31"/>
    <mergeCell ref="A30:D30"/>
    <mergeCell ref="F30:I30"/>
    <mergeCell ref="K30:L30"/>
    <mergeCell ref="Y30:AB30"/>
    <mergeCell ref="AD30:AG30"/>
    <mergeCell ref="AI30:AJ30"/>
    <mergeCell ref="A29:D29"/>
    <mergeCell ref="F29:I29"/>
    <mergeCell ref="K29:L29"/>
    <mergeCell ref="Y29:AB29"/>
    <mergeCell ref="AD29:AG29"/>
    <mergeCell ref="AI29:AJ29"/>
    <mergeCell ref="AI25:AJ26"/>
    <mergeCell ref="AK25:AK26"/>
    <mergeCell ref="AL25:AN25"/>
    <mergeCell ref="A28:D28"/>
    <mergeCell ref="F28:I28"/>
    <mergeCell ref="K28:L28"/>
    <mergeCell ref="Y28:AB28"/>
    <mergeCell ref="AD28:AG28"/>
    <mergeCell ref="AI28:AJ28"/>
    <mergeCell ref="N25:P25"/>
    <mergeCell ref="Q25:X25"/>
    <mergeCell ref="Y25:AB26"/>
    <mergeCell ref="AC25:AC26"/>
    <mergeCell ref="AD25:AG26"/>
    <mergeCell ref="AH25:AH26"/>
    <mergeCell ref="A27:D27"/>
    <mergeCell ref="F27:I27"/>
    <mergeCell ref="K27:L27"/>
    <mergeCell ref="Y27:AB27"/>
    <mergeCell ref="AD27:AG27"/>
    <mergeCell ref="AI27:AJ27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O25:AV25"/>
    <mergeCell ref="AA22:AD22"/>
    <mergeCell ref="AE22:AF22"/>
    <mergeCell ref="AG22:AI22"/>
    <mergeCell ref="AJ22:AL22"/>
    <mergeCell ref="AN22:AO22"/>
    <mergeCell ref="AP22:AV22"/>
    <mergeCell ref="AN21:AO21"/>
    <mergeCell ref="AP21:AV21"/>
    <mergeCell ref="A22:B22"/>
    <mergeCell ref="C22:F22"/>
    <mergeCell ref="G22:H22"/>
    <mergeCell ref="I22:K22"/>
    <mergeCell ref="L22:N22"/>
    <mergeCell ref="P22:Q22"/>
    <mergeCell ref="R22:X22"/>
    <mergeCell ref="Y22:Z22"/>
    <mergeCell ref="R21:X21"/>
    <mergeCell ref="Y21:Z21"/>
    <mergeCell ref="AA21:AD21"/>
    <mergeCell ref="AE21:AF21"/>
    <mergeCell ref="AG21:AI21"/>
    <mergeCell ref="AJ21:AL21"/>
    <mergeCell ref="A21:B21"/>
    <mergeCell ref="C21:F21"/>
    <mergeCell ref="G21:H21"/>
    <mergeCell ref="I21:K21"/>
    <mergeCell ref="L21:N21"/>
    <mergeCell ref="P21:Q21"/>
    <mergeCell ref="AA20:AD20"/>
    <mergeCell ref="AE20:AF20"/>
    <mergeCell ref="AG20:AI20"/>
    <mergeCell ref="AJ20:AL20"/>
    <mergeCell ref="AN20:AO20"/>
    <mergeCell ref="AP20:AV20"/>
    <mergeCell ref="AN19:AO19"/>
    <mergeCell ref="AP19:AV19"/>
    <mergeCell ref="A20:B20"/>
    <mergeCell ref="C20:F20"/>
    <mergeCell ref="G20:H20"/>
    <mergeCell ref="I20:K20"/>
    <mergeCell ref="L20:N20"/>
    <mergeCell ref="P20:Q20"/>
    <mergeCell ref="R20:X20"/>
    <mergeCell ref="Y20:Z20"/>
    <mergeCell ref="R19:X19"/>
    <mergeCell ref="Y19:Z19"/>
    <mergeCell ref="AA19:AD19"/>
    <mergeCell ref="AE19:AF19"/>
    <mergeCell ref="AG19:AI19"/>
    <mergeCell ref="AJ19:AL19"/>
    <mergeCell ref="A19:B19"/>
    <mergeCell ref="C19:F19"/>
    <mergeCell ref="G19:H19"/>
    <mergeCell ref="I19:K19"/>
    <mergeCell ref="L19:N19"/>
    <mergeCell ref="P19:Q19"/>
    <mergeCell ref="AA18:AD18"/>
    <mergeCell ref="AE18:AF18"/>
    <mergeCell ref="AG18:AI18"/>
    <mergeCell ref="AJ18:AL18"/>
    <mergeCell ref="AN18:AO18"/>
    <mergeCell ref="AP18:AV18"/>
    <mergeCell ref="AN17:AO17"/>
    <mergeCell ref="AP17:AV17"/>
    <mergeCell ref="A18:B18"/>
    <mergeCell ref="C18:F18"/>
    <mergeCell ref="G18:H18"/>
    <mergeCell ref="I18:K18"/>
    <mergeCell ref="L18:N18"/>
    <mergeCell ref="P18:Q18"/>
    <mergeCell ref="R18:X18"/>
    <mergeCell ref="Y18:Z18"/>
    <mergeCell ref="R17:X17"/>
    <mergeCell ref="Y17:Z17"/>
    <mergeCell ref="AA17:AD17"/>
    <mergeCell ref="AE17:AF17"/>
    <mergeCell ref="AG17:AI17"/>
    <mergeCell ref="AJ17:AL17"/>
    <mergeCell ref="A17:B17"/>
    <mergeCell ref="C17:F17"/>
    <mergeCell ref="G17:H17"/>
    <mergeCell ref="I17:K17"/>
    <mergeCell ref="L17:N17"/>
    <mergeCell ref="P17:Q17"/>
    <mergeCell ref="AA16:AD16"/>
    <mergeCell ref="AE16:AF16"/>
    <mergeCell ref="AG16:AI16"/>
    <mergeCell ref="AJ16:AL16"/>
    <mergeCell ref="AN16:AO16"/>
    <mergeCell ref="AP16:AV16"/>
    <mergeCell ref="AN15:AO15"/>
    <mergeCell ref="AP15:AV15"/>
    <mergeCell ref="A16:B16"/>
    <mergeCell ref="C16:F16"/>
    <mergeCell ref="G16:H16"/>
    <mergeCell ref="I16:K16"/>
    <mergeCell ref="L16:N16"/>
    <mergeCell ref="P16:Q16"/>
    <mergeCell ref="R16:X16"/>
    <mergeCell ref="Y16:Z16"/>
    <mergeCell ref="R15:X15"/>
    <mergeCell ref="Y15:Z15"/>
    <mergeCell ref="AA15:AD15"/>
    <mergeCell ref="AE15:AF15"/>
    <mergeCell ref="AG15:AI15"/>
    <mergeCell ref="AJ15:AL15"/>
    <mergeCell ref="A15:B15"/>
    <mergeCell ref="C15:F15"/>
    <mergeCell ref="G15:H15"/>
    <mergeCell ref="I15:K15"/>
    <mergeCell ref="L15:N15"/>
    <mergeCell ref="P15:Q15"/>
    <mergeCell ref="Y13:AD13"/>
    <mergeCell ref="AE13:AI13"/>
    <mergeCell ref="AJ13:AL14"/>
    <mergeCell ref="AM13:AM14"/>
    <mergeCell ref="AN13:AO14"/>
    <mergeCell ref="AP13:AV14"/>
    <mergeCell ref="Y14:Z14"/>
    <mergeCell ref="AA14:AD14"/>
    <mergeCell ref="AE14:AF14"/>
    <mergeCell ref="AG14:AI14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Q11:X11"/>
    <mergeCell ref="Y11:AD11"/>
    <mergeCell ref="AE11:AL11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A1:G6"/>
    <mergeCell ref="H1:X1"/>
    <mergeCell ref="Y1:AE6"/>
    <mergeCell ref="AF1:AV1"/>
    <mergeCell ref="H2:X2"/>
    <mergeCell ref="AF2:AV2"/>
    <mergeCell ref="AM9:AN9"/>
    <mergeCell ref="AO9:AV9"/>
    <mergeCell ref="H3:X3"/>
    <mergeCell ref="AF3:AV3"/>
    <mergeCell ref="H4:X4"/>
    <mergeCell ref="AF4:AV4"/>
    <mergeCell ref="AQ6:AS6"/>
    <mergeCell ref="AT6:AV6"/>
    <mergeCell ref="A7:X7"/>
    <mergeCell ref="Y7:AV7"/>
    <mergeCell ref="A8:X8"/>
    <mergeCell ref="Y8:AV8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</mergeCells>
  <conditionalFormatting sqref="Q34">
    <cfRule type="cellIs" dxfId="0" priority="1" operator="greaterThan">
      <formula>15</formula>
    </cfRule>
  </conditionalFormatting>
  <conditionalFormatting sqref="R34">
    <cfRule type="cellIs" dxfId="0" priority="2" operator="greaterThan">
      <formula>15</formula>
    </cfRule>
  </conditionalFormatting>
  <conditionalFormatting sqref="S34">
    <cfRule type="cellIs" dxfId="0" priority="3" operator="greaterThan">
      <formula>15</formula>
    </cfRule>
  </conditionalFormatting>
  <conditionalFormatting sqref="T34">
    <cfRule type="cellIs" dxfId="0" priority="4" operator="greaterThan">
      <formula>15</formula>
    </cfRule>
  </conditionalFormatting>
  <conditionalFormatting sqref="U34">
    <cfRule type="cellIs" dxfId="0" priority="5" operator="greaterThan">
      <formula>15</formula>
    </cfRule>
  </conditionalFormatting>
  <conditionalFormatting sqref="V34">
    <cfRule type="cellIs" dxfId="0" priority="6" operator="greaterThan">
      <formula>15</formula>
    </cfRule>
  </conditionalFormatting>
  <conditionalFormatting sqref="W34">
    <cfRule type="cellIs" dxfId="0" priority="7" operator="greaterThan">
      <formula>15</formula>
    </cfRule>
  </conditionalFormatting>
  <conditionalFormatting sqref="X34">
    <cfRule type="cellIs" dxfId="0" priority="8" operator="greaterThan">
      <formula>15</formula>
    </cfRule>
  </conditionalFormatting>
  <conditionalFormatting sqref="Q47">
    <cfRule type="cellIs" dxfId="1" priority="9" operator="between">
      <formula>6.5</formula>
      <formula>9</formula>
    </cfRule>
  </conditionalFormatting>
  <conditionalFormatting sqref="R47">
    <cfRule type="cellIs" dxfId="1" priority="10" operator="between">
      <formula>6.5</formula>
      <formula>9</formula>
    </cfRule>
  </conditionalFormatting>
  <conditionalFormatting sqref="S47">
    <cfRule type="cellIs" dxfId="1" priority="11" operator="between">
      <formula>6.5</formula>
      <formula>9</formula>
    </cfRule>
  </conditionalFormatting>
  <conditionalFormatting sqref="T47">
    <cfRule type="cellIs" dxfId="1" priority="12" operator="between">
      <formula>6.5</formula>
      <formula>9</formula>
    </cfRule>
  </conditionalFormatting>
  <conditionalFormatting sqref="U47">
    <cfRule type="cellIs" dxfId="1" priority="13" operator="between">
      <formula>6.5</formula>
      <formula>9</formula>
    </cfRule>
  </conditionalFormatting>
  <conditionalFormatting sqref="V47">
    <cfRule type="cellIs" dxfId="1" priority="14" operator="between">
      <formula>6.5</formula>
      <formula>9</formula>
    </cfRule>
  </conditionalFormatting>
  <conditionalFormatting sqref="W47">
    <cfRule type="cellIs" dxfId="1" priority="15" operator="between">
      <formula>6.5</formula>
      <formula>9</formula>
    </cfRule>
  </conditionalFormatting>
  <conditionalFormatting sqref="X47">
    <cfRule type="cellIs" dxfId="1" priority="16" operator="between">
      <formula>6.5</formula>
      <formula>9</formula>
    </cfRule>
  </conditionalFormatting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 horizontalCentered="true" verticalCentered="true"/>
  <pageMargins left="0.39370078740157" right="0.39370078740157" top="0.39370078740157" bottom="0.39370078740157" header="0" footer="0.15748031496063"/>
  <pageSetup paperSize="1" orientation="portrait" scale="25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24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W199"/>
  <sheetViews>
    <sheetView tabSelected="0" workbookViewId="0" zoomScale="60" zoomScaleNormal="50" view="pageBreakPreview" showGridLines="true" showRowColHeaders="1">
      <selection activeCell="X47" sqref="X47"/>
    </sheetView>
  </sheetViews>
  <sheetFormatPr defaultRowHeight="14.4" defaultColWidth="11.42578125" outlineLevelRow="0" outlineLevelCol="0"/>
  <cols>
    <col min="1" max="1" width="11" customWidth="true" style="2"/>
    <col min="2" max="2" width="7.140625" customWidth="true" style="2"/>
    <col min="3" max="3" width="5" customWidth="true" style="2"/>
    <col min="4" max="4" width="1.7109375" customWidth="true" style="2"/>
    <col min="5" max="5" width="38.42578125" customWidth="true" style="2"/>
    <col min="6" max="6" width="7.28515625" customWidth="true" style="2"/>
    <col min="7" max="7" width="8.28515625" customWidth="true" style="2"/>
    <col min="8" max="8" width="8.28515625" customWidth="true" style="2"/>
    <col min="9" max="9" width="0.5703125" customWidth="true" style="2"/>
    <col min="10" max="10" width="22.140625" customWidth="true" style="2"/>
    <col min="11" max="11" width="12.5703125" customWidth="true" style="2"/>
    <col min="12" max="12" width="15" customWidth="true" style="2"/>
    <col min="13" max="13" width="21.140625" customWidth="true" style="2"/>
    <col min="14" max="14" width="19.42578125" customWidth="true" style="2"/>
    <col min="15" max="15" width="19.28515625" customWidth="true" style="2"/>
    <col min="16" max="16" width="19.42578125" customWidth="true" style="2"/>
    <col min="17" max="17" width="16.7109375" customWidth="true" style="2"/>
    <col min="18" max="18" width="16.7109375" customWidth="true" style="2"/>
    <col min="19" max="19" width="16.7109375" customWidth="true" style="2"/>
    <col min="20" max="20" width="16.7109375" customWidth="true" style="2"/>
    <col min="21" max="21" width="16.7109375" customWidth="true" style="2"/>
    <col min="22" max="22" width="16.7109375" customWidth="true" style="2"/>
    <col min="23" max="23" width="16.7109375" customWidth="true" style="2"/>
    <col min="24" max="24" width="16.7109375" customWidth="true" style="2"/>
    <col min="25" max="25" width="11" customWidth="true" style="2"/>
    <col min="26" max="26" width="7.140625" customWidth="true" style="2"/>
    <col min="27" max="27" width="5" customWidth="true" style="2"/>
    <col min="28" max="28" width="1.7109375" customWidth="true" style="2"/>
    <col min="29" max="29" width="16.85546875" customWidth="true" style="2"/>
    <col min="30" max="30" width="7.85546875" customWidth="true" style="2"/>
    <col min="31" max="31" width="8.85546875" customWidth="true" style="2"/>
    <col min="32" max="32" width="8.28515625" customWidth="true" style="2"/>
    <col min="33" max="33" width="0.5703125" customWidth="true" style="2"/>
    <col min="34" max="34" width="22.140625" customWidth="true" style="2"/>
    <col min="35" max="35" width="12.5703125" customWidth="true" style="2"/>
    <col min="36" max="36" width="15" customWidth="true" style="2"/>
    <col min="37" max="37" width="20.5703125" customWidth="true" style="2"/>
    <col min="38" max="38" width="19.42578125" customWidth="true" style="2"/>
    <col min="39" max="39" width="18.7109375" customWidth="true" style="2"/>
    <col min="40" max="40" width="19.42578125" customWidth="true" style="2"/>
    <col min="41" max="41" width="16.7109375" customWidth="true" style="2"/>
    <col min="42" max="42" width="16.7109375" customWidth="true" style="2"/>
    <col min="43" max="43" width="16.7109375" customWidth="true" style="2"/>
    <col min="44" max="44" width="16.7109375" customWidth="true" style="2"/>
    <col min="45" max="45" width="16.7109375" customWidth="true" style="2"/>
    <col min="46" max="46" width="16.7109375" customWidth="true" style="2"/>
    <col min="47" max="47" width="16.7109375" customWidth="true" style="2"/>
    <col min="48" max="48" width="16.7109375" customWidth="true" style="2"/>
    <col min="49" max="49" width="11.42578125" style="2"/>
  </cols>
  <sheetData>
    <row r="1" spans="1:49" customHeight="1" ht="27">
      <c r="A1" s="169"/>
      <c r="B1" s="167"/>
      <c r="C1" s="167"/>
      <c r="D1" s="167"/>
      <c r="E1" s="167"/>
      <c r="F1" s="167"/>
      <c r="G1" s="168"/>
      <c r="H1" s="164" t="s">
        <v>89</v>
      </c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6"/>
      <c r="Y1" s="169"/>
      <c r="Z1" s="167"/>
      <c r="AA1" s="167"/>
      <c r="AB1" s="167"/>
      <c r="AC1" s="167"/>
      <c r="AD1" s="167"/>
      <c r="AE1" s="168"/>
      <c r="AF1" s="164" t="s">
        <v>89</v>
      </c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6"/>
    </row>
    <row r="2" spans="1:49" customHeight="1" ht="27" hidden="true">
      <c r="A2" s="170"/>
      <c r="B2" s="171"/>
      <c r="C2" s="171"/>
      <c r="D2" s="171"/>
      <c r="E2" s="171"/>
      <c r="F2" s="171"/>
      <c r="G2" s="172"/>
      <c r="H2" s="173" t="s">
        <v>90</v>
      </c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5"/>
      <c r="Y2" s="170"/>
      <c r="Z2" s="171"/>
      <c r="AA2" s="171"/>
      <c r="AB2" s="171"/>
      <c r="AC2" s="171"/>
      <c r="AD2" s="171"/>
      <c r="AE2" s="172"/>
      <c r="AF2" s="173" t="s">
        <v>90</v>
      </c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5"/>
    </row>
    <row r="3" spans="1:49" customHeight="1" ht="27" hidden="true">
      <c r="A3" s="170"/>
      <c r="B3" s="171"/>
      <c r="C3" s="171"/>
      <c r="D3" s="171"/>
      <c r="E3" s="171"/>
      <c r="F3" s="171"/>
      <c r="G3" s="172"/>
      <c r="H3" s="180" t="s">
        <v>91</v>
      </c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2"/>
      <c r="Y3" s="170"/>
      <c r="Z3" s="171"/>
      <c r="AA3" s="171"/>
      <c r="AB3" s="171"/>
      <c r="AC3" s="171"/>
      <c r="AD3" s="171"/>
      <c r="AE3" s="172"/>
      <c r="AF3" s="180" t="s">
        <v>91</v>
      </c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2"/>
    </row>
    <row r="4" spans="1:49" customHeight="1" ht="27" hidden="true">
      <c r="A4" s="170"/>
      <c r="B4" s="171"/>
      <c r="C4" s="171"/>
      <c r="D4" s="171"/>
      <c r="E4" s="171"/>
      <c r="F4" s="171"/>
      <c r="G4" s="172"/>
      <c r="H4" s="173" t="s">
        <v>92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5"/>
      <c r="Y4" s="170"/>
      <c r="Z4" s="171"/>
      <c r="AA4" s="171"/>
      <c r="AB4" s="171"/>
      <c r="AC4" s="171"/>
      <c r="AD4" s="171"/>
      <c r="AE4" s="172"/>
      <c r="AF4" s="173" t="s">
        <v>92</v>
      </c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5"/>
    </row>
    <row r="5" spans="1:49" customHeight="1" ht="27" hidden="true">
      <c r="A5" s="170"/>
      <c r="B5" s="171"/>
      <c r="C5" s="171"/>
      <c r="D5" s="171"/>
      <c r="E5" s="171"/>
      <c r="F5" s="171"/>
      <c r="G5" s="172"/>
      <c r="H5" s="156" t="s">
        <v>93</v>
      </c>
      <c r="I5" s="157"/>
      <c r="J5" s="157"/>
      <c r="K5" s="157"/>
      <c r="L5" s="160" t="s">
        <v>94</v>
      </c>
      <c r="M5" s="161"/>
      <c r="N5" s="162"/>
      <c r="O5" s="156" t="s">
        <v>95</v>
      </c>
      <c r="P5" s="157"/>
      <c r="Q5" s="157"/>
      <c r="R5" s="163"/>
      <c r="S5" s="164" t="s">
        <v>96</v>
      </c>
      <c r="T5" s="165"/>
      <c r="U5" s="166"/>
      <c r="V5" s="164" t="s">
        <v>97</v>
      </c>
      <c r="W5" s="167"/>
      <c r="X5" s="168"/>
      <c r="Y5" s="170"/>
      <c r="Z5" s="171"/>
      <c r="AA5" s="171"/>
      <c r="AB5" s="171"/>
      <c r="AC5" s="171"/>
      <c r="AD5" s="171"/>
      <c r="AE5" s="172"/>
      <c r="AF5" s="156" t="s">
        <v>93</v>
      </c>
      <c r="AG5" s="157"/>
      <c r="AH5" s="157"/>
      <c r="AI5" s="157"/>
      <c r="AJ5" s="160" t="s">
        <v>94</v>
      </c>
      <c r="AK5" s="161"/>
      <c r="AL5" s="162"/>
      <c r="AM5" s="156" t="s">
        <v>95</v>
      </c>
      <c r="AN5" s="157"/>
      <c r="AO5" s="157"/>
      <c r="AP5" s="163"/>
      <c r="AQ5" s="164" t="s">
        <v>96</v>
      </c>
      <c r="AR5" s="165"/>
      <c r="AS5" s="166"/>
      <c r="AT5" s="164" t="s">
        <v>97</v>
      </c>
      <c r="AU5" s="167"/>
      <c r="AV5" s="168"/>
    </row>
    <row r="6" spans="1:49" customHeight="1" ht="27" hidden="true">
      <c r="A6" s="147"/>
      <c r="B6" s="148"/>
      <c r="C6" s="148"/>
      <c r="D6" s="148"/>
      <c r="E6" s="148"/>
      <c r="F6" s="148"/>
      <c r="G6" s="149"/>
      <c r="H6" s="158"/>
      <c r="I6" s="159"/>
      <c r="J6" s="159"/>
      <c r="K6" s="159"/>
      <c r="L6" s="150" t="s">
        <v>98</v>
      </c>
      <c r="M6" s="151"/>
      <c r="N6" s="152"/>
      <c r="O6" s="153">
        <v>42095</v>
      </c>
      <c r="P6" s="154"/>
      <c r="Q6" s="154"/>
      <c r="R6" s="155"/>
      <c r="S6" s="147">
        <v>1</v>
      </c>
      <c r="T6" s="148"/>
      <c r="U6" s="149"/>
      <c r="V6" s="147" t="s">
        <v>99</v>
      </c>
      <c r="W6" s="148"/>
      <c r="X6" s="149"/>
      <c r="Y6" s="147"/>
      <c r="Z6" s="148"/>
      <c r="AA6" s="148"/>
      <c r="AB6" s="148"/>
      <c r="AC6" s="148"/>
      <c r="AD6" s="148"/>
      <c r="AE6" s="149"/>
      <c r="AF6" s="158"/>
      <c r="AG6" s="159"/>
      <c r="AH6" s="159"/>
      <c r="AI6" s="159"/>
      <c r="AJ6" s="150" t="s">
        <v>98</v>
      </c>
      <c r="AK6" s="151"/>
      <c r="AL6" s="152"/>
      <c r="AM6" s="153">
        <v>42095</v>
      </c>
      <c r="AN6" s="154"/>
      <c r="AO6" s="154"/>
      <c r="AP6" s="155"/>
      <c r="AQ6" s="147">
        <v>1</v>
      </c>
      <c r="AR6" s="148"/>
      <c r="AS6" s="149"/>
      <c r="AT6" s="147" t="s">
        <v>100</v>
      </c>
      <c r="AU6" s="148"/>
      <c r="AV6" s="149"/>
    </row>
    <row r="7" spans="1:49" customHeight="1" ht="18.75" hidden="true">
      <c r="A7" s="156" t="s">
        <v>101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8"/>
      <c r="Y7" s="156" t="s">
        <v>101</v>
      </c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8"/>
    </row>
    <row r="8" spans="1:49" customHeight="1" ht="39" hidden="true">
      <c r="A8" s="183" t="s">
        <v>102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5"/>
      <c r="Y8" s="183" t="s">
        <v>102</v>
      </c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5"/>
    </row>
    <row r="9" spans="1:49" customHeight="1" ht="45.75" hidden="true">
      <c r="A9" s="176" t="s">
        <v>103</v>
      </c>
      <c r="B9" s="197"/>
      <c r="C9" s="197"/>
      <c r="D9" s="197"/>
      <c r="E9" s="197"/>
      <c r="F9" s="177"/>
      <c r="G9" s="198">
        <v>42220</v>
      </c>
      <c r="H9" s="199"/>
      <c r="I9" s="199"/>
      <c r="J9" s="199"/>
      <c r="K9" s="199"/>
      <c r="L9" s="199"/>
      <c r="M9" s="199"/>
      <c r="N9" s="200"/>
      <c r="O9" s="176" t="s">
        <v>104</v>
      </c>
      <c r="P9" s="177"/>
      <c r="Q9" s="178" t="s">
        <v>238</v>
      </c>
      <c r="R9" s="178"/>
      <c r="S9" s="178"/>
      <c r="T9" s="178"/>
      <c r="U9" s="178"/>
      <c r="V9" s="178"/>
      <c r="W9" s="178"/>
      <c r="X9" s="179"/>
      <c r="Y9" s="176" t="s">
        <v>103</v>
      </c>
      <c r="Z9" s="197"/>
      <c r="AA9" s="197"/>
      <c r="AB9" s="197"/>
      <c r="AC9" s="197"/>
      <c r="AD9" s="177"/>
      <c r="AE9" s="198">
        <f>+G9</f>
        <v>42220</v>
      </c>
      <c r="AF9" s="199"/>
      <c r="AG9" s="199"/>
      <c r="AH9" s="199"/>
      <c r="AI9" s="199"/>
      <c r="AJ9" s="199"/>
      <c r="AK9" s="199"/>
      <c r="AL9" s="200"/>
      <c r="AM9" s="176" t="s">
        <v>104</v>
      </c>
      <c r="AN9" s="177"/>
      <c r="AO9" s="178" t="str">
        <f>+Q9</f>
        <v>LAT 2015-0092</v>
      </c>
      <c r="AP9" s="178"/>
      <c r="AQ9" s="178"/>
      <c r="AR9" s="178"/>
      <c r="AS9" s="178"/>
      <c r="AT9" s="178"/>
      <c r="AU9" s="178"/>
      <c r="AV9" s="179"/>
    </row>
    <row r="10" spans="1:49" customHeight="1" ht="45.75" hidden="true">
      <c r="A10" s="186" t="s">
        <v>106</v>
      </c>
      <c r="B10" s="187"/>
      <c r="C10" s="187"/>
      <c r="D10" s="187"/>
      <c r="E10" s="187"/>
      <c r="F10" s="188"/>
      <c r="G10" s="189" t="s">
        <v>107</v>
      </c>
      <c r="H10" s="190"/>
      <c r="I10" s="190"/>
      <c r="J10" s="190"/>
      <c r="K10" s="190"/>
      <c r="L10" s="190"/>
      <c r="M10" s="190"/>
      <c r="N10" s="191"/>
      <c r="O10" s="192" t="s">
        <v>108</v>
      </c>
      <c r="P10" s="193"/>
      <c r="Q10" s="194" t="s">
        <v>109</v>
      </c>
      <c r="R10" s="195"/>
      <c r="S10" s="195"/>
      <c r="T10" s="195"/>
      <c r="U10" s="195"/>
      <c r="V10" s="195"/>
      <c r="W10" s="195"/>
      <c r="X10" s="196"/>
      <c r="Y10" s="186" t="s">
        <v>106</v>
      </c>
      <c r="Z10" s="187"/>
      <c r="AA10" s="187"/>
      <c r="AB10" s="187"/>
      <c r="AC10" s="187"/>
      <c r="AD10" s="188"/>
      <c r="AE10" s="189" t="str">
        <f>+G10</f>
        <v>EMPOPASTO S.A E.S.P</v>
      </c>
      <c r="AF10" s="190"/>
      <c r="AG10" s="190"/>
      <c r="AH10" s="190"/>
      <c r="AI10" s="190"/>
      <c r="AJ10" s="190"/>
      <c r="AK10" s="190"/>
      <c r="AL10" s="191"/>
      <c r="AM10" s="192" t="s">
        <v>108</v>
      </c>
      <c r="AN10" s="193"/>
      <c r="AO10" s="194" t="str">
        <f>+Q10</f>
        <v>NARIÑO</v>
      </c>
      <c r="AP10" s="195"/>
      <c r="AQ10" s="195"/>
      <c r="AR10" s="195"/>
      <c r="AS10" s="195"/>
      <c r="AT10" s="195"/>
      <c r="AU10" s="195"/>
      <c r="AV10" s="196"/>
    </row>
    <row r="11" spans="1:49" customHeight="1" ht="45.75" hidden="true">
      <c r="A11" s="186" t="s">
        <v>110</v>
      </c>
      <c r="B11" s="187"/>
      <c r="C11" s="187"/>
      <c r="D11" s="187"/>
      <c r="E11" s="187"/>
      <c r="F11" s="188"/>
      <c r="G11" s="189" t="s">
        <v>111</v>
      </c>
      <c r="H11" s="190"/>
      <c r="I11" s="190"/>
      <c r="J11" s="190"/>
      <c r="K11" s="190"/>
      <c r="L11" s="190"/>
      <c r="M11" s="190"/>
      <c r="N11" s="191"/>
      <c r="O11" s="192" t="s">
        <v>112</v>
      </c>
      <c r="P11" s="193"/>
      <c r="Q11" s="194" t="s">
        <v>113</v>
      </c>
      <c r="R11" s="195"/>
      <c r="S11" s="195"/>
      <c r="T11" s="195"/>
      <c r="U11" s="195"/>
      <c r="V11" s="195"/>
      <c r="W11" s="195"/>
      <c r="X11" s="196"/>
      <c r="Y11" s="186" t="s">
        <v>110</v>
      </c>
      <c r="Z11" s="187"/>
      <c r="AA11" s="187"/>
      <c r="AB11" s="187"/>
      <c r="AC11" s="187"/>
      <c r="AD11" s="188"/>
      <c r="AE11" s="189" t="str">
        <f>+G11</f>
        <v>PASTO</v>
      </c>
      <c r="AF11" s="190"/>
      <c r="AG11" s="190"/>
      <c r="AH11" s="190"/>
      <c r="AI11" s="190"/>
      <c r="AJ11" s="190"/>
      <c r="AK11" s="190"/>
      <c r="AL11" s="191"/>
      <c r="AM11" s="192" t="s">
        <v>112</v>
      </c>
      <c r="AN11" s="193"/>
      <c r="AO11" s="194" t="str">
        <f>+Q11</f>
        <v>CRA 24 No 21-40 CENTRO</v>
      </c>
      <c r="AP11" s="195"/>
      <c r="AQ11" s="195"/>
      <c r="AR11" s="195"/>
      <c r="AS11" s="195"/>
      <c r="AT11" s="195"/>
      <c r="AU11" s="195"/>
      <c r="AV11" s="196"/>
    </row>
    <row r="12" spans="1:49" customHeight="1" ht="45.75" hidden="true">
      <c r="A12" s="201" t="s">
        <v>114</v>
      </c>
      <c r="B12" s="202"/>
      <c r="C12" s="202"/>
      <c r="D12" s="202"/>
      <c r="E12" s="202"/>
      <c r="F12" s="203"/>
      <c r="G12" s="204" t="s">
        <v>115</v>
      </c>
      <c r="H12" s="205"/>
      <c r="I12" s="205"/>
      <c r="J12" s="205"/>
      <c r="K12" s="205"/>
      <c r="L12" s="205"/>
      <c r="M12" s="205"/>
      <c r="N12" s="206"/>
      <c r="O12" s="207" t="s">
        <v>116</v>
      </c>
      <c r="P12" s="208"/>
      <c r="Q12" s="209" t="s">
        <v>117</v>
      </c>
      <c r="R12" s="210"/>
      <c r="S12" s="210"/>
      <c r="T12" s="210"/>
      <c r="U12" s="210"/>
      <c r="V12" s="210"/>
      <c r="W12" s="210"/>
      <c r="X12" s="211"/>
      <c r="Y12" s="201" t="s">
        <v>114</v>
      </c>
      <c r="Z12" s="202"/>
      <c r="AA12" s="202"/>
      <c r="AB12" s="202"/>
      <c r="AC12" s="202"/>
      <c r="AD12" s="203"/>
      <c r="AE12" s="212" t="str">
        <f>+G12</f>
        <v>LABORATORIO CONTROL DE CALIDAD 
 EMPOPASTO S.A E.S.P</v>
      </c>
      <c r="AF12" s="205"/>
      <c r="AG12" s="205"/>
      <c r="AH12" s="205"/>
      <c r="AI12" s="205"/>
      <c r="AJ12" s="205"/>
      <c r="AK12" s="205"/>
      <c r="AL12" s="206"/>
      <c r="AM12" s="207" t="s">
        <v>116</v>
      </c>
      <c r="AN12" s="208"/>
      <c r="AO12" s="209" t="str">
        <f>+Q12</f>
        <v>LORENA LOPEZ</v>
      </c>
      <c r="AP12" s="210"/>
      <c r="AQ12" s="210"/>
      <c r="AR12" s="210"/>
      <c r="AS12" s="210"/>
      <c r="AT12" s="210"/>
      <c r="AU12" s="210"/>
      <c r="AV12" s="211"/>
    </row>
    <row r="13" spans="1:49" customHeight="1" ht="45.75" hidden="true">
      <c r="A13" s="231" t="s">
        <v>118</v>
      </c>
      <c r="B13" s="232"/>
      <c r="C13" s="232"/>
      <c r="D13" s="232"/>
      <c r="E13" s="232"/>
      <c r="F13" s="233"/>
      <c r="G13" s="231" t="s">
        <v>119</v>
      </c>
      <c r="H13" s="232"/>
      <c r="I13" s="232"/>
      <c r="J13" s="232"/>
      <c r="K13" s="233"/>
      <c r="L13" s="234" t="s">
        <v>120</v>
      </c>
      <c r="M13" s="235"/>
      <c r="N13" s="235"/>
      <c r="O13" s="236" t="s">
        <v>121</v>
      </c>
      <c r="P13" s="234" t="s">
        <v>122</v>
      </c>
      <c r="Q13" s="237"/>
      <c r="R13" s="234" t="s">
        <v>123</v>
      </c>
      <c r="S13" s="235"/>
      <c r="T13" s="235"/>
      <c r="U13" s="235"/>
      <c r="V13" s="235"/>
      <c r="W13" s="235"/>
      <c r="X13" s="237"/>
      <c r="Y13" s="231" t="s">
        <v>118</v>
      </c>
      <c r="Z13" s="232"/>
      <c r="AA13" s="232"/>
      <c r="AB13" s="232"/>
      <c r="AC13" s="232"/>
      <c r="AD13" s="233"/>
      <c r="AE13" s="231" t="s">
        <v>119</v>
      </c>
      <c r="AF13" s="232"/>
      <c r="AG13" s="232"/>
      <c r="AH13" s="232"/>
      <c r="AI13" s="233"/>
      <c r="AJ13" s="234" t="s">
        <v>120</v>
      </c>
      <c r="AK13" s="235"/>
      <c r="AL13" s="235"/>
      <c r="AM13" s="236" t="s">
        <v>121</v>
      </c>
      <c r="AN13" s="234" t="s">
        <v>122</v>
      </c>
      <c r="AO13" s="237"/>
      <c r="AP13" s="234" t="s">
        <v>123</v>
      </c>
      <c r="AQ13" s="235"/>
      <c r="AR13" s="235"/>
      <c r="AS13" s="235"/>
      <c r="AT13" s="235"/>
      <c r="AU13" s="235"/>
      <c r="AV13" s="237"/>
    </row>
    <row r="14" spans="1:49" customHeight="1" ht="45.75" hidden="true">
      <c r="A14" s="239" t="s">
        <v>124</v>
      </c>
      <c r="B14" s="240"/>
      <c r="C14" s="239" t="s">
        <v>125</v>
      </c>
      <c r="D14" s="241"/>
      <c r="E14" s="240"/>
      <c r="F14" s="242"/>
      <c r="G14" s="239" t="s">
        <v>124</v>
      </c>
      <c r="H14" s="240"/>
      <c r="I14" s="243" t="s">
        <v>125</v>
      </c>
      <c r="J14" s="244"/>
      <c r="K14" s="245"/>
      <c r="L14" s="158"/>
      <c r="M14" s="159"/>
      <c r="N14" s="159"/>
      <c r="O14" s="351"/>
      <c r="P14" s="158"/>
      <c r="Q14" s="238"/>
      <c r="R14" s="158"/>
      <c r="S14" s="159"/>
      <c r="T14" s="159"/>
      <c r="U14" s="159"/>
      <c r="V14" s="159"/>
      <c r="W14" s="159"/>
      <c r="X14" s="238"/>
      <c r="Y14" s="239" t="s">
        <v>124</v>
      </c>
      <c r="Z14" s="240"/>
      <c r="AA14" s="239" t="s">
        <v>125</v>
      </c>
      <c r="AB14" s="241"/>
      <c r="AC14" s="240"/>
      <c r="AD14" s="242"/>
      <c r="AE14" s="239" t="s">
        <v>124</v>
      </c>
      <c r="AF14" s="240"/>
      <c r="AG14" s="243" t="s">
        <v>125</v>
      </c>
      <c r="AH14" s="244"/>
      <c r="AI14" s="245"/>
      <c r="AJ14" s="158"/>
      <c r="AK14" s="159"/>
      <c r="AL14" s="159"/>
      <c r="AM14" s="236"/>
      <c r="AN14" s="158"/>
      <c r="AO14" s="238"/>
      <c r="AP14" s="158"/>
      <c r="AQ14" s="159"/>
      <c r="AR14" s="159"/>
      <c r="AS14" s="159"/>
      <c r="AT14" s="159"/>
      <c r="AU14" s="159"/>
      <c r="AV14" s="238"/>
    </row>
    <row r="15" spans="1:49" customHeight="1" ht="43.5" hidden="true">
      <c r="A15" s="254">
        <v>0.40625</v>
      </c>
      <c r="B15" s="255"/>
      <c r="C15" s="262">
        <v>42218</v>
      </c>
      <c r="D15" s="257"/>
      <c r="E15" s="258"/>
      <c r="F15" s="258"/>
      <c r="G15" s="254">
        <v>0.41666666666667</v>
      </c>
      <c r="H15" s="255"/>
      <c r="I15" s="262">
        <f>+C15</f>
        <v>42218</v>
      </c>
      <c r="J15" s="257"/>
      <c r="K15" s="258"/>
      <c r="L15" s="260" t="s">
        <v>126</v>
      </c>
      <c r="M15" s="261"/>
      <c r="N15" s="261"/>
      <c r="O15" s="3" t="s">
        <v>127</v>
      </c>
      <c r="P15" s="247" t="s">
        <v>239</v>
      </c>
      <c r="Q15" s="248"/>
      <c r="R15" s="246" t="s">
        <v>27</v>
      </c>
      <c r="S15" s="247"/>
      <c r="T15" s="247"/>
      <c r="U15" s="247"/>
      <c r="V15" s="247"/>
      <c r="W15" s="247"/>
      <c r="X15" s="248"/>
      <c r="Y15" s="254">
        <v>0.41666666666667</v>
      </c>
      <c r="Z15" s="255"/>
      <c r="AA15" s="256">
        <f>+C15</f>
        <v>42218</v>
      </c>
      <c r="AB15" s="257"/>
      <c r="AC15" s="258"/>
      <c r="AD15" s="259"/>
      <c r="AE15" s="254">
        <f>+G15</f>
        <v>0.41666666666667</v>
      </c>
      <c r="AF15" s="255"/>
      <c r="AG15" s="256">
        <f>+AA15</f>
        <v>42218</v>
      </c>
      <c r="AH15" s="257"/>
      <c r="AI15" s="258"/>
      <c r="AJ15" s="260" t="s">
        <v>129</v>
      </c>
      <c r="AK15" s="261"/>
      <c r="AL15" s="261"/>
      <c r="AM15" s="3" t="s">
        <v>127</v>
      </c>
      <c r="AN15" s="247" t="s">
        <v>240</v>
      </c>
      <c r="AO15" s="248"/>
      <c r="AP15" s="246" t="s">
        <v>131</v>
      </c>
      <c r="AQ15" s="247"/>
      <c r="AR15" s="247"/>
      <c r="AS15" s="247"/>
      <c r="AT15" s="247"/>
      <c r="AU15" s="247"/>
      <c r="AV15" s="248"/>
    </row>
    <row r="16" spans="1:49" customHeight="1" ht="43.5" hidden="true">
      <c r="A16" s="249">
        <v>0.3125</v>
      </c>
      <c r="B16" s="250"/>
      <c r="C16" s="251">
        <f>+C15</f>
        <v>42218</v>
      </c>
      <c r="D16" s="252"/>
      <c r="E16" s="253"/>
      <c r="F16" s="253"/>
      <c r="G16" s="249">
        <f>+G15</f>
        <v>0.41666666666667</v>
      </c>
      <c r="H16" s="250"/>
      <c r="I16" s="251">
        <f>+C16</f>
        <v>42218</v>
      </c>
      <c r="J16" s="252"/>
      <c r="K16" s="253"/>
      <c r="L16" s="246" t="s">
        <v>126</v>
      </c>
      <c r="M16" s="247"/>
      <c r="N16" s="247"/>
      <c r="O16" s="4" t="s">
        <v>127</v>
      </c>
      <c r="P16" s="247" t="s">
        <v>241</v>
      </c>
      <c r="Q16" s="248"/>
      <c r="R16" s="246" t="s">
        <v>18</v>
      </c>
      <c r="S16" s="247"/>
      <c r="T16" s="247"/>
      <c r="U16" s="247"/>
      <c r="V16" s="247"/>
      <c r="W16" s="247"/>
      <c r="X16" s="248"/>
      <c r="Y16" s="249">
        <v>0.33680555555556</v>
      </c>
      <c r="Z16" s="250"/>
      <c r="AA16" s="263">
        <f>+AA15</f>
        <v>42218</v>
      </c>
      <c r="AB16" s="252"/>
      <c r="AC16" s="253"/>
      <c r="AD16" s="264"/>
      <c r="AE16" s="249">
        <f>+AE15</f>
        <v>0.41666666666667</v>
      </c>
      <c r="AF16" s="250"/>
      <c r="AG16" s="263">
        <f>+AA16</f>
        <v>42218</v>
      </c>
      <c r="AH16" s="252"/>
      <c r="AI16" s="253"/>
      <c r="AJ16" s="246" t="s">
        <v>129</v>
      </c>
      <c r="AK16" s="247"/>
      <c r="AL16" s="247"/>
      <c r="AM16" s="4" t="s">
        <v>127</v>
      </c>
      <c r="AN16" s="247" t="s">
        <v>242</v>
      </c>
      <c r="AO16" s="248"/>
      <c r="AP16" s="246" t="s">
        <v>134</v>
      </c>
      <c r="AQ16" s="247"/>
      <c r="AR16" s="247"/>
      <c r="AS16" s="247"/>
      <c r="AT16" s="247"/>
      <c r="AU16" s="247"/>
      <c r="AV16" s="248"/>
    </row>
    <row r="17" spans="1:49" customHeight="1" ht="43.5" hidden="true">
      <c r="A17" s="249">
        <v>0.37152777777778</v>
      </c>
      <c r="B17" s="250"/>
      <c r="C17" s="251">
        <f>+C16</f>
        <v>42218</v>
      </c>
      <c r="D17" s="252"/>
      <c r="E17" s="253"/>
      <c r="F17" s="253"/>
      <c r="G17" s="249">
        <f>+G16</f>
        <v>0.41666666666667</v>
      </c>
      <c r="H17" s="250"/>
      <c r="I17" s="251">
        <f>+C17</f>
        <v>42218</v>
      </c>
      <c r="J17" s="252"/>
      <c r="K17" s="253"/>
      <c r="L17" s="246" t="s">
        <v>126</v>
      </c>
      <c r="M17" s="247"/>
      <c r="N17" s="247"/>
      <c r="O17" s="4" t="s">
        <v>127</v>
      </c>
      <c r="P17" s="247" t="s">
        <v>243</v>
      </c>
      <c r="Q17" s="248"/>
      <c r="R17" s="246" t="s">
        <v>23</v>
      </c>
      <c r="S17" s="247"/>
      <c r="T17" s="247"/>
      <c r="U17" s="247"/>
      <c r="V17" s="247"/>
      <c r="W17" s="247"/>
      <c r="X17" s="248"/>
      <c r="Y17" s="249">
        <v>0.34722222222222</v>
      </c>
      <c r="Z17" s="250"/>
      <c r="AA17" s="263">
        <f>+AA16</f>
        <v>42218</v>
      </c>
      <c r="AB17" s="252"/>
      <c r="AC17" s="253"/>
      <c r="AD17" s="264"/>
      <c r="AE17" s="249">
        <f>+AE16</f>
        <v>0.41666666666667</v>
      </c>
      <c r="AF17" s="250"/>
      <c r="AG17" s="263">
        <f>+AA17</f>
        <v>42218</v>
      </c>
      <c r="AH17" s="252"/>
      <c r="AI17" s="253"/>
      <c r="AJ17" s="246" t="s">
        <v>129</v>
      </c>
      <c r="AK17" s="247"/>
      <c r="AL17" s="247"/>
      <c r="AM17" s="4" t="s">
        <v>127</v>
      </c>
      <c r="AN17" s="247" t="s">
        <v>244</v>
      </c>
      <c r="AO17" s="248"/>
      <c r="AP17" s="246" t="s">
        <v>137</v>
      </c>
      <c r="AQ17" s="247"/>
      <c r="AR17" s="247"/>
      <c r="AS17" s="247"/>
      <c r="AT17" s="247"/>
      <c r="AU17" s="247"/>
      <c r="AV17" s="248"/>
    </row>
    <row r="18" spans="1:49" customHeight="1" ht="43.5" hidden="true">
      <c r="A18" s="249">
        <v>0.38194444444444</v>
      </c>
      <c r="B18" s="250"/>
      <c r="C18" s="251">
        <f>+C17</f>
        <v>42218</v>
      </c>
      <c r="D18" s="252"/>
      <c r="E18" s="253"/>
      <c r="F18" s="253"/>
      <c r="G18" s="249">
        <f>+G17</f>
        <v>0.41666666666667</v>
      </c>
      <c r="H18" s="250"/>
      <c r="I18" s="251">
        <f>+C18</f>
        <v>42218</v>
      </c>
      <c r="J18" s="252"/>
      <c r="K18" s="253"/>
      <c r="L18" s="246" t="s">
        <v>126</v>
      </c>
      <c r="M18" s="247"/>
      <c r="N18" s="247"/>
      <c r="O18" s="4" t="s">
        <v>127</v>
      </c>
      <c r="P18" s="247" t="s">
        <v>245</v>
      </c>
      <c r="Q18" s="248"/>
      <c r="R18" s="246" t="s">
        <v>31</v>
      </c>
      <c r="S18" s="247"/>
      <c r="T18" s="247"/>
      <c r="U18" s="247"/>
      <c r="V18" s="247"/>
      <c r="W18" s="247"/>
      <c r="X18" s="248"/>
      <c r="Y18" s="249"/>
      <c r="Z18" s="250"/>
      <c r="AA18" s="263"/>
      <c r="AB18" s="252"/>
      <c r="AC18" s="253"/>
      <c r="AD18" s="264"/>
      <c r="AE18" s="249"/>
      <c r="AF18" s="250"/>
      <c r="AG18" s="263"/>
      <c r="AH18" s="252"/>
      <c r="AI18" s="253"/>
      <c r="AJ18" s="246"/>
      <c r="AK18" s="247"/>
      <c r="AL18" s="247"/>
      <c r="AM18" s="4"/>
      <c r="AN18" s="247"/>
      <c r="AO18" s="248"/>
      <c r="AP18" s="246"/>
      <c r="AQ18" s="247"/>
      <c r="AR18" s="247"/>
      <c r="AS18" s="247"/>
      <c r="AT18" s="247"/>
      <c r="AU18" s="247"/>
      <c r="AV18" s="248"/>
    </row>
    <row r="19" spans="1:49" customHeight="1" ht="43.5" hidden="true">
      <c r="A19" s="249">
        <v>0.36458333333333</v>
      </c>
      <c r="B19" s="250"/>
      <c r="C19" s="251">
        <f>+C18</f>
        <v>42218</v>
      </c>
      <c r="D19" s="252"/>
      <c r="E19" s="253"/>
      <c r="F19" s="253"/>
      <c r="G19" s="249">
        <f>+G18</f>
        <v>0.41666666666667</v>
      </c>
      <c r="H19" s="250"/>
      <c r="I19" s="251">
        <f>+C19</f>
        <v>42218</v>
      </c>
      <c r="J19" s="252"/>
      <c r="K19" s="253"/>
      <c r="L19" s="246" t="s">
        <v>126</v>
      </c>
      <c r="M19" s="247"/>
      <c r="N19" s="247"/>
      <c r="O19" s="4" t="s">
        <v>127</v>
      </c>
      <c r="P19" s="247" t="s">
        <v>246</v>
      </c>
      <c r="Q19" s="248"/>
      <c r="R19" s="246" t="s">
        <v>36</v>
      </c>
      <c r="S19" s="247"/>
      <c r="T19" s="247"/>
      <c r="U19" s="247"/>
      <c r="V19" s="247"/>
      <c r="W19" s="247"/>
      <c r="X19" s="248"/>
      <c r="Y19" s="249"/>
      <c r="Z19" s="250"/>
      <c r="AA19" s="263"/>
      <c r="AB19" s="252"/>
      <c r="AC19" s="253"/>
      <c r="AD19" s="264"/>
      <c r="AE19" s="249"/>
      <c r="AF19" s="250"/>
      <c r="AG19" s="263"/>
      <c r="AH19" s="252"/>
      <c r="AI19" s="253"/>
      <c r="AJ19" s="246"/>
      <c r="AK19" s="247"/>
      <c r="AL19" s="247"/>
      <c r="AM19" s="4"/>
      <c r="AN19" s="247"/>
      <c r="AO19" s="248"/>
      <c r="AP19" s="246"/>
      <c r="AQ19" s="247"/>
      <c r="AR19" s="247"/>
      <c r="AS19" s="247"/>
      <c r="AT19" s="247"/>
      <c r="AU19" s="247"/>
      <c r="AV19" s="248"/>
    </row>
    <row r="20" spans="1:49" customHeight="1" ht="43.5" hidden="true">
      <c r="A20" s="249">
        <v>0.37847222222222</v>
      </c>
      <c r="B20" s="250"/>
      <c r="C20" s="251">
        <f>+C19</f>
        <v>42218</v>
      </c>
      <c r="D20" s="252"/>
      <c r="E20" s="253"/>
      <c r="F20" s="253"/>
      <c r="G20" s="249">
        <f>+G19</f>
        <v>0.41666666666667</v>
      </c>
      <c r="H20" s="250"/>
      <c r="I20" s="251">
        <f>+C20</f>
        <v>42218</v>
      </c>
      <c r="J20" s="252"/>
      <c r="K20" s="253"/>
      <c r="L20" s="246" t="s">
        <v>126</v>
      </c>
      <c r="M20" s="247"/>
      <c r="N20" s="247"/>
      <c r="O20" s="4" t="s">
        <v>127</v>
      </c>
      <c r="P20" s="247" t="s">
        <v>247</v>
      </c>
      <c r="Q20" s="248"/>
      <c r="R20" s="246" t="s">
        <v>4</v>
      </c>
      <c r="S20" s="247"/>
      <c r="T20" s="247"/>
      <c r="U20" s="247"/>
      <c r="V20" s="247"/>
      <c r="W20" s="247"/>
      <c r="X20" s="248"/>
      <c r="Y20" s="249"/>
      <c r="Z20" s="250"/>
      <c r="AA20" s="263"/>
      <c r="AB20" s="252"/>
      <c r="AC20" s="253"/>
      <c r="AD20" s="264"/>
      <c r="AE20" s="249"/>
      <c r="AF20" s="250"/>
      <c r="AG20" s="263"/>
      <c r="AH20" s="252"/>
      <c r="AI20" s="253"/>
      <c r="AJ20" s="246"/>
      <c r="AK20" s="247"/>
      <c r="AL20" s="247"/>
      <c r="AM20" s="4"/>
      <c r="AN20" s="247"/>
      <c r="AO20" s="248"/>
      <c r="AP20" s="246"/>
      <c r="AQ20" s="247"/>
      <c r="AR20" s="247"/>
      <c r="AS20" s="247"/>
      <c r="AT20" s="247"/>
      <c r="AU20" s="247"/>
      <c r="AV20" s="248"/>
    </row>
    <row r="21" spans="1:49" customHeight="1" ht="43.5" hidden="true">
      <c r="A21" s="249">
        <v>0.32638888888889</v>
      </c>
      <c r="B21" s="250"/>
      <c r="C21" s="251">
        <f>+C20</f>
        <v>42218</v>
      </c>
      <c r="D21" s="252"/>
      <c r="E21" s="253"/>
      <c r="F21" s="253"/>
      <c r="G21" s="249">
        <f>+G20</f>
        <v>0.41666666666667</v>
      </c>
      <c r="H21" s="250"/>
      <c r="I21" s="251">
        <f>+C21</f>
        <v>42218</v>
      </c>
      <c r="J21" s="252"/>
      <c r="K21" s="253"/>
      <c r="L21" s="246" t="s">
        <v>126</v>
      </c>
      <c r="M21" s="247"/>
      <c r="N21" s="247"/>
      <c r="O21" s="4" t="s">
        <v>127</v>
      </c>
      <c r="P21" s="247" t="s">
        <v>248</v>
      </c>
      <c r="Q21" s="248"/>
      <c r="R21" s="246" t="s">
        <v>43</v>
      </c>
      <c r="S21" s="247"/>
      <c r="T21" s="247"/>
      <c r="U21" s="247"/>
      <c r="V21" s="247"/>
      <c r="W21" s="247"/>
      <c r="X21" s="248"/>
      <c r="Y21" s="249"/>
      <c r="Z21" s="250"/>
      <c r="AA21" s="263"/>
      <c r="AB21" s="252"/>
      <c r="AC21" s="253"/>
      <c r="AD21" s="264"/>
      <c r="AE21" s="249"/>
      <c r="AF21" s="250"/>
      <c r="AG21" s="263"/>
      <c r="AH21" s="252"/>
      <c r="AI21" s="253"/>
      <c r="AJ21" s="246"/>
      <c r="AK21" s="247"/>
      <c r="AL21" s="247"/>
      <c r="AM21" s="4"/>
      <c r="AN21" s="247"/>
      <c r="AO21" s="248"/>
      <c r="AP21" s="246"/>
      <c r="AQ21" s="247"/>
      <c r="AR21" s="247"/>
      <c r="AS21" s="247"/>
      <c r="AT21" s="247"/>
      <c r="AU21" s="247"/>
      <c r="AV21" s="248"/>
    </row>
    <row r="22" spans="1:49" customHeight="1" ht="43.5" hidden="true">
      <c r="A22" s="269">
        <v>0.32986111111111</v>
      </c>
      <c r="B22" s="270"/>
      <c r="C22" s="273">
        <f>+C21</f>
        <v>42218</v>
      </c>
      <c r="D22" s="266"/>
      <c r="E22" s="267"/>
      <c r="F22" s="267"/>
      <c r="G22" s="269">
        <f>+G21</f>
        <v>0.41666666666667</v>
      </c>
      <c r="H22" s="270"/>
      <c r="I22" s="273">
        <f>+C22</f>
        <v>42218</v>
      </c>
      <c r="J22" s="266"/>
      <c r="K22" s="267"/>
      <c r="L22" s="271" t="s">
        <v>126</v>
      </c>
      <c r="M22" s="272"/>
      <c r="N22" s="272"/>
      <c r="O22" s="5" t="s">
        <v>127</v>
      </c>
      <c r="P22" s="247" t="s">
        <v>249</v>
      </c>
      <c r="Q22" s="248"/>
      <c r="R22" s="246" t="s">
        <v>37</v>
      </c>
      <c r="S22" s="247"/>
      <c r="T22" s="247"/>
      <c r="U22" s="247"/>
      <c r="V22" s="247"/>
      <c r="W22" s="247"/>
      <c r="X22" s="248"/>
      <c r="Y22" s="269"/>
      <c r="Z22" s="270"/>
      <c r="AA22" s="265"/>
      <c r="AB22" s="266"/>
      <c r="AC22" s="267"/>
      <c r="AD22" s="268"/>
      <c r="AE22" s="269"/>
      <c r="AF22" s="270"/>
      <c r="AG22" s="265"/>
      <c r="AH22" s="266"/>
      <c r="AI22" s="267"/>
      <c r="AJ22" s="271"/>
      <c r="AK22" s="272"/>
      <c r="AL22" s="272"/>
      <c r="AM22" s="5"/>
      <c r="AN22" s="247"/>
      <c r="AO22" s="248"/>
      <c r="AP22" s="246"/>
      <c r="AQ22" s="247"/>
      <c r="AR22" s="247"/>
      <c r="AS22" s="247"/>
      <c r="AT22" s="247"/>
      <c r="AU22" s="247"/>
      <c r="AV22" s="248"/>
    </row>
    <row r="23" spans="1:49" customHeight="1" ht="13.5" hidden="true">
      <c r="A23" s="279" t="s">
        <v>143</v>
      </c>
      <c r="B23" s="280"/>
      <c r="C23" s="281"/>
      <c r="D23" s="281"/>
      <c r="E23" s="281"/>
      <c r="F23" s="281"/>
      <c r="G23" s="280"/>
      <c r="H23" s="280"/>
      <c r="I23" s="281"/>
      <c r="J23" s="281"/>
      <c r="K23" s="281"/>
      <c r="L23" s="281"/>
      <c r="M23" s="281"/>
      <c r="N23" s="281"/>
      <c r="O23" s="281"/>
      <c r="P23" s="280"/>
      <c r="Q23" s="279" t="s">
        <v>144</v>
      </c>
      <c r="R23" s="280"/>
      <c r="S23" s="280"/>
      <c r="T23" s="280"/>
      <c r="U23" s="280"/>
      <c r="V23" s="280"/>
      <c r="W23" s="280"/>
      <c r="X23" s="282"/>
      <c r="Y23" s="279" t="s">
        <v>143</v>
      </c>
      <c r="Z23" s="280"/>
      <c r="AA23" s="281"/>
      <c r="AB23" s="281"/>
      <c r="AC23" s="281"/>
      <c r="AD23" s="281"/>
      <c r="AE23" s="280"/>
      <c r="AF23" s="280"/>
      <c r="AG23" s="281"/>
      <c r="AH23" s="281"/>
      <c r="AI23" s="281"/>
      <c r="AJ23" s="281"/>
      <c r="AK23" s="281"/>
      <c r="AL23" s="281"/>
      <c r="AM23" s="281"/>
      <c r="AN23" s="280"/>
      <c r="AO23" s="279" t="s">
        <v>144</v>
      </c>
      <c r="AP23" s="280"/>
      <c r="AQ23" s="280"/>
      <c r="AR23" s="280"/>
      <c r="AS23" s="280"/>
      <c r="AT23" s="280"/>
      <c r="AU23" s="280"/>
      <c r="AV23" s="282"/>
    </row>
    <row r="24" spans="1:49" customHeight="1" ht="18.75" hidden="true">
      <c r="A24" s="231"/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1"/>
      <c r="R24" s="232"/>
      <c r="S24" s="232"/>
      <c r="T24" s="232"/>
      <c r="U24" s="232"/>
      <c r="V24" s="232"/>
      <c r="W24" s="232"/>
      <c r="X24" s="233"/>
      <c r="Y24" s="231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1"/>
      <c r="AP24" s="232"/>
      <c r="AQ24" s="232"/>
      <c r="AR24" s="232"/>
      <c r="AS24" s="232"/>
      <c r="AT24" s="232"/>
      <c r="AU24" s="232"/>
      <c r="AV24" s="233"/>
    </row>
    <row r="25" spans="1:49" customHeight="1" ht="58.5" hidden="true">
      <c r="A25" s="279" t="s">
        <v>145</v>
      </c>
      <c r="B25" s="280"/>
      <c r="C25" s="280"/>
      <c r="D25" s="280"/>
      <c r="E25" s="283" t="s">
        <v>146</v>
      </c>
      <c r="F25" s="279" t="s">
        <v>147</v>
      </c>
      <c r="G25" s="280"/>
      <c r="H25" s="280"/>
      <c r="I25" s="280"/>
      <c r="J25" s="279" t="s">
        <v>148</v>
      </c>
      <c r="K25" s="279" t="s">
        <v>149</v>
      </c>
      <c r="L25" s="282"/>
      <c r="M25" s="283" t="s">
        <v>150</v>
      </c>
      <c r="N25" s="280" t="s">
        <v>151</v>
      </c>
      <c r="O25" s="280"/>
      <c r="P25" s="282"/>
      <c r="Q25" s="279" t="s">
        <v>152</v>
      </c>
      <c r="R25" s="280"/>
      <c r="S25" s="280"/>
      <c r="T25" s="280"/>
      <c r="U25" s="280"/>
      <c r="V25" s="280"/>
      <c r="W25" s="280"/>
      <c r="X25" s="282"/>
      <c r="Y25" s="279" t="s">
        <v>145</v>
      </c>
      <c r="Z25" s="280"/>
      <c r="AA25" s="280"/>
      <c r="AB25" s="280"/>
      <c r="AC25" s="283" t="s">
        <v>146</v>
      </c>
      <c r="AD25" s="279" t="s">
        <v>147</v>
      </c>
      <c r="AE25" s="280"/>
      <c r="AF25" s="280"/>
      <c r="AG25" s="280"/>
      <c r="AH25" s="279" t="s">
        <v>148</v>
      </c>
      <c r="AI25" s="279" t="s">
        <v>149</v>
      </c>
      <c r="AJ25" s="282"/>
      <c r="AK25" s="283" t="s">
        <v>150</v>
      </c>
      <c r="AL25" s="280" t="s">
        <v>151</v>
      </c>
      <c r="AM25" s="280"/>
      <c r="AN25" s="282"/>
      <c r="AO25" s="279" t="s">
        <v>152</v>
      </c>
      <c r="AP25" s="280"/>
      <c r="AQ25" s="280"/>
      <c r="AR25" s="280"/>
      <c r="AS25" s="280"/>
      <c r="AT25" s="280"/>
      <c r="AU25" s="280"/>
      <c r="AV25" s="282"/>
    </row>
    <row r="26" spans="1:49" customHeight="1" ht="150" hidden="true">
      <c r="A26" s="231"/>
      <c r="B26" s="232"/>
      <c r="C26" s="232"/>
      <c r="D26" s="232"/>
      <c r="E26" s="284"/>
      <c r="F26" s="231"/>
      <c r="G26" s="232"/>
      <c r="H26" s="232"/>
      <c r="I26" s="232"/>
      <c r="J26" s="231"/>
      <c r="K26" s="231"/>
      <c r="L26" s="233"/>
      <c r="M26" s="284"/>
      <c r="N26" s="57" t="s">
        <v>153</v>
      </c>
      <c r="O26" s="58" t="s">
        <v>154</v>
      </c>
      <c r="P26" s="59" t="s">
        <v>155</v>
      </c>
      <c r="Q26" s="60" t="str">
        <f>+P15</f>
        <v>15J2T1</v>
      </c>
      <c r="R26" s="60" t="str">
        <f>+P16</f>
        <v>15J2T2</v>
      </c>
      <c r="S26" s="60" t="str">
        <f>+P17</f>
        <v>15J2T3</v>
      </c>
      <c r="T26" s="60" t="str">
        <f>+P18</f>
        <v>15J2T4</v>
      </c>
      <c r="U26" s="60" t="str">
        <f>+P19</f>
        <v>15J2T5</v>
      </c>
      <c r="V26" s="60" t="str">
        <f>+P20</f>
        <v>15J2T6</v>
      </c>
      <c r="W26" s="60" t="str">
        <f>+P21</f>
        <v>15J2T7</v>
      </c>
      <c r="X26" s="61" t="str">
        <f>+P22</f>
        <v>15J2T8</v>
      </c>
      <c r="Y26" s="231"/>
      <c r="Z26" s="232"/>
      <c r="AA26" s="232"/>
      <c r="AB26" s="232"/>
      <c r="AC26" s="284"/>
      <c r="AD26" s="231"/>
      <c r="AE26" s="232"/>
      <c r="AF26" s="232"/>
      <c r="AG26" s="232"/>
      <c r="AH26" s="231"/>
      <c r="AI26" s="231"/>
      <c r="AJ26" s="233"/>
      <c r="AK26" s="284"/>
      <c r="AL26" s="57" t="s">
        <v>153</v>
      </c>
      <c r="AM26" s="58" t="s">
        <v>154</v>
      </c>
      <c r="AN26" s="59" t="s">
        <v>155</v>
      </c>
      <c r="AO26" s="60" t="str">
        <f>+AN15</f>
        <v>15JC1</v>
      </c>
      <c r="AP26" s="60" t="str">
        <f>+AN16</f>
        <v>15JC2</v>
      </c>
      <c r="AQ26" s="60" t="str">
        <f>+AN17</f>
        <v>15JC3</v>
      </c>
      <c r="AR26" s="60"/>
      <c r="AS26" s="60"/>
      <c r="AT26" s="60"/>
      <c r="AU26" s="60"/>
      <c r="AV26" s="61"/>
    </row>
    <row r="27" spans="1:49" customHeight="1" ht="55.5" hidden="true" s="1" customFormat="1">
      <c r="A27" s="260" t="s">
        <v>156</v>
      </c>
      <c r="B27" s="261"/>
      <c r="C27" s="261"/>
      <c r="D27" s="274"/>
      <c r="E27" s="54">
        <f>+I15</f>
        <v>42218</v>
      </c>
      <c r="F27" s="275" t="s">
        <v>157</v>
      </c>
      <c r="G27" s="178"/>
      <c r="H27" s="178"/>
      <c r="I27" s="276"/>
      <c r="J27" s="65" t="s">
        <v>158</v>
      </c>
      <c r="K27" s="277" t="s">
        <v>159</v>
      </c>
      <c r="L27" s="278"/>
      <c r="M27" s="66">
        <v>0</v>
      </c>
      <c r="N27" s="67"/>
      <c r="O27" s="68" t="s">
        <v>160</v>
      </c>
      <c r="P27" s="69" t="s">
        <v>160</v>
      </c>
      <c r="Q27" s="70"/>
      <c r="R27" s="71"/>
      <c r="S27" s="71"/>
      <c r="T27" s="71"/>
      <c r="U27" s="71"/>
      <c r="V27" s="71"/>
      <c r="W27" s="71"/>
      <c r="X27" s="72"/>
      <c r="Y27" s="260" t="s">
        <v>156</v>
      </c>
      <c r="Z27" s="261"/>
      <c r="AA27" s="261"/>
      <c r="AB27" s="274"/>
      <c r="AC27" s="54">
        <f>+AA17</f>
        <v>42218</v>
      </c>
      <c r="AD27" s="275" t="s">
        <v>157</v>
      </c>
      <c r="AE27" s="178"/>
      <c r="AF27" s="178"/>
      <c r="AG27" s="276"/>
      <c r="AH27" s="65" t="s">
        <v>158</v>
      </c>
      <c r="AI27" s="277" t="s">
        <v>159</v>
      </c>
      <c r="AJ27" s="278"/>
      <c r="AK27" s="66">
        <v>0</v>
      </c>
      <c r="AL27" s="67"/>
      <c r="AM27" s="68" t="s">
        <v>160</v>
      </c>
      <c r="AN27" s="69" t="s">
        <v>160</v>
      </c>
      <c r="AO27" s="70">
        <f>+'[2]2'!$H$11</f>
        <v>8.80704</v>
      </c>
      <c r="AP27" s="71">
        <f>+'[2]2'!$H$12</f>
        <v>10.40832</v>
      </c>
      <c r="AQ27" s="71">
        <f>+'[2]2'!$H$13</f>
        <v>8.20656</v>
      </c>
      <c r="AR27" s="71"/>
      <c r="AS27" s="71"/>
      <c r="AT27" s="71"/>
      <c r="AU27" s="71"/>
      <c r="AV27" s="72"/>
    </row>
    <row r="28" spans="1:49" customHeight="1" ht="55.5" hidden="true" s="1" customFormat="1">
      <c r="A28" s="246" t="s">
        <v>161</v>
      </c>
      <c r="B28" s="247"/>
      <c r="C28" s="247"/>
      <c r="D28" s="194"/>
      <c r="E28" s="56">
        <f>+E27</f>
        <v>42218</v>
      </c>
      <c r="F28" s="285" t="s">
        <v>157</v>
      </c>
      <c r="G28" s="286"/>
      <c r="H28" s="286"/>
      <c r="I28" s="189"/>
      <c r="J28" s="50" t="s">
        <v>162</v>
      </c>
      <c r="K28" s="191" t="s">
        <v>159</v>
      </c>
      <c r="L28" s="287"/>
      <c r="M28" s="6">
        <v>0</v>
      </c>
      <c r="N28" s="52">
        <v>200</v>
      </c>
      <c r="O28" s="7" t="s">
        <v>160</v>
      </c>
      <c r="P28" s="8" t="s">
        <v>160</v>
      </c>
      <c r="Q28" s="36">
        <f>+'[2]2'!$N$3</f>
        <v>9.60768</v>
      </c>
      <c r="R28" s="37">
        <f>+'[2]2'!$N$4</f>
        <v>9.40752</v>
      </c>
      <c r="S28" s="37">
        <f>+'[2]2'!$N$5</f>
        <v>15.61248</v>
      </c>
      <c r="T28" s="37">
        <f>+'[2]2'!$N$6</f>
        <v>10.60848</v>
      </c>
      <c r="U28" s="37">
        <f>+'[2]2'!$N$7</f>
        <v>43.83504</v>
      </c>
      <c r="V28" s="37">
        <f>+'[2]2'!$N$8</f>
        <v>15.81264</v>
      </c>
      <c r="W28" s="37">
        <f>+'[2]2'!$N$9</f>
        <v>23.61888</v>
      </c>
      <c r="X28" s="38">
        <f>+'[2]2'!$N$10</f>
        <v>25.82064</v>
      </c>
      <c r="Y28" s="246" t="s">
        <v>161</v>
      </c>
      <c r="Z28" s="247"/>
      <c r="AA28" s="247"/>
      <c r="AB28" s="194"/>
      <c r="AC28" s="56">
        <f>+AC27</f>
        <v>42218</v>
      </c>
      <c r="AD28" s="285" t="s">
        <v>157</v>
      </c>
      <c r="AE28" s="286"/>
      <c r="AF28" s="286"/>
      <c r="AG28" s="189"/>
      <c r="AH28" s="50" t="s">
        <v>162</v>
      </c>
      <c r="AI28" s="191" t="s">
        <v>159</v>
      </c>
      <c r="AJ28" s="287"/>
      <c r="AK28" s="6">
        <v>0</v>
      </c>
      <c r="AL28" s="52">
        <v>200</v>
      </c>
      <c r="AM28" s="7" t="s">
        <v>160</v>
      </c>
      <c r="AN28" s="8" t="s">
        <v>160</v>
      </c>
      <c r="AO28" s="37">
        <f>+'[2]2'!$N$11</f>
        <v>18.41472</v>
      </c>
      <c r="AP28" s="37">
        <f>+'[2]2'!$N$12</f>
        <v>51.64128</v>
      </c>
      <c r="AQ28" s="37">
        <f>+'[2]2'!$N$13</f>
        <v>27.82224</v>
      </c>
      <c r="AR28" s="37"/>
      <c r="AS28" s="37"/>
      <c r="AT28" s="37"/>
      <c r="AU28" s="37"/>
      <c r="AV28" s="38"/>
    </row>
    <row r="29" spans="1:49" customHeight="1" ht="55.5" hidden="true" s="1" customFormat="1">
      <c r="A29" s="246" t="s">
        <v>163</v>
      </c>
      <c r="B29" s="247"/>
      <c r="C29" s="247"/>
      <c r="D29" s="194"/>
      <c r="E29" s="56">
        <f>+E28</f>
        <v>42218</v>
      </c>
      <c r="F29" s="285" t="s">
        <v>164</v>
      </c>
      <c r="G29" s="286"/>
      <c r="H29" s="286"/>
      <c r="I29" s="189"/>
      <c r="J29" s="50" t="s">
        <v>165</v>
      </c>
      <c r="K29" s="191" t="s">
        <v>166</v>
      </c>
      <c r="L29" s="287"/>
      <c r="M29" s="12">
        <v>0.008</v>
      </c>
      <c r="N29" s="52">
        <v>0.2</v>
      </c>
      <c r="O29" s="7" t="s">
        <v>160</v>
      </c>
      <c r="P29" s="8" t="s">
        <v>160</v>
      </c>
      <c r="Q29" s="9"/>
      <c r="R29" s="10"/>
      <c r="S29" s="10"/>
      <c r="T29" s="10"/>
      <c r="U29" s="10"/>
      <c r="V29" s="10"/>
      <c r="W29" s="10"/>
      <c r="X29" s="11"/>
      <c r="Y29" s="246" t="s">
        <v>163</v>
      </c>
      <c r="Z29" s="247"/>
      <c r="AA29" s="247"/>
      <c r="AB29" s="194"/>
      <c r="AC29" s="75">
        <f>+AC28</f>
        <v>42218</v>
      </c>
      <c r="AD29" s="285" t="s">
        <v>164</v>
      </c>
      <c r="AE29" s="286"/>
      <c r="AF29" s="286"/>
      <c r="AG29" s="189"/>
      <c r="AH29" s="50" t="s">
        <v>165</v>
      </c>
      <c r="AI29" s="191" t="s">
        <v>166</v>
      </c>
      <c r="AJ29" s="287"/>
      <c r="AK29" s="12">
        <v>0.008</v>
      </c>
      <c r="AL29" s="52">
        <v>0.2</v>
      </c>
      <c r="AM29" s="7" t="s">
        <v>160</v>
      </c>
      <c r="AN29" s="8" t="s">
        <v>160</v>
      </c>
      <c r="AO29" s="9"/>
      <c r="AP29" s="10"/>
      <c r="AQ29" s="10"/>
      <c r="AR29" s="10"/>
      <c r="AS29" s="10"/>
      <c r="AT29" s="10"/>
      <c r="AU29" s="10"/>
      <c r="AV29" s="11"/>
    </row>
    <row r="30" spans="1:49" customHeight="1" ht="55.5" hidden="true" s="1" customFormat="1">
      <c r="A30" s="246" t="s">
        <v>167</v>
      </c>
      <c r="B30" s="247"/>
      <c r="C30" s="247"/>
      <c r="D30" s="194"/>
      <c r="E30" s="56">
        <f>+E29</f>
        <v>42218</v>
      </c>
      <c r="F30" s="285" t="s">
        <v>168</v>
      </c>
      <c r="G30" s="286"/>
      <c r="H30" s="286"/>
      <c r="I30" s="189"/>
      <c r="J30" s="50" t="s">
        <v>169</v>
      </c>
      <c r="K30" s="191" t="s">
        <v>170</v>
      </c>
      <c r="L30" s="287"/>
      <c r="M30" s="6">
        <v>0</v>
      </c>
      <c r="N30" s="52">
        <v>60</v>
      </c>
      <c r="O30" s="7" t="s">
        <v>160</v>
      </c>
      <c r="P30" s="8" t="s">
        <v>160</v>
      </c>
      <c r="Q30" s="36">
        <f>+'[2]2'!$AA$3</f>
        <v>3.76752</v>
      </c>
      <c r="R30" s="37">
        <f>+'[2]2'!$AA$4</f>
        <v>4.16832</v>
      </c>
      <c r="S30" s="37">
        <f>+'[2]2'!$AA$5</f>
        <v>6.25248</v>
      </c>
      <c r="T30" s="37">
        <f>+'[2]2'!$AA$6</f>
        <v>4.64928</v>
      </c>
      <c r="U30" s="37">
        <f>+'[2]2'!$AA$7</f>
        <v>16.59312</v>
      </c>
      <c r="V30" s="37">
        <f>+'[2]2'!$AA$8</f>
        <v>6.49296</v>
      </c>
      <c r="W30" s="37">
        <f>+'[2]2'!$AA$9</f>
        <v>11.6232</v>
      </c>
      <c r="X30" s="38">
        <f>+'[2]2'!$AA$10</f>
        <v>10.34064</v>
      </c>
      <c r="Y30" s="246" t="s">
        <v>167</v>
      </c>
      <c r="Z30" s="247"/>
      <c r="AA30" s="247"/>
      <c r="AB30" s="194"/>
      <c r="AC30" s="75">
        <f>+AC29</f>
        <v>42218</v>
      </c>
      <c r="AD30" s="285" t="s">
        <v>168</v>
      </c>
      <c r="AE30" s="286"/>
      <c r="AF30" s="286"/>
      <c r="AG30" s="189"/>
      <c r="AH30" s="50" t="s">
        <v>169</v>
      </c>
      <c r="AI30" s="191" t="s">
        <v>170</v>
      </c>
      <c r="AJ30" s="287"/>
      <c r="AK30" s="6">
        <v>0</v>
      </c>
      <c r="AL30" s="52">
        <v>60</v>
      </c>
      <c r="AM30" s="7" t="s">
        <v>160</v>
      </c>
      <c r="AN30" s="8" t="s">
        <v>160</v>
      </c>
      <c r="AO30" s="36">
        <f>+'[2]2'!$AA$11</f>
        <v>4.008</v>
      </c>
      <c r="AP30" s="36">
        <f>+'[2]2'!$AA$12</f>
        <v>15.39072</v>
      </c>
      <c r="AQ30" s="36">
        <f>+'[2]2'!$AA$13</f>
        <v>10.26048</v>
      </c>
      <c r="AR30" s="37"/>
      <c r="AS30" s="37"/>
      <c r="AT30" s="37"/>
      <c r="AU30" s="37"/>
      <c r="AV30" s="38"/>
    </row>
    <row r="31" spans="1:49" customHeight="1" ht="55.5" hidden="true" s="1" customFormat="1">
      <c r="A31" s="246" t="s">
        <v>171</v>
      </c>
      <c r="B31" s="247"/>
      <c r="C31" s="247"/>
      <c r="D31" s="194"/>
      <c r="E31" s="56">
        <f>+E30</f>
        <v>42218</v>
      </c>
      <c r="F31" s="285" t="s">
        <v>164</v>
      </c>
      <c r="G31" s="286"/>
      <c r="H31" s="286"/>
      <c r="I31" s="189"/>
      <c r="J31" s="50" t="s">
        <v>172</v>
      </c>
      <c r="K31" s="191" t="s">
        <v>173</v>
      </c>
      <c r="L31" s="287"/>
      <c r="M31" s="12">
        <v>0.02</v>
      </c>
      <c r="N31" s="52" t="s">
        <v>174</v>
      </c>
      <c r="O31" s="7" t="s">
        <v>160</v>
      </c>
      <c r="P31" s="8" t="s">
        <v>160</v>
      </c>
      <c r="Q31" s="33">
        <v>1.25</v>
      </c>
      <c r="R31" s="34">
        <v>1.28</v>
      </c>
      <c r="S31" s="34">
        <v>1.34</v>
      </c>
      <c r="T31" s="34">
        <v>1.35</v>
      </c>
      <c r="U31" s="34">
        <v>1.13</v>
      </c>
      <c r="V31" s="34">
        <v>1.37</v>
      </c>
      <c r="W31" s="34">
        <v>1.29</v>
      </c>
      <c r="X31" s="35">
        <v>1.47</v>
      </c>
      <c r="Y31" s="246" t="s">
        <v>171</v>
      </c>
      <c r="Z31" s="247"/>
      <c r="AA31" s="247"/>
      <c r="AB31" s="194"/>
      <c r="AC31" s="75">
        <f>+AC30</f>
        <v>42218</v>
      </c>
      <c r="AD31" s="285" t="s">
        <v>164</v>
      </c>
      <c r="AE31" s="286"/>
      <c r="AF31" s="286"/>
      <c r="AG31" s="189"/>
      <c r="AH31" s="50" t="s">
        <v>172</v>
      </c>
      <c r="AI31" s="191" t="s">
        <v>173</v>
      </c>
      <c r="AJ31" s="287"/>
      <c r="AK31" s="12">
        <v>0.02</v>
      </c>
      <c r="AL31" s="52" t="s">
        <v>174</v>
      </c>
      <c r="AM31" s="7" t="s">
        <v>160</v>
      </c>
      <c r="AN31" s="8" t="s">
        <v>160</v>
      </c>
      <c r="AO31" s="33"/>
      <c r="AP31" s="34"/>
      <c r="AQ31" s="34"/>
      <c r="AR31" s="34"/>
      <c r="AS31" s="34"/>
      <c r="AT31" s="34"/>
      <c r="AU31" s="34"/>
      <c r="AV31" s="35"/>
    </row>
    <row r="32" spans="1:49" customHeight="1" ht="55.5" hidden="true" s="1" customFormat="1">
      <c r="A32" s="246" t="s">
        <v>58</v>
      </c>
      <c r="B32" s="247"/>
      <c r="C32" s="247"/>
      <c r="D32" s="194"/>
      <c r="E32" s="56">
        <f>+E31</f>
        <v>42218</v>
      </c>
      <c r="F32" s="285" t="s">
        <v>157</v>
      </c>
      <c r="G32" s="286"/>
      <c r="H32" s="286"/>
      <c r="I32" s="189"/>
      <c r="J32" s="50" t="s">
        <v>175</v>
      </c>
      <c r="K32" s="191" t="s">
        <v>176</v>
      </c>
      <c r="L32" s="287"/>
      <c r="M32" s="6">
        <v>2</v>
      </c>
      <c r="N32" s="52">
        <v>250</v>
      </c>
      <c r="O32" s="13">
        <v>250</v>
      </c>
      <c r="P32" s="14">
        <v>250</v>
      </c>
      <c r="Q32" s="36">
        <f>+'[2]2'!$AJ$3</f>
        <v>11.69736282</v>
      </c>
      <c r="R32" s="37">
        <f>+'[2]2'!$AJ$4</f>
        <v>11.29745298</v>
      </c>
      <c r="S32" s="37">
        <f>+'[2]2'!$AJ$5</f>
        <v>11.59738536</v>
      </c>
      <c r="T32" s="37">
        <f>+'[2]2'!$AJ$6</f>
        <v>10.4976333</v>
      </c>
      <c r="U32" s="37">
        <f>+'[2]2'!$AJ$7</f>
        <v>10.59761076</v>
      </c>
      <c r="V32" s="37">
        <f>+'[2]2'!$AJ$8</f>
        <v>12.69713742</v>
      </c>
      <c r="W32" s="37">
        <f>+'[2]2'!$AJ$9</f>
        <v>8.59806156</v>
      </c>
      <c r="X32" s="38">
        <f>+'[2]2'!$AJ$10</f>
        <v>7.89821934</v>
      </c>
      <c r="Y32" s="246" t="s">
        <v>58</v>
      </c>
      <c r="Z32" s="247"/>
      <c r="AA32" s="247"/>
      <c r="AB32" s="194"/>
      <c r="AC32" s="75">
        <f>+AC31</f>
        <v>42218</v>
      </c>
      <c r="AD32" s="285" t="s">
        <v>157</v>
      </c>
      <c r="AE32" s="286"/>
      <c r="AF32" s="286"/>
      <c r="AG32" s="189"/>
      <c r="AH32" s="50" t="s">
        <v>175</v>
      </c>
      <c r="AI32" s="191" t="s">
        <v>176</v>
      </c>
      <c r="AJ32" s="287"/>
      <c r="AK32" s="6">
        <v>2</v>
      </c>
      <c r="AL32" s="52">
        <v>250</v>
      </c>
      <c r="AM32" s="13">
        <v>250</v>
      </c>
      <c r="AN32" s="14">
        <v>250</v>
      </c>
      <c r="AO32" s="36">
        <f>+'[2]2'!$AJ$11</f>
        <v>2.19950412</v>
      </c>
      <c r="AP32" s="36">
        <f>+'[2]2'!$AJ$12</f>
        <v>4.39900824</v>
      </c>
      <c r="AQ32" s="36">
        <f>+'[2]2'!$AJ$13</f>
        <v>3.89912094</v>
      </c>
      <c r="AR32" s="37"/>
      <c r="AS32" s="37"/>
      <c r="AT32" s="37"/>
      <c r="AU32" s="37"/>
      <c r="AV32" s="38"/>
    </row>
    <row r="33" spans="1:49" customHeight="1" ht="55.5" hidden="true" s="1" customFormat="1">
      <c r="A33" s="246" t="s">
        <v>177</v>
      </c>
      <c r="B33" s="247"/>
      <c r="C33" s="247"/>
      <c r="D33" s="194"/>
      <c r="E33" s="56">
        <f>+E32</f>
        <v>42218</v>
      </c>
      <c r="F33" s="285" t="s">
        <v>178</v>
      </c>
      <c r="G33" s="286"/>
      <c r="H33" s="286"/>
      <c r="I33" s="189"/>
      <c r="J33" s="50" t="s">
        <v>179</v>
      </c>
      <c r="K33" s="285" t="s">
        <v>180</v>
      </c>
      <c r="L33" s="189"/>
      <c r="M33" s="12" t="s">
        <v>181</v>
      </c>
      <c r="N33" s="51" t="s">
        <v>182</v>
      </c>
      <c r="O33" s="13">
        <v>20000</v>
      </c>
      <c r="P33" s="14">
        <v>1000</v>
      </c>
      <c r="Q33" s="39" t="str">
        <f>+'[2]2'!$AK$3</f>
        <v>&lt;1</v>
      </c>
      <c r="R33" s="40" t="str">
        <f>+'[2]2'!$AK$4</f>
        <v>&lt;1</v>
      </c>
      <c r="S33" s="40" t="str">
        <f>+'[2]2'!$AK$5</f>
        <v>&lt;1</v>
      </c>
      <c r="T33" s="40" t="str">
        <f>+'[2]2'!$AK$6</f>
        <v>&lt;1</v>
      </c>
      <c r="U33" s="40" t="str">
        <f>+'[2]2'!$AK$7</f>
        <v>&lt;1</v>
      </c>
      <c r="V33" s="40" t="str">
        <f>+'[2]2'!$AK$8</f>
        <v>&lt;1</v>
      </c>
      <c r="W33" s="40" t="str">
        <f>+'[2]2'!$AK$9</f>
        <v>&lt;1</v>
      </c>
      <c r="X33" s="41" t="str">
        <f>+'[2]2'!$AK$10</f>
        <v>&lt;1</v>
      </c>
      <c r="Y33" s="246" t="s">
        <v>177</v>
      </c>
      <c r="Z33" s="247"/>
      <c r="AA33" s="247"/>
      <c r="AB33" s="194"/>
      <c r="AC33" s="75">
        <f>+AC32</f>
        <v>42218</v>
      </c>
      <c r="AD33" s="285" t="s">
        <v>178</v>
      </c>
      <c r="AE33" s="286"/>
      <c r="AF33" s="286"/>
      <c r="AG33" s="189"/>
      <c r="AH33" s="50" t="s">
        <v>179</v>
      </c>
      <c r="AI33" s="285" t="s">
        <v>180</v>
      </c>
      <c r="AJ33" s="189"/>
      <c r="AK33" s="12" t="s">
        <v>181</v>
      </c>
      <c r="AL33" s="51" t="s">
        <v>182</v>
      </c>
      <c r="AM33" s="13">
        <v>20000</v>
      </c>
      <c r="AN33" s="14">
        <v>1000</v>
      </c>
      <c r="AO33" s="36">
        <f>+'[2]2'!$AK$11</f>
        <v>15650</v>
      </c>
      <c r="AP33" s="36">
        <f>+'[2]2'!$AK$12</f>
        <v>4550</v>
      </c>
      <c r="AQ33" s="36">
        <f>+'[2]2'!$AK$13</f>
        <v>108.6</v>
      </c>
      <c r="AR33" s="40"/>
      <c r="AS33" s="40"/>
      <c r="AT33" s="40"/>
      <c r="AU33" s="40"/>
      <c r="AV33" s="41"/>
    </row>
    <row r="34" spans="1:49" customHeight="1" ht="55.5" hidden="true" s="1" customFormat="1">
      <c r="A34" s="246" t="s">
        <v>49</v>
      </c>
      <c r="B34" s="247"/>
      <c r="C34" s="247"/>
      <c r="D34" s="194"/>
      <c r="E34" s="56">
        <f>+E33</f>
        <v>42218</v>
      </c>
      <c r="F34" s="285" t="s">
        <v>183</v>
      </c>
      <c r="G34" s="286"/>
      <c r="H34" s="286"/>
      <c r="I34" s="189"/>
      <c r="J34" s="50" t="s">
        <v>184</v>
      </c>
      <c r="K34" s="191" t="s">
        <v>185</v>
      </c>
      <c r="L34" s="287"/>
      <c r="M34" s="15">
        <v>2</v>
      </c>
      <c r="N34" s="52">
        <v>15</v>
      </c>
      <c r="O34" s="7" t="s">
        <v>160</v>
      </c>
      <c r="P34" s="8" t="s">
        <v>160</v>
      </c>
      <c r="Q34" s="115">
        <v>27</v>
      </c>
      <c r="R34" s="116">
        <v>42</v>
      </c>
      <c r="S34" s="116">
        <v>19</v>
      </c>
      <c r="T34" s="116">
        <v>20</v>
      </c>
      <c r="U34" s="40">
        <v>8</v>
      </c>
      <c r="V34" s="79">
        <v>18</v>
      </c>
      <c r="W34" s="40">
        <v>7</v>
      </c>
      <c r="X34" s="41">
        <v>12</v>
      </c>
      <c r="Y34" s="246" t="s">
        <v>49</v>
      </c>
      <c r="Z34" s="247"/>
      <c r="AA34" s="247"/>
      <c r="AB34" s="194"/>
      <c r="AC34" s="75">
        <f>+AC33</f>
        <v>42218</v>
      </c>
      <c r="AD34" s="285" t="s">
        <v>183</v>
      </c>
      <c r="AE34" s="286"/>
      <c r="AF34" s="286"/>
      <c r="AG34" s="189"/>
      <c r="AH34" s="50" t="s">
        <v>184</v>
      </c>
      <c r="AI34" s="191" t="s">
        <v>185</v>
      </c>
      <c r="AJ34" s="287"/>
      <c r="AK34" s="15">
        <v>2</v>
      </c>
      <c r="AL34" s="52">
        <v>15</v>
      </c>
      <c r="AM34" s="7" t="s">
        <v>160</v>
      </c>
      <c r="AN34" s="8" t="s">
        <v>160</v>
      </c>
      <c r="AO34" s="39">
        <v>122</v>
      </c>
      <c r="AP34" s="40">
        <v>92</v>
      </c>
      <c r="AQ34" s="40">
        <v>39</v>
      </c>
      <c r="AR34" s="40"/>
      <c r="AS34" s="40"/>
      <c r="AT34" s="40"/>
      <c r="AU34" s="40"/>
      <c r="AV34" s="41"/>
    </row>
    <row r="35" spans="1:49" customHeight="1" ht="55.5" hidden="true" s="1" customFormat="1">
      <c r="A35" s="246" t="s">
        <v>186</v>
      </c>
      <c r="B35" s="247"/>
      <c r="C35" s="247"/>
      <c r="D35" s="194"/>
      <c r="E35" s="56">
        <f>+E34</f>
        <v>42218</v>
      </c>
      <c r="F35" s="285" t="s">
        <v>183</v>
      </c>
      <c r="G35" s="286"/>
      <c r="H35" s="286"/>
      <c r="I35" s="189"/>
      <c r="J35" s="50" t="s">
        <v>184</v>
      </c>
      <c r="K35" s="191" t="s">
        <v>185</v>
      </c>
      <c r="L35" s="287"/>
      <c r="M35" s="15">
        <v>2</v>
      </c>
      <c r="N35" s="16" t="s">
        <v>160</v>
      </c>
      <c r="O35" s="13">
        <v>75</v>
      </c>
      <c r="P35" s="14">
        <v>20</v>
      </c>
      <c r="Q35" s="39"/>
      <c r="R35" s="40"/>
      <c r="S35" s="40"/>
      <c r="T35" s="40"/>
      <c r="U35" s="40"/>
      <c r="V35" s="40"/>
      <c r="W35" s="40"/>
      <c r="X35" s="41"/>
      <c r="Y35" s="246" t="s">
        <v>186</v>
      </c>
      <c r="Z35" s="247"/>
      <c r="AA35" s="247"/>
      <c r="AB35" s="194"/>
      <c r="AC35" s="75">
        <f>+AC34</f>
        <v>42218</v>
      </c>
      <c r="AD35" s="285" t="s">
        <v>183</v>
      </c>
      <c r="AE35" s="286"/>
      <c r="AF35" s="286"/>
      <c r="AG35" s="189"/>
      <c r="AH35" s="50" t="s">
        <v>184</v>
      </c>
      <c r="AI35" s="191" t="s">
        <v>185</v>
      </c>
      <c r="AJ35" s="287"/>
      <c r="AK35" s="15">
        <v>2</v>
      </c>
      <c r="AL35" s="16" t="s">
        <v>160</v>
      </c>
      <c r="AM35" s="13">
        <v>75</v>
      </c>
      <c r="AN35" s="14">
        <v>20</v>
      </c>
      <c r="AO35" s="39">
        <v>54</v>
      </c>
      <c r="AP35" s="40">
        <v>48</v>
      </c>
      <c r="AQ35" s="40">
        <v>25</v>
      </c>
      <c r="AR35" s="40"/>
      <c r="AS35" s="40"/>
      <c r="AT35" s="40"/>
      <c r="AU35" s="40"/>
      <c r="AV35" s="41"/>
    </row>
    <row r="36" spans="1:49" customHeight="1" ht="55.5" hidden="true" s="1" customFormat="1">
      <c r="A36" s="246" t="s">
        <v>187</v>
      </c>
      <c r="B36" s="247"/>
      <c r="C36" s="247"/>
      <c r="D36" s="194"/>
      <c r="E36" s="298">
        <f>+E35</f>
        <v>42218</v>
      </c>
      <c r="F36" s="343" t="s">
        <v>188</v>
      </c>
      <c r="G36" s="344"/>
      <c r="H36" s="344"/>
      <c r="I36" s="345"/>
      <c r="J36" s="349" t="s">
        <v>189</v>
      </c>
      <c r="K36" s="191" t="s">
        <v>190</v>
      </c>
      <c r="L36" s="287"/>
      <c r="M36" s="17" t="s">
        <v>191</v>
      </c>
      <c r="N36" s="52">
        <v>1000</v>
      </c>
      <c r="O36" s="7" t="s">
        <v>160</v>
      </c>
      <c r="P36" s="8" t="s">
        <v>160</v>
      </c>
      <c r="Q36" s="36">
        <v>58.6</v>
      </c>
      <c r="R36" s="37">
        <v>59.4</v>
      </c>
      <c r="S36" s="37">
        <v>75</v>
      </c>
      <c r="T36" s="37">
        <v>57.2</v>
      </c>
      <c r="U36" s="37">
        <v>139.5</v>
      </c>
      <c r="V36" s="37">
        <v>72.4</v>
      </c>
      <c r="W36" s="37">
        <v>92.7</v>
      </c>
      <c r="X36" s="38">
        <v>92.5</v>
      </c>
      <c r="Y36" s="246" t="s">
        <v>187</v>
      </c>
      <c r="Z36" s="247"/>
      <c r="AA36" s="247"/>
      <c r="AB36" s="194"/>
      <c r="AC36" s="298">
        <f>+AC27</f>
        <v>42218</v>
      </c>
      <c r="AD36" s="343" t="s">
        <v>188</v>
      </c>
      <c r="AE36" s="344"/>
      <c r="AF36" s="344"/>
      <c r="AG36" s="345"/>
      <c r="AH36" s="349" t="s">
        <v>189</v>
      </c>
      <c r="AI36" s="191" t="s">
        <v>190</v>
      </c>
      <c r="AJ36" s="287"/>
      <c r="AK36" s="17" t="s">
        <v>191</v>
      </c>
      <c r="AL36" s="52">
        <v>1000</v>
      </c>
      <c r="AM36" s="7" t="s">
        <v>160</v>
      </c>
      <c r="AN36" s="8" t="s">
        <v>160</v>
      </c>
      <c r="AO36" s="36">
        <v>42.3</v>
      </c>
      <c r="AP36" s="37">
        <v>132.6</v>
      </c>
      <c r="AQ36" s="37">
        <v>91.5</v>
      </c>
      <c r="AR36" s="37"/>
      <c r="AS36" s="37"/>
      <c r="AT36" s="37"/>
      <c r="AU36" s="37"/>
      <c r="AV36" s="38"/>
    </row>
    <row r="37" spans="1:49" customHeight="1" ht="55.5" hidden="true" s="1" customFormat="1">
      <c r="A37" s="246" t="s">
        <v>192</v>
      </c>
      <c r="B37" s="247"/>
      <c r="C37" s="247"/>
      <c r="D37" s="194"/>
      <c r="E37" s="299"/>
      <c r="F37" s="346"/>
      <c r="G37" s="347"/>
      <c r="H37" s="347"/>
      <c r="I37" s="348"/>
      <c r="J37" s="350"/>
      <c r="K37" s="191" t="s">
        <v>193</v>
      </c>
      <c r="L37" s="287"/>
      <c r="M37" s="8" t="s">
        <v>160</v>
      </c>
      <c r="N37" s="16" t="s">
        <v>160</v>
      </c>
      <c r="O37" s="7" t="s">
        <v>160</v>
      </c>
      <c r="P37" s="8" t="s">
        <v>160</v>
      </c>
      <c r="Q37" s="36">
        <v>25.1</v>
      </c>
      <c r="R37" s="37">
        <v>24.8</v>
      </c>
      <c r="S37" s="37">
        <v>24.7</v>
      </c>
      <c r="T37" s="37">
        <v>25.3</v>
      </c>
      <c r="U37" s="37">
        <v>25.1</v>
      </c>
      <c r="V37" s="37">
        <v>25</v>
      </c>
      <c r="W37" s="37">
        <v>24.8</v>
      </c>
      <c r="X37" s="38">
        <v>24.7</v>
      </c>
      <c r="Y37" s="246" t="s">
        <v>192</v>
      </c>
      <c r="Z37" s="247"/>
      <c r="AA37" s="247"/>
      <c r="AB37" s="194"/>
      <c r="AC37" s="299"/>
      <c r="AD37" s="346"/>
      <c r="AE37" s="347"/>
      <c r="AF37" s="347"/>
      <c r="AG37" s="348"/>
      <c r="AH37" s="350"/>
      <c r="AI37" s="191" t="s">
        <v>193</v>
      </c>
      <c r="AJ37" s="287"/>
      <c r="AK37" s="8" t="s">
        <v>160</v>
      </c>
      <c r="AL37" s="16" t="s">
        <v>160</v>
      </c>
      <c r="AM37" s="7" t="s">
        <v>160</v>
      </c>
      <c r="AN37" s="8" t="s">
        <v>160</v>
      </c>
      <c r="AO37" s="36">
        <v>24.3</v>
      </c>
      <c r="AP37" s="37">
        <v>24.5</v>
      </c>
      <c r="AQ37" s="37">
        <v>24.1</v>
      </c>
      <c r="AR37" s="37"/>
      <c r="AS37" s="37"/>
      <c r="AT37" s="37"/>
      <c r="AU37" s="37"/>
      <c r="AV37" s="38"/>
    </row>
    <row r="38" spans="1:49" customHeight="1" ht="55.5" hidden="true" s="1" customFormat="1">
      <c r="A38" s="246" t="s">
        <v>194</v>
      </c>
      <c r="B38" s="247"/>
      <c r="C38" s="247"/>
      <c r="D38" s="194"/>
      <c r="E38" s="56">
        <f>+E35</f>
        <v>42218</v>
      </c>
      <c r="F38" s="285" t="s">
        <v>157</v>
      </c>
      <c r="G38" s="286"/>
      <c r="H38" s="286"/>
      <c r="I38" s="189"/>
      <c r="J38" s="50" t="s">
        <v>195</v>
      </c>
      <c r="K38" s="191" t="s">
        <v>159</v>
      </c>
      <c r="L38" s="287"/>
      <c r="M38" s="6">
        <v>0</v>
      </c>
      <c r="N38" s="16" t="s">
        <v>160</v>
      </c>
      <c r="O38" s="7" t="s">
        <v>160</v>
      </c>
      <c r="P38" s="8" t="s">
        <v>160</v>
      </c>
      <c r="Q38" s="36">
        <f>+'[2]2'!$Z$3</f>
        <v>9.40752</v>
      </c>
      <c r="R38" s="37">
        <f>+'[2]2'!$Z$4</f>
        <v>10.40832</v>
      </c>
      <c r="S38" s="37">
        <f>+'[2]2'!$Z$5</f>
        <v>15.61248</v>
      </c>
      <c r="T38" s="37">
        <f>+'[2]2'!$Z$6</f>
        <v>11.60928</v>
      </c>
      <c r="U38" s="37">
        <f>+'[2]2'!$Z$7</f>
        <v>41.43312</v>
      </c>
      <c r="V38" s="37">
        <f>+'[2]2'!$Z$8</f>
        <v>16.21296</v>
      </c>
      <c r="W38" s="37">
        <f>+'[2]2'!$Z$9</f>
        <v>29.0232</v>
      </c>
      <c r="X38" s="38">
        <f>+'[2]2'!$Z$10</f>
        <v>25.82064</v>
      </c>
      <c r="Y38" s="246" t="s">
        <v>194</v>
      </c>
      <c r="Z38" s="247"/>
      <c r="AA38" s="247"/>
      <c r="AB38" s="194"/>
      <c r="AC38" s="56">
        <f>+AC27</f>
        <v>42218</v>
      </c>
      <c r="AD38" s="285" t="s">
        <v>157</v>
      </c>
      <c r="AE38" s="286"/>
      <c r="AF38" s="286"/>
      <c r="AG38" s="189"/>
      <c r="AH38" s="50" t="s">
        <v>195</v>
      </c>
      <c r="AI38" s="191" t="s">
        <v>159</v>
      </c>
      <c r="AJ38" s="287"/>
      <c r="AK38" s="6">
        <v>0</v>
      </c>
      <c r="AL38" s="16" t="s">
        <v>160</v>
      </c>
      <c r="AM38" s="7" t="s">
        <v>160</v>
      </c>
      <c r="AN38" s="8" t="s">
        <v>160</v>
      </c>
      <c r="AO38" s="36">
        <f>+'[2]2'!$Z$11</f>
        <v>10.008</v>
      </c>
      <c r="AP38" s="36">
        <f>+'[2]2'!$Z$12</f>
        <v>38.43072</v>
      </c>
      <c r="AQ38" s="36">
        <f>+'[2]2'!$Z$13</f>
        <v>25.62048</v>
      </c>
      <c r="AR38" s="37"/>
      <c r="AS38" s="37"/>
      <c r="AT38" s="37"/>
      <c r="AU38" s="37"/>
      <c r="AV38" s="38"/>
    </row>
    <row r="39" spans="1:49" customHeight="1" ht="55.5" hidden="true" s="1" customFormat="1">
      <c r="A39" s="246" t="s">
        <v>196</v>
      </c>
      <c r="B39" s="247"/>
      <c r="C39" s="247"/>
      <c r="D39" s="194"/>
      <c r="E39" s="56">
        <f>+E38</f>
        <v>42218</v>
      </c>
      <c r="F39" s="285" t="s">
        <v>197</v>
      </c>
      <c r="G39" s="286"/>
      <c r="H39" s="286"/>
      <c r="I39" s="189"/>
      <c r="J39" s="50" t="s">
        <v>198</v>
      </c>
      <c r="K39" s="191" t="s">
        <v>159</v>
      </c>
      <c r="L39" s="287"/>
      <c r="M39" s="6">
        <v>0</v>
      </c>
      <c r="N39" s="16" t="s">
        <v>160</v>
      </c>
      <c r="O39" s="7" t="s">
        <v>160</v>
      </c>
      <c r="P39" s="8" t="s">
        <v>160</v>
      </c>
      <c r="Q39" s="36">
        <f>+'[2]2'!$AB$3</f>
        <v>6.0048</v>
      </c>
      <c r="R39" s="37">
        <f>+'[2]2'!$AB$4</f>
        <v>6.60528</v>
      </c>
      <c r="S39" s="37">
        <f>+'[2]2'!$AB$5</f>
        <v>6.40512</v>
      </c>
      <c r="T39" s="37">
        <f>+'[2]2'!$AB$6</f>
        <v>5.60448</v>
      </c>
      <c r="U39" s="37">
        <f>+'[2]2'!$AB$7</f>
        <v>14.81184</v>
      </c>
      <c r="V39" s="37">
        <f>+'[2]2'!$AB$8</f>
        <v>5.004</v>
      </c>
      <c r="W39" s="37">
        <f>+'[2]2'!$AB$9</f>
        <v>7.0056</v>
      </c>
      <c r="X39" s="38">
        <f>+'[2]2'!$AB$10</f>
        <v>10.60848</v>
      </c>
      <c r="Y39" s="246" t="s">
        <v>196</v>
      </c>
      <c r="Z39" s="247"/>
      <c r="AA39" s="247"/>
      <c r="AB39" s="194"/>
      <c r="AC39" s="75">
        <f>+AC28</f>
        <v>42218</v>
      </c>
      <c r="AD39" s="285" t="s">
        <v>197</v>
      </c>
      <c r="AE39" s="286"/>
      <c r="AF39" s="286"/>
      <c r="AG39" s="189"/>
      <c r="AH39" s="50" t="s">
        <v>198</v>
      </c>
      <c r="AI39" s="191" t="s">
        <v>159</v>
      </c>
      <c r="AJ39" s="287"/>
      <c r="AK39" s="6">
        <v>0</v>
      </c>
      <c r="AL39" s="16" t="s">
        <v>160</v>
      </c>
      <c r="AM39" s="7" t="s">
        <v>160</v>
      </c>
      <c r="AN39" s="8" t="s">
        <v>160</v>
      </c>
      <c r="AO39" s="36">
        <f>+'[2]2'!$AB$11</f>
        <v>5.004</v>
      </c>
      <c r="AP39" s="36">
        <f>+'[2]2'!$AB$12</f>
        <v>17.61408</v>
      </c>
      <c r="AQ39" s="36">
        <f>+'[2]2'!$AB$13</f>
        <v>7.80624</v>
      </c>
      <c r="AR39" s="37"/>
      <c r="AS39" s="37"/>
      <c r="AT39" s="37"/>
      <c r="AU39" s="37"/>
      <c r="AV39" s="38"/>
    </row>
    <row r="40" spans="1:49" customHeight="1" ht="55.5" hidden="true" s="1" customFormat="1">
      <c r="A40" s="246" t="s">
        <v>199</v>
      </c>
      <c r="B40" s="247"/>
      <c r="C40" s="247"/>
      <c r="D40" s="194"/>
      <c r="E40" s="56">
        <f>+E39</f>
        <v>42218</v>
      </c>
      <c r="F40" s="285" t="s">
        <v>157</v>
      </c>
      <c r="G40" s="286"/>
      <c r="H40" s="286"/>
      <c r="I40" s="189"/>
      <c r="J40" s="50" t="s">
        <v>200</v>
      </c>
      <c r="K40" s="191" t="s">
        <v>159</v>
      </c>
      <c r="L40" s="287"/>
      <c r="M40" s="6">
        <v>0</v>
      </c>
      <c r="N40" s="52">
        <v>300</v>
      </c>
      <c r="O40" s="7" t="s">
        <v>160</v>
      </c>
      <c r="P40" s="8" t="s">
        <v>160</v>
      </c>
      <c r="Q40" s="36">
        <f>+'[2]2'!$T$3</f>
        <v>15.41232</v>
      </c>
      <c r="R40" s="37">
        <f>+'[2]9'!$T$4</f>
        <v>53.24256</v>
      </c>
      <c r="S40" s="37">
        <f>+'[2]2'!$T$5</f>
        <v>22.0176</v>
      </c>
      <c r="T40" s="37">
        <f>+'[2]2'!$T$6</f>
        <v>17.21376</v>
      </c>
      <c r="U40" s="37">
        <f>+'[2]2'!$T$7</f>
        <v>56.24496</v>
      </c>
      <c r="V40" s="37">
        <f>+'[2]2'!$T$8</f>
        <v>21.21696</v>
      </c>
      <c r="W40" s="37">
        <f>+'[2]2'!$T$9</f>
        <v>36.0288</v>
      </c>
      <c r="X40" s="38">
        <f>+'[2]2'!$T$10</f>
        <v>36.42912</v>
      </c>
      <c r="Y40" s="246" t="s">
        <v>199</v>
      </c>
      <c r="Z40" s="247"/>
      <c r="AA40" s="247"/>
      <c r="AB40" s="194"/>
      <c r="AC40" s="75">
        <f>+AC29</f>
        <v>42218</v>
      </c>
      <c r="AD40" s="285" t="s">
        <v>157</v>
      </c>
      <c r="AE40" s="286"/>
      <c r="AF40" s="286"/>
      <c r="AG40" s="189"/>
      <c r="AH40" s="50" t="s">
        <v>200</v>
      </c>
      <c r="AI40" s="191" t="s">
        <v>159</v>
      </c>
      <c r="AJ40" s="287"/>
      <c r="AK40" s="6">
        <v>0</v>
      </c>
      <c r="AL40" s="52">
        <v>300</v>
      </c>
      <c r="AM40" s="7" t="s">
        <v>160</v>
      </c>
      <c r="AN40" s="8" t="s">
        <v>160</v>
      </c>
      <c r="AO40" s="36">
        <f>+'[2]2'!$T$11</f>
        <v>15.012</v>
      </c>
      <c r="AP40" s="36">
        <f>+'[2]2'!$T$12</f>
        <v>56.0448</v>
      </c>
      <c r="AQ40" s="36">
        <f>+'[2]2'!$T$13</f>
        <v>33.42672</v>
      </c>
      <c r="AR40" s="37"/>
      <c r="AS40" s="37"/>
      <c r="AT40" s="37"/>
      <c r="AU40" s="37"/>
      <c r="AV40" s="38"/>
    </row>
    <row r="41" spans="1:49" customHeight="1" ht="55.5" hidden="true" s="1" customFormat="1">
      <c r="A41" s="246" t="s">
        <v>201</v>
      </c>
      <c r="B41" s="247"/>
      <c r="C41" s="247"/>
      <c r="D41" s="194"/>
      <c r="E41" s="56">
        <f>+E40</f>
        <v>42218</v>
      </c>
      <c r="F41" s="285" t="s">
        <v>178</v>
      </c>
      <c r="G41" s="286"/>
      <c r="H41" s="286"/>
      <c r="I41" s="189"/>
      <c r="J41" s="50" t="s">
        <v>179</v>
      </c>
      <c r="K41" s="285" t="s">
        <v>180</v>
      </c>
      <c r="L41" s="189"/>
      <c r="M41" s="48" t="s">
        <v>181</v>
      </c>
      <c r="N41" s="51" t="s">
        <v>181</v>
      </c>
      <c r="O41" s="13">
        <v>2000</v>
      </c>
      <c r="P41" s="18" t="s">
        <v>160</v>
      </c>
      <c r="Q41" s="39" t="str">
        <f>+'[2]2'!$AL$3</f>
        <v>&lt;1</v>
      </c>
      <c r="R41" s="40" t="str">
        <f>+'[2]2'!$AL$4</f>
        <v>&lt;1</v>
      </c>
      <c r="S41" s="40" t="str">
        <f>+'[2]2'!$AL$5</f>
        <v>&lt;1</v>
      </c>
      <c r="T41" s="40" t="str">
        <f>+'[2]2'!$AL$6</f>
        <v>&lt;1</v>
      </c>
      <c r="U41" s="40" t="str">
        <f>+'[2]2'!$AL$7</f>
        <v>&lt;1</v>
      </c>
      <c r="V41" s="40" t="str">
        <f>+'[2]2'!$AL$8</f>
        <v>&lt;1</v>
      </c>
      <c r="W41" s="40" t="str">
        <f>+'[2]2'!$AL$9</f>
        <v>&lt;1</v>
      </c>
      <c r="X41" s="41" t="str">
        <f>+'[2]2'!$AL$10</f>
        <v>&lt;1</v>
      </c>
      <c r="Y41" s="246" t="s">
        <v>201</v>
      </c>
      <c r="Z41" s="247"/>
      <c r="AA41" s="247"/>
      <c r="AB41" s="194"/>
      <c r="AC41" s="75">
        <f>+AC30</f>
        <v>42218</v>
      </c>
      <c r="AD41" s="285" t="s">
        <v>178</v>
      </c>
      <c r="AE41" s="286"/>
      <c r="AF41" s="286"/>
      <c r="AG41" s="189"/>
      <c r="AH41" s="50" t="s">
        <v>179</v>
      </c>
      <c r="AI41" s="285" t="s">
        <v>180</v>
      </c>
      <c r="AJ41" s="189"/>
      <c r="AK41" s="48" t="s">
        <v>181</v>
      </c>
      <c r="AL41" s="51" t="s">
        <v>181</v>
      </c>
      <c r="AM41" s="13">
        <v>2000</v>
      </c>
      <c r="AN41" s="18" t="s">
        <v>160</v>
      </c>
      <c r="AO41" s="36">
        <f>+'[2]2'!$AL$11</f>
        <v>4590</v>
      </c>
      <c r="AP41" s="36">
        <f>+'[2]2'!$AL$12</f>
        <v>600</v>
      </c>
      <c r="AQ41" s="36">
        <f>+'[2]2'!$AL$13</f>
        <v>96</v>
      </c>
      <c r="AR41" s="40"/>
      <c r="AS41" s="40"/>
      <c r="AT41" s="40"/>
      <c r="AU41" s="40"/>
      <c r="AV41" s="41"/>
    </row>
    <row r="42" spans="1:49" customHeight="1" ht="55.5" hidden="true" s="1" customFormat="1">
      <c r="A42" s="246" t="s">
        <v>202</v>
      </c>
      <c r="B42" s="247"/>
      <c r="C42" s="247"/>
      <c r="D42" s="194"/>
      <c r="E42" s="56">
        <f>+E41</f>
        <v>42218</v>
      </c>
      <c r="F42" s="285" t="s">
        <v>164</v>
      </c>
      <c r="G42" s="286"/>
      <c r="H42" s="286"/>
      <c r="I42" s="189"/>
      <c r="J42" s="50" t="s">
        <v>165</v>
      </c>
      <c r="K42" s="191" t="s">
        <v>203</v>
      </c>
      <c r="L42" s="287"/>
      <c r="M42" s="12">
        <v>0.02</v>
      </c>
      <c r="N42" s="52">
        <v>0.3</v>
      </c>
      <c r="O42" s="10" t="s">
        <v>160</v>
      </c>
      <c r="P42" s="11" t="s">
        <v>160</v>
      </c>
      <c r="Q42" s="9"/>
      <c r="R42" s="10"/>
      <c r="S42" s="10"/>
      <c r="T42" s="10"/>
      <c r="U42" s="10"/>
      <c r="V42" s="10"/>
      <c r="W42" s="10"/>
      <c r="X42" s="11"/>
      <c r="Y42" s="246" t="s">
        <v>202</v>
      </c>
      <c r="Z42" s="247"/>
      <c r="AA42" s="247"/>
      <c r="AB42" s="194"/>
      <c r="AC42" s="75">
        <f>+AC31</f>
        <v>42218</v>
      </c>
      <c r="AD42" s="285" t="s">
        <v>164</v>
      </c>
      <c r="AE42" s="286"/>
      <c r="AF42" s="286"/>
      <c r="AG42" s="189"/>
      <c r="AH42" s="50" t="s">
        <v>165</v>
      </c>
      <c r="AI42" s="191" t="s">
        <v>203</v>
      </c>
      <c r="AJ42" s="287"/>
      <c r="AK42" s="12">
        <v>0.02</v>
      </c>
      <c r="AL42" s="52">
        <v>0.3</v>
      </c>
      <c r="AM42" s="10" t="s">
        <v>160</v>
      </c>
      <c r="AN42" s="11" t="s">
        <v>160</v>
      </c>
      <c r="AO42" s="9"/>
      <c r="AP42" s="10"/>
      <c r="AQ42" s="10"/>
      <c r="AR42" s="10"/>
      <c r="AS42" s="10"/>
      <c r="AT42" s="10"/>
      <c r="AU42" s="10"/>
      <c r="AV42" s="11"/>
    </row>
    <row r="43" spans="1:49" customHeight="1" ht="55.5" hidden="true" s="1" customFormat="1">
      <c r="A43" s="246" t="s">
        <v>204</v>
      </c>
      <c r="B43" s="247"/>
      <c r="C43" s="247"/>
      <c r="D43" s="194"/>
      <c r="E43" s="56">
        <f>+E42</f>
        <v>42218</v>
      </c>
      <c r="F43" s="285" t="s">
        <v>205</v>
      </c>
      <c r="G43" s="286"/>
      <c r="H43" s="286"/>
      <c r="I43" s="189"/>
      <c r="J43" s="50" t="s">
        <v>206</v>
      </c>
      <c r="K43" s="191" t="s">
        <v>207</v>
      </c>
      <c r="L43" s="287"/>
      <c r="M43" s="12">
        <v>0</v>
      </c>
      <c r="N43" s="52">
        <v>36</v>
      </c>
      <c r="O43" s="10" t="s">
        <v>160</v>
      </c>
      <c r="P43" s="11" t="s">
        <v>160</v>
      </c>
      <c r="Q43" s="36">
        <f>+'[2]2'!$AC$3</f>
        <v>1.4483005714286</v>
      </c>
      <c r="R43" s="37">
        <f>+'[2]2'!$AC$4</f>
        <v>1.4483005714286</v>
      </c>
      <c r="S43" s="37">
        <f>+'[2]2'!$AC$5</f>
        <v>1.4483005714286</v>
      </c>
      <c r="T43" s="37">
        <f>+'[2]2'!$AC$6</f>
        <v>1.4483005714286</v>
      </c>
      <c r="U43" s="37">
        <f>+'[2]2'!$AC$7</f>
        <v>1.4483005714286</v>
      </c>
      <c r="V43" s="37">
        <f>+'[2]2'!$AC$8</f>
        <v>1.4483005714286</v>
      </c>
      <c r="W43" s="37">
        <f>+'[2]2'!$AC$9</f>
        <v>1.4483005714286</v>
      </c>
      <c r="X43" s="38">
        <f>+'[2]2'!$AC$10</f>
        <v>1.4483005714286</v>
      </c>
      <c r="Y43" s="246" t="s">
        <v>204</v>
      </c>
      <c r="Z43" s="247"/>
      <c r="AA43" s="247"/>
      <c r="AB43" s="194"/>
      <c r="AC43" s="75">
        <f>+AC32</f>
        <v>42218</v>
      </c>
      <c r="AD43" s="285" t="s">
        <v>205</v>
      </c>
      <c r="AE43" s="286"/>
      <c r="AF43" s="286"/>
      <c r="AG43" s="189"/>
      <c r="AH43" s="50" t="s">
        <v>206</v>
      </c>
      <c r="AI43" s="191" t="s">
        <v>207</v>
      </c>
      <c r="AJ43" s="287"/>
      <c r="AK43" s="12">
        <v>0</v>
      </c>
      <c r="AL43" s="52">
        <v>36</v>
      </c>
      <c r="AM43" s="10" t="s">
        <v>160</v>
      </c>
      <c r="AN43" s="11" t="s">
        <v>160</v>
      </c>
      <c r="AO43" s="36">
        <f>+'[2]2'!$AC$11</f>
        <v>1.4483005714286</v>
      </c>
      <c r="AP43" s="36">
        <f>+'[2]2'!$AC$12</f>
        <v>1.4483005714286</v>
      </c>
      <c r="AQ43" s="36">
        <f>+'[2]2'!$AC$13</f>
        <v>1.4483005714286</v>
      </c>
      <c r="AR43" s="37"/>
      <c r="AS43" s="37"/>
      <c r="AT43" s="37"/>
      <c r="AU43" s="37"/>
      <c r="AV43" s="38"/>
    </row>
    <row r="44" spans="1:49" customHeight="1" ht="55.5" hidden="true" s="1" customFormat="1">
      <c r="A44" s="246" t="s">
        <v>208</v>
      </c>
      <c r="B44" s="247"/>
      <c r="C44" s="247"/>
      <c r="D44" s="194"/>
      <c r="E44" s="56">
        <f>+E43</f>
        <v>42218</v>
      </c>
      <c r="F44" s="285" t="s">
        <v>209</v>
      </c>
      <c r="G44" s="286"/>
      <c r="H44" s="286"/>
      <c r="I44" s="189"/>
      <c r="J44" s="50" t="s">
        <v>210</v>
      </c>
      <c r="K44" s="191" t="s">
        <v>211</v>
      </c>
      <c r="L44" s="287"/>
      <c r="M44" s="15">
        <v>0</v>
      </c>
      <c r="N44" s="52">
        <v>100</v>
      </c>
      <c r="O44" s="10" t="s">
        <v>160</v>
      </c>
      <c r="P44" s="11" t="s">
        <v>160</v>
      </c>
      <c r="Q44" s="39">
        <f>+'[2]2'!$AM$3</f>
        <v>0</v>
      </c>
      <c r="R44" s="40">
        <f>+'[2]2'!$AM$4</f>
        <v>0</v>
      </c>
      <c r="S44" s="40">
        <f>+'[2]2'!$AM$5</f>
        <v>1</v>
      </c>
      <c r="T44" s="40">
        <f>+'[2]2'!$AM$6</f>
        <v>1</v>
      </c>
      <c r="U44" s="40">
        <f>+'[2]2'!$AM$7</f>
        <v>0</v>
      </c>
      <c r="V44" s="40">
        <f>+'[2]2'!$AM$8</f>
        <v>0</v>
      </c>
      <c r="W44" s="40">
        <f>+'[2]2'!$AM$9</f>
        <v>0</v>
      </c>
      <c r="X44" s="41">
        <f>+'[2]2'!$AM$10</f>
        <v>0</v>
      </c>
      <c r="Y44" s="246" t="s">
        <v>208</v>
      </c>
      <c r="Z44" s="247"/>
      <c r="AA44" s="247"/>
      <c r="AB44" s="194"/>
      <c r="AC44" s="75">
        <f>+AC33</f>
        <v>42218</v>
      </c>
      <c r="AD44" s="285" t="s">
        <v>209</v>
      </c>
      <c r="AE44" s="286"/>
      <c r="AF44" s="286"/>
      <c r="AG44" s="189"/>
      <c r="AH44" s="50" t="s">
        <v>210</v>
      </c>
      <c r="AI44" s="191" t="s">
        <v>211</v>
      </c>
      <c r="AJ44" s="287"/>
      <c r="AK44" s="15">
        <v>0</v>
      </c>
      <c r="AL44" s="52">
        <v>100</v>
      </c>
      <c r="AM44" s="10" t="s">
        <v>160</v>
      </c>
      <c r="AN44" s="11" t="s">
        <v>160</v>
      </c>
      <c r="AO44" s="39"/>
      <c r="AP44" s="40"/>
      <c r="AQ44" s="40"/>
      <c r="AR44" s="40"/>
      <c r="AS44" s="40"/>
      <c r="AT44" s="40"/>
      <c r="AU44" s="40"/>
      <c r="AV44" s="41"/>
    </row>
    <row r="45" spans="1:49" customHeight="1" ht="55.5" hidden="true" s="1" customFormat="1">
      <c r="A45" s="246" t="s">
        <v>212</v>
      </c>
      <c r="B45" s="247"/>
      <c r="C45" s="247"/>
      <c r="D45" s="194"/>
      <c r="E45" s="56">
        <f>+E44</f>
        <v>42218</v>
      </c>
      <c r="F45" s="285" t="s">
        <v>164</v>
      </c>
      <c r="G45" s="286"/>
      <c r="H45" s="286"/>
      <c r="I45" s="189"/>
      <c r="J45" s="50" t="s">
        <v>165</v>
      </c>
      <c r="K45" s="191" t="s">
        <v>213</v>
      </c>
      <c r="L45" s="287"/>
      <c r="M45" s="12">
        <v>0.1</v>
      </c>
      <c r="N45" s="52">
        <v>10</v>
      </c>
      <c r="O45" s="13">
        <v>10</v>
      </c>
      <c r="P45" s="14">
        <v>10</v>
      </c>
      <c r="Q45" s="9"/>
      <c r="R45" s="10"/>
      <c r="S45" s="10"/>
      <c r="T45" s="10"/>
      <c r="U45" s="10"/>
      <c r="V45" s="10"/>
      <c r="W45" s="10"/>
      <c r="X45" s="11"/>
      <c r="Y45" s="246" t="s">
        <v>212</v>
      </c>
      <c r="Z45" s="247"/>
      <c r="AA45" s="247"/>
      <c r="AB45" s="194"/>
      <c r="AC45" s="75">
        <f>+AC34</f>
        <v>42218</v>
      </c>
      <c r="AD45" s="285" t="s">
        <v>164</v>
      </c>
      <c r="AE45" s="286"/>
      <c r="AF45" s="286"/>
      <c r="AG45" s="189"/>
      <c r="AH45" s="50" t="s">
        <v>165</v>
      </c>
      <c r="AI45" s="191" t="s">
        <v>213</v>
      </c>
      <c r="AJ45" s="287"/>
      <c r="AK45" s="12">
        <v>0.1</v>
      </c>
      <c r="AL45" s="52">
        <v>10</v>
      </c>
      <c r="AM45" s="13">
        <v>10</v>
      </c>
      <c r="AN45" s="14">
        <v>10</v>
      </c>
      <c r="AO45" s="9"/>
      <c r="AP45" s="10"/>
      <c r="AQ45" s="10"/>
      <c r="AR45" s="10"/>
      <c r="AS45" s="10"/>
      <c r="AT45" s="10"/>
      <c r="AU45" s="10"/>
      <c r="AV45" s="11"/>
    </row>
    <row r="46" spans="1:49" customHeight="1" ht="55.5" hidden="true" s="1" customFormat="1">
      <c r="A46" s="246" t="s">
        <v>60</v>
      </c>
      <c r="B46" s="247"/>
      <c r="C46" s="247"/>
      <c r="D46" s="194"/>
      <c r="E46" s="56">
        <f>+E45</f>
        <v>42218</v>
      </c>
      <c r="F46" s="285" t="s">
        <v>164</v>
      </c>
      <c r="G46" s="286"/>
      <c r="H46" s="286"/>
      <c r="I46" s="189"/>
      <c r="J46" s="50" t="s">
        <v>165</v>
      </c>
      <c r="K46" s="191" t="s">
        <v>214</v>
      </c>
      <c r="L46" s="287"/>
      <c r="M46" s="12">
        <v>0.02</v>
      </c>
      <c r="N46" s="52">
        <v>0.1</v>
      </c>
      <c r="O46" s="13">
        <v>10</v>
      </c>
      <c r="P46" s="14">
        <v>10</v>
      </c>
      <c r="Q46" s="36"/>
      <c r="R46" s="37"/>
      <c r="S46" s="37"/>
      <c r="T46" s="37"/>
      <c r="U46" s="37"/>
      <c r="V46" s="37"/>
      <c r="W46" s="37"/>
      <c r="X46" s="38"/>
      <c r="Y46" s="246" t="s">
        <v>60</v>
      </c>
      <c r="Z46" s="247"/>
      <c r="AA46" s="247"/>
      <c r="AB46" s="194"/>
      <c r="AC46" s="75">
        <f>+AC35</f>
        <v>42218</v>
      </c>
      <c r="AD46" s="285" t="s">
        <v>164</v>
      </c>
      <c r="AE46" s="286"/>
      <c r="AF46" s="286"/>
      <c r="AG46" s="189"/>
      <c r="AH46" s="50" t="s">
        <v>165</v>
      </c>
      <c r="AI46" s="191" t="s">
        <v>214</v>
      </c>
      <c r="AJ46" s="287"/>
      <c r="AK46" s="12">
        <v>0.02</v>
      </c>
      <c r="AL46" s="52">
        <v>0.1</v>
      </c>
      <c r="AM46" s="13">
        <v>10</v>
      </c>
      <c r="AN46" s="14">
        <v>10</v>
      </c>
      <c r="AO46" s="36"/>
      <c r="AP46" s="37"/>
      <c r="AQ46" s="37"/>
      <c r="AR46" s="37"/>
      <c r="AS46" s="37"/>
      <c r="AT46" s="37"/>
      <c r="AU46" s="37"/>
      <c r="AV46" s="38"/>
    </row>
    <row r="47" spans="1:49" customHeight="1" ht="55.5" hidden="true" s="1" customFormat="1">
      <c r="A47" s="246" t="s">
        <v>215</v>
      </c>
      <c r="B47" s="247"/>
      <c r="C47" s="247"/>
      <c r="D47" s="194"/>
      <c r="E47" s="298">
        <f>+E46</f>
        <v>42218</v>
      </c>
      <c r="F47" s="343" t="s">
        <v>216</v>
      </c>
      <c r="G47" s="344"/>
      <c r="H47" s="344"/>
      <c r="I47" s="345"/>
      <c r="J47" s="349" t="s">
        <v>217</v>
      </c>
      <c r="K47" s="191" t="s">
        <v>218</v>
      </c>
      <c r="L47" s="287"/>
      <c r="M47" s="19">
        <v>0.01</v>
      </c>
      <c r="N47" s="52" t="s">
        <v>219</v>
      </c>
      <c r="O47" s="7" t="s">
        <v>220</v>
      </c>
      <c r="P47" s="8" t="s">
        <v>221</v>
      </c>
      <c r="Q47" s="33">
        <v>6.73</v>
      </c>
      <c r="R47" s="34">
        <v>6.71</v>
      </c>
      <c r="S47" s="34">
        <v>6.74</v>
      </c>
      <c r="T47" s="34">
        <v>6.76</v>
      </c>
      <c r="U47" s="34">
        <v>7.11</v>
      </c>
      <c r="V47" s="34">
        <v>6.22</v>
      </c>
      <c r="W47" s="34">
        <v>7.1</v>
      </c>
      <c r="X47" s="35">
        <v>7.18</v>
      </c>
      <c r="Y47" s="246" t="s">
        <v>215</v>
      </c>
      <c r="Z47" s="247"/>
      <c r="AA47" s="247"/>
      <c r="AB47" s="194"/>
      <c r="AC47" s="298">
        <f>+AC27</f>
        <v>42218</v>
      </c>
      <c r="AD47" s="343" t="s">
        <v>216</v>
      </c>
      <c r="AE47" s="344"/>
      <c r="AF47" s="344"/>
      <c r="AG47" s="345"/>
      <c r="AH47" s="349" t="s">
        <v>217</v>
      </c>
      <c r="AI47" s="191" t="s">
        <v>218</v>
      </c>
      <c r="AJ47" s="287"/>
      <c r="AK47" s="19">
        <v>0.01</v>
      </c>
      <c r="AL47" s="52" t="s">
        <v>219</v>
      </c>
      <c r="AM47" s="7" t="s">
        <v>220</v>
      </c>
      <c r="AN47" s="8" t="s">
        <v>221</v>
      </c>
      <c r="AO47" s="33">
        <v>7.36</v>
      </c>
      <c r="AP47" s="34">
        <v>7.62</v>
      </c>
      <c r="AQ47" s="34">
        <v>8.15</v>
      </c>
      <c r="AR47" s="34"/>
      <c r="AS47" s="34"/>
      <c r="AT47" s="34"/>
      <c r="AU47" s="34"/>
      <c r="AV47" s="35"/>
    </row>
    <row r="48" spans="1:49" customHeight="1" ht="55.5" hidden="true" s="1" customFormat="1">
      <c r="A48" s="246" t="s">
        <v>192</v>
      </c>
      <c r="B48" s="247"/>
      <c r="C48" s="247"/>
      <c r="D48" s="194"/>
      <c r="E48" s="299"/>
      <c r="F48" s="346"/>
      <c r="G48" s="347"/>
      <c r="H48" s="347"/>
      <c r="I48" s="348"/>
      <c r="J48" s="350"/>
      <c r="K48" s="191" t="s">
        <v>193</v>
      </c>
      <c r="L48" s="287"/>
      <c r="M48" s="11" t="s">
        <v>160</v>
      </c>
      <c r="N48" s="9" t="s">
        <v>160</v>
      </c>
      <c r="O48" s="10" t="s">
        <v>160</v>
      </c>
      <c r="P48" s="11" t="s">
        <v>160</v>
      </c>
      <c r="Q48" s="36">
        <v>24.7</v>
      </c>
      <c r="R48" s="37">
        <v>24.5</v>
      </c>
      <c r="S48" s="37">
        <v>24.3</v>
      </c>
      <c r="T48" s="37">
        <v>24.1</v>
      </c>
      <c r="U48" s="37">
        <v>23.9</v>
      </c>
      <c r="V48" s="37">
        <v>24.2</v>
      </c>
      <c r="W48" s="37">
        <v>24.1</v>
      </c>
      <c r="X48" s="38">
        <v>24</v>
      </c>
      <c r="Y48" s="246" t="s">
        <v>192</v>
      </c>
      <c r="Z48" s="247"/>
      <c r="AA48" s="247"/>
      <c r="AB48" s="194"/>
      <c r="AC48" s="299"/>
      <c r="AD48" s="346"/>
      <c r="AE48" s="347"/>
      <c r="AF48" s="347"/>
      <c r="AG48" s="348"/>
      <c r="AH48" s="350"/>
      <c r="AI48" s="191" t="s">
        <v>193</v>
      </c>
      <c r="AJ48" s="287"/>
      <c r="AK48" s="11" t="s">
        <v>160</v>
      </c>
      <c r="AL48" s="9" t="s">
        <v>160</v>
      </c>
      <c r="AM48" s="10" t="s">
        <v>160</v>
      </c>
      <c r="AN48" s="11" t="s">
        <v>160</v>
      </c>
      <c r="AO48" s="36">
        <v>14.5</v>
      </c>
      <c r="AP48" s="37">
        <v>12</v>
      </c>
      <c r="AQ48" s="37">
        <v>10.2</v>
      </c>
      <c r="AR48" s="37"/>
      <c r="AS48" s="37"/>
      <c r="AT48" s="37"/>
      <c r="AU48" s="37"/>
      <c r="AV48" s="38"/>
    </row>
    <row r="49" spans="1:49" customHeight="1" ht="55.5" hidden="true">
      <c r="A49" s="246" t="s">
        <v>59</v>
      </c>
      <c r="B49" s="247"/>
      <c r="C49" s="247"/>
      <c r="D49" s="194"/>
      <c r="E49" s="56">
        <f>+E46</f>
        <v>42218</v>
      </c>
      <c r="F49" s="285" t="s">
        <v>164</v>
      </c>
      <c r="G49" s="286"/>
      <c r="H49" s="286"/>
      <c r="I49" s="189"/>
      <c r="J49" s="50" t="s">
        <v>165</v>
      </c>
      <c r="K49" s="191" t="s">
        <v>222</v>
      </c>
      <c r="L49" s="287"/>
      <c r="M49" s="15">
        <v>0</v>
      </c>
      <c r="N49" s="52">
        <v>250</v>
      </c>
      <c r="O49" s="13">
        <v>400</v>
      </c>
      <c r="P49" s="14">
        <v>400</v>
      </c>
      <c r="Q49" s="39"/>
      <c r="R49" s="40"/>
      <c r="S49" s="40"/>
      <c r="T49" s="40"/>
      <c r="U49" s="40"/>
      <c r="V49" s="40"/>
      <c r="W49" s="40"/>
      <c r="X49" s="41"/>
      <c r="Y49" s="246" t="s">
        <v>59</v>
      </c>
      <c r="Z49" s="247"/>
      <c r="AA49" s="247"/>
      <c r="AB49" s="194"/>
      <c r="AC49" s="75">
        <f>+AC38</f>
        <v>42218</v>
      </c>
      <c r="AD49" s="285" t="s">
        <v>164</v>
      </c>
      <c r="AE49" s="286"/>
      <c r="AF49" s="286"/>
      <c r="AG49" s="189"/>
      <c r="AH49" s="50" t="s">
        <v>165</v>
      </c>
      <c r="AI49" s="191" t="s">
        <v>222</v>
      </c>
      <c r="AJ49" s="287"/>
      <c r="AK49" s="15">
        <v>0</v>
      </c>
      <c r="AL49" s="52">
        <v>250</v>
      </c>
      <c r="AM49" s="13">
        <v>400</v>
      </c>
      <c r="AN49" s="14">
        <v>400</v>
      </c>
      <c r="AO49" s="39"/>
      <c r="AP49" s="40"/>
      <c r="AQ49" s="40"/>
      <c r="AR49" s="40"/>
      <c r="AS49" s="40"/>
      <c r="AT49" s="40"/>
      <c r="AU49" s="40"/>
      <c r="AV49" s="41"/>
    </row>
    <row r="50" spans="1:49" customHeight="1" ht="55.5" hidden="true">
      <c r="A50" s="271" t="s">
        <v>48</v>
      </c>
      <c r="B50" s="272"/>
      <c r="C50" s="272"/>
      <c r="D50" s="204"/>
      <c r="E50" s="55">
        <f>+E49</f>
        <v>42218</v>
      </c>
      <c r="F50" s="339" t="s">
        <v>223</v>
      </c>
      <c r="G50" s="340"/>
      <c r="H50" s="340"/>
      <c r="I50" s="209"/>
      <c r="J50" s="49" t="s">
        <v>224</v>
      </c>
      <c r="K50" s="341" t="s">
        <v>225</v>
      </c>
      <c r="L50" s="342"/>
      <c r="M50" s="20" t="s">
        <v>181</v>
      </c>
      <c r="N50" s="53">
        <v>2</v>
      </c>
      <c r="O50" s="21" t="s">
        <v>160</v>
      </c>
      <c r="P50" s="22">
        <v>10</v>
      </c>
      <c r="Q50" s="113">
        <v>2.12</v>
      </c>
      <c r="R50" s="114">
        <v>3.72</v>
      </c>
      <c r="S50" s="43">
        <v>1.7</v>
      </c>
      <c r="T50" s="43">
        <v>1.66</v>
      </c>
      <c r="U50" s="43">
        <v>0.87</v>
      </c>
      <c r="V50" s="43">
        <v>1.68</v>
      </c>
      <c r="W50" s="43">
        <v>0.73</v>
      </c>
      <c r="X50" s="44">
        <v>1.12</v>
      </c>
      <c r="Y50" s="271" t="s">
        <v>48</v>
      </c>
      <c r="Z50" s="272"/>
      <c r="AA50" s="272"/>
      <c r="AB50" s="204"/>
      <c r="AC50" s="75">
        <f>+AC39</f>
        <v>42218</v>
      </c>
      <c r="AD50" s="339" t="s">
        <v>223</v>
      </c>
      <c r="AE50" s="340"/>
      <c r="AF50" s="340"/>
      <c r="AG50" s="209"/>
      <c r="AH50" s="49" t="s">
        <v>224</v>
      </c>
      <c r="AI50" s="341" t="s">
        <v>225</v>
      </c>
      <c r="AJ50" s="342"/>
      <c r="AK50" s="20" t="s">
        <v>181</v>
      </c>
      <c r="AL50" s="53">
        <v>2</v>
      </c>
      <c r="AM50" s="21" t="s">
        <v>160</v>
      </c>
      <c r="AN50" s="22">
        <v>10</v>
      </c>
      <c r="AO50" s="42">
        <v>5.98</v>
      </c>
      <c r="AP50" s="43">
        <v>8.94</v>
      </c>
      <c r="AQ50" s="43">
        <v>4.1</v>
      </c>
      <c r="AR50" s="43"/>
      <c r="AS50" s="43"/>
      <c r="AT50" s="43"/>
      <c r="AU50" s="43"/>
      <c r="AV50" s="44"/>
    </row>
    <row r="51" spans="1:49" customHeight="1" ht="159.75" hidden="true">
      <c r="A51" s="31" t="s">
        <v>226</v>
      </c>
      <c r="B51" s="158" t="s">
        <v>227</v>
      </c>
      <c r="C51" s="159"/>
      <c r="D51" s="159"/>
      <c r="E51" s="159"/>
      <c r="F51" s="159"/>
      <c r="G51" s="159"/>
      <c r="H51" s="159"/>
      <c r="I51" s="238"/>
      <c r="J51" s="315" t="s">
        <v>228</v>
      </c>
      <c r="K51" s="316"/>
      <c r="L51" s="316"/>
      <c r="M51" s="316"/>
      <c r="N51" s="316"/>
      <c r="O51" s="316"/>
      <c r="P51" s="316"/>
      <c r="Q51" s="62">
        <v>0.255</v>
      </c>
      <c r="R51" s="62">
        <v>0.255</v>
      </c>
      <c r="S51" s="62">
        <v>0.073</v>
      </c>
      <c r="T51" s="62">
        <v>0.073</v>
      </c>
      <c r="U51" s="62">
        <v>0</v>
      </c>
      <c r="V51" s="62">
        <v>0.091</v>
      </c>
      <c r="W51" s="62">
        <v>0</v>
      </c>
      <c r="X51" s="62">
        <v>0</v>
      </c>
      <c r="Y51" s="31" t="s">
        <v>226</v>
      </c>
      <c r="Z51" s="158" t="s">
        <v>227</v>
      </c>
      <c r="AA51" s="159"/>
      <c r="AB51" s="159"/>
      <c r="AC51" s="159"/>
      <c r="AD51" s="159"/>
      <c r="AE51" s="159"/>
      <c r="AF51" s="159"/>
      <c r="AG51" s="238"/>
      <c r="AH51" s="315" t="s">
        <v>228</v>
      </c>
      <c r="AI51" s="316"/>
      <c r="AJ51" s="316"/>
      <c r="AK51" s="316"/>
      <c r="AL51" s="316"/>
      <c r="AM51" s="316"/>
      <c r="AN51" s="316"/>
      <c r="AO51" s="62"/>
      <c r="AP51" s="63"/>
      <c r="AQ51" s="63"/>
      <c r="AR51" s="63"/>
      <c r="AS51" s="63"/>
      <c r="AT51" s="63"/>
      <c r="AU51" s="63"/>
      <c r="AV51" s="64"/>
    </row>
    <row r="52" spans="1:49" customHeight="1" ht="42.75" hidden="true">
      <c r="A52" s="317" t="s">
        <v>229</v>
      </c>
      <c r="B52" s="318"/>
      <c r="C52" s="318"/>
      <c r="D52" s="319"/>
      <c r="E52" s="320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  <c r="Q52" s="321"/>
      <c r="R52" s="321"/>
      <c r="S52" s="321"/>
      <c r="T52" s="321"/>
      <c r="U52" s="321"/>
      <c r="V52" s="321"/>
      <c r="W52" s="321"/>
      <c r="X52" s="322"/>
      <c r="Y52" s="317" t="s">
        <v>229</v>
      </c>
      <c r="Z52" s="318"/>
      <c r="AA52" s="318"/>
      <c r="AB52" s="319"/>
      <c r="AC52" s="320"/>
      <c r="AD52" s="321"/>
      <c r="AE52" s="321"/>
      <c r="AF52" s="321"/>
      <c r="AG52" s="321"/>
      <c r="AH52" s="321"/>
      <c r="AI52" s="321"/>
      <c r="AJ52" s="321"/>
      <c r="AK52" s="321"/>
      <c r="AL52" s="321"/>
      <c r="AM52" s="321"/>
      <c r="AN52" s="321"/>
      <c r="AO52" s="321"/>
      <c r="AP52" s="321"/>
      <c r="AQ52" s="321"/>
      <c r="AR52" s="321"/>
      <c r="AS52" s="321"/>
      <c r="AT52" s="321"/>
      <c r="AU52" s="321"/>
      <c r="AV52" s="322"/>
    </row>
    <row r="53" spans="1:49" customHeight="1" ht="55.5" hidden="true" s="24" customFormat="1">
      <c r="A53" s="303" t="s">
        <v>230</v>
      </c>
      <c r="B53" s="304"/>
      <c r="C53" s="304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4"/>
      <c r="S53" s="304"/>
      <c r="T53" s="304"/>
      <c r="U53" s="304"/>
      <c r="V53" s="304"/>
      <c r="W53" s="304"/>
      <c r="X53" s="305"/>
      <c r="Y53" s="303" t="s">
        <v>230</v>
      </c>
      <c r="Z53" s="304"/>
      <c r="AA53" s="304"/>
      <c r="AB53" s="304"/>
      <c r="AC53" s="304"/>
      <c r="AD53" s="304"/>
      <c r="AE53" s="304"/>
      <c r="AF53" s="304"/>
      <c r="AG53" s="304"/>
      <c r="AH53" s="304"/>
      <c r="AI53" s="304"/>
      <c r="AJ53" s="304"/>
      <c r="AK53" s="304"/>
      <c r="AL53" s="304"/>
      <c r="AM53" s="304"/>
      <c r="AN53" s="304"/>
      <c r="AO53" s="304"/>
      <c r="AP53" s="304"/>
      <c r="AQ53" s="304"/>
      <c r="AR53" s="304"/>
      <c r="AS53" s="304"/>
      <c r="AT53" s="304"/>
      <c r="AU53" s="304"/>
      <c r="AV53" s="305"/>
    </row>
    <row r="54" spans="1:49" customHeight="1" ht="94.5" hidden="true" s="24" customFormat="1">
      <c r="A54" s="306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8"/>
      <c r="Y54" s="306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8"/>
    </row>
    <row r="55" spans="1:49" customHeight="1" ht="77.25">
      <c r="A55" s="309"/>
      <c r="B55" s="310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  <c r="R55" s="310"/>
      <c r="S55" s="310"/>
      <c r="T55" s="310"/>
      <c r="U55" s="310"/>
      <c r="V55" s="310"/>
      <c r="W55" s="310"/>
      <c r="X55" s="311"/>
      <c r="Y55" s="309"/>
      <c r="Z55" s="31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1"/>
    </row>
    <row r="56" spans="1:49" customHeight="1" ht="77.25">
      <c r="A56" s="312" t="s">
        <v>231</v>
      </c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4"/>
      <c r="Y56" s="312" t="s">
        <v>231</v>
      </c>
      <c r="Z56" s="313"/>
      <c r="AA56" s="313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4"/>
    </row>
    <row r="57" spans="1:49" customHeight="1" ht="51.75">
      <c r="A57" s="335" t="s">
        <v>232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322"/>
      <c r="Y57" s="335" t="s">
        <v>232</v>
      </c>
      <c r="Z57" s="321"/>
      <c r="AA57" s="321"/>
      <c r="AB57" s="321"/>
      <c r="AC57" s="321"/>
      <c r="AD57" s="321"/>
      <c r="AE57" s="321"/>
      <c r="AF57" s="321"/>
      <c r="AG57" s="321"/>
      <c r="AH57" s="321"/>
      <c r="AI57" s="321"/>
      <c r="AJ57" s="321"/>
      <c r="AK57" s="321"/>
      <c r="AL57" s="321"/>
      <c r="AM57" s="321"/>
      <c r="AN57" s="321"/>
      <c r="AO57" s="321"/>
      <c r="AP57" s="321"/>
      <c r="AQ57" s="321"/>
      <c r="AR57" s="321"/>
      <c r="AS57" s="321"/>
      <c r="AT57" s="321"/>
      <c r="AU57" s="321"/>
      <c r="AV57" s="322"/>
    </row>
    <row r="58" spans="1:49" customHeight="1" ht="51.75">
      <c r="A58" s="320"/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22"/>
      <c r="Y58" s="320" t="s">
        <v>233</v>
      </c>
      <c r="Z58" s="321"/>
      <c r="AA58" s="321"/>
      <c r="AB58" s="321"/>
      <c r="AC58" s="321"/>
      <c r="AD58" s="321"/>
      <c r="AE58" s="321"/>
      <c r="AF58" s="321"/>
      <c r="AG58" s="321"/>
      <c r="AH58" s="321"/>
      <c r="AI58" s="321"/>
      <c r="AJ58" s="321"/>
      <c r="AK58" s="321"/>
      <c r="AL58" s="321"/>
      <c r="AM58" s="321"/>
      <c r="AN58" s="321"/>
      <c r="AO58" s="321"/>
      <c r="AP58" s="321"/>
      <c r="AQ58" s="321"/>
      <c r="AR58" s="321"/>
      <c r="AS58" s="321"/>
      <c r="AT58" s="321"/>
      <c r="AU58" s="321"/>
      <c r="AV58" s="322"/>
    </row>
    <row r="59" spans="1:49" customHeight="1" ht="15">
      <c r="A59" s="336" t="s">
        <v>234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8"/>
      <c r="O59" s="336" t="s">
        <v>235</v>
      </c>
      <c r="P59" s="337"/>
      <c r="Q59" s="337"/>
      <c r="R59" s="337"/>
      <c r="S59" s="337"/>
      <c r="T59" s="337"/>
      <c r="U59" s="337"/>
      <c r="V59" s="337"/>
      <c r="W59" s="337"/>
      <c r="X59" s="338"/>
      <c r="Y59" s="336"/>
      <c r="Z59" s="337"/>
      <c r="AA59" s="337"/>
      <c r="AB59" s="337"/>
      <c r="AC59" s="337"/>
      <c r="AD59" s="337"/>
      <c r="AE59" s="337"/>
      <c r="AF59" s="337"/>
      <c r="AG59" s="337"/>
      <c r="AH59" s="337"/>
      <c r="AI59" s="337"/>
      <c r="AJ59" s="337"/>
      <c r="AK59" s="337"/>
      <c r="AL59" s="338"/>
      <c r="AM59" s="336"/>
      <c r="AN59" s="337"/>
      <c r="AO59" s="337"/>
      <c r="AP59" s="337"/>
      <c r="AQ59" s="337"/>
      <c r="AR59" s="337"/>
      <c r="AS59" s="337"/>
      <c r="AT59" s="337"/>
      <c r="AU59" s="337"/>
      <c r="AV59" s="338"/>
    </row>
    <row r="60" spans="1:49" customHeight="1" ht="25.5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7"/>
      <c r="M60" s="27"/>
      <c r="N60" s="28"/>
      <c r="O60" s="29"/>
      <c r="P60" s="27"/>
      <c r="Q60" s="27"/>
      <c r="R60" s="27"/>
      <c r="S60" s="30"/>
      <c r="T60" s="30"/>
      <c r="U60" s="27" t="s">
        <v>236</v>
      </c>
      <c r="V60" s="27"/>
      <c r="W60" s="27"/>
      <c r="X60" s="28"/>
      <c r="Y60" s="25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7"/>
      <c r="AK60" s="27"/>
      <c r="AL60" s="28"/>
      <c r="AM60" s="29"/>
      <c r="AN60" s="27"/>
      <c r="AO60" s="27"/>
      <c r="AP60" s="27"/>
      <c r="AQ60" s="30"/>
      <c r="AR60" s="30"/>
      <c r="AS60" s="27"/>
      <c r="AT60" s="27"/>
      <c r="AU60" s="27"/>
      <c r="AV60" s="28"/>
    </row>
    <row r="61" spans="1:49" customHeight="1" ht="15">
      <c r="A61" s="323"/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5"/>
      <c r="O61" s="326"/>
      <c r="P61" s="327"/>
      <c r="Q61" s="327"/>
      <c r="R61" s="327"/>
      <c r="S61" s="327"/>
      <c r="T61" s="327"/>
      <c r="U61" s="327"/>
      <c r="V61" s="327"/>
      <c r="W61" s="327"/>
      <c r="X61" s="328"/>
      <c r="Y61" s="323"/>
      <c r="Z61" s="324"/>
      <c r="AA61" s="324"/>
      <c r="AB61" s="324"/>
      <c r="AC61" s="324"/>
      <c r="AD61" s="324"/>
      <c r="AE61" s="324"/>
      <c r="AF61" s="324"/>
      <c r="AG61" s="324"/>
      <c r="AH61" s="324"/>
      <c r="AI61" s="324"/>
      <c r="AJ61" s="324"/>
      <c r="AK61" s="324"/>
      <c r="AL61" s="325"/>
      <c r="AM61" s="326"/>
      <c r="AN61" s="327"/>
      <c r="AO61" s="327"/>
      <c r="AP61" s="327"/>
      <c r="AQ61" s="327"/>
      <c r="AR61" s="327"/>
      <c r="AS61" s="327"/>
      <c r="AT61" s="327"/>
      <c r="AU61" s="327"/>
      <c r="AV61" s="328"/>
    </row>
    <row r="62" spans="1:49" customHeight="1" ht="15.75" s="1" customFormat="1">
      <c r="A62" s="329" t="s">
        <v>237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1"/>
      <c r="O62" s="332" t="s">
        <v>237</v>
      </c>
      <c r="P62" s="333"/>
      <c r="Q62" s="333"/>
      <c r="R62" s="333"/>
      <c r="S62" s="333"/>
      <c r="T62" s="333"/>
      <c r="U62" s="333"/>
      <c r="V62" s="333"/>
      <c r="W62" s="333"/>
      <c r="X62" s="334"/>
      <c r="Y62" s="329"/>
      <c r="Z62" s="330"/>
      <c r="AA62" s="330"/>
      <c r="AB62" s="330"/>
      <c r="AC62" s="330"/>
      <c r="AD62" s="330"/>
      <c r="AE62" s="330"/>
      <c r="AF62" s="330"/>
      <c r="AG62" s="330"/>
      <c r="AH62" s="330"/>
      <c r="AI62" s="330"/>
      <c r="AJ62" s="330"/>
      <c r="AK62" s="330"/>
      <c r="AL62" s="331"/>
      <c r="AM62" s="332"/>
      <c r="AN62" s="333"/>
      <c r="AO62" s="333"/>
      <c r="AP62" s="333"/>
      <c r="AQ62" s="333"/>
      <c r="AR62" s="333"/>
      <c r="AS62" s="333"/>
      <c r="AT62" s="333"/>
      <c r="AU62" s="333"/>
      <c r="AV62" s="334"/>
    </row>
    <row r="63" spans="1:49">
      <c r="A63" s="2"/>
    </row>
    <row r="64" spans="1:49">
      <c r="A64" s="2"/>
    </row>
    <row r="65" spans="1:49">
      <c r="A65" s="2"/>
    </row>
    <row r="66" spans="1:49">
      <c r="A66" s="2"/>
    </row>
    <row r="67" spans="1:49">
      <c r="A67" s="2"/>
    </row>
    <row r="68" spans="1:49">
      <c r="A68" s="2"/>
    </row>
    <row r="69" spans="1:49">
      <c r="A69" s="2"/>
    </row>
    <row r="70" spans="1:49">
      <c r="A70" s="2"/>
    </row>
    <row r="71" spans="1:49">
      <c r="A71" s="2"/>
    </row>
    <row r="72" spans="1:49">
      <c r="A72" s="2"/>
    </row>
    <row r="73" spans="1:49">
      <c r="A73" s="2"/>
    </row>
    <row r="74" spans="1:49">
      <c r="A74" s="2"/>
    </row>
    <row r="75" spans="1:49">
      <c r="A75" s="2"/>
    </row>
    <row r="76" spans="1:49">
      <c r="A76" s="2"/>
    </row>
    <row r="77" spans="1:49">
      <c r="A77" s="2"/>
    </row>
    <row r="78" spans="1:49">
      <c r="A78" s="2"/>
    </row>
    <row r="79" spans="1:49">
      <c r="A79" s="2"/>
    </row>
    <row r="80" spans="1:49">
      <c r="A80" s="2"/>
    </row>
    <row r="81" spans="1:49">
      <c r="A81" s="2"/>
    </row>
    <row r="82" spans="1:49">
      <c r="A82" s="2"/>
    </row>
    <row r="83" spans="1:49">
      <c r="A83" s="2"/>
    </row>
    <row r="84" spans="1:49">
      <c r="A84" s="2"/>
    </row>
    <row r="85" spans="1:49">
      <c r="A85" s="2"/>
    </row>
    <row r="86" spans="1:49">
      <c r="A86" s="2"/>
    </row>
    <row r="87" spans="1:49">
      <c r="A87" s="2"/>
    </row>
    <row r="88" spans="1:49">
      <c r="A88" s="2"/>
    </row>
    <row r="89" spans="1:49">
      <c r="A89" s="2"/>
    </row>
    <row r="90" spans="1:49">
      <c r="A90" s="2"/>
    </row>
    <row r="91" spans="1:49">
      <c r="A91" s="2"/>
    </row>
    <row r="92" spans="1:49">
      <c r="A92" s="2"/>
    </row>
    <row r="93" spans="1:49">
      <c r="A93" s="2"/>
    </row>
    <row r="94" spans="1:49">
      <c r="A94" s="2"/>
    </row>
    <row r="95" spans="1:49">
      <c r="A95" s="2"/>
    </row>
    <row r="96" spans="1:49">
      <c r="A96" s="2"/>
    </row>
    <row r="97" spans="1:49">
      <c r="A97" s="2"/>
    </row>
    <row r="98" spans="1:49">
      <c r="A98" s="2"/>
    </row>
    <row r="99" spans="1:49">
      <c r="A99" s="2"/>
    </row>
    <row r="100" spans="1:49">
      <c r="A100" s="2"/>
    </row>
    <row r="101" spans="1:49">
      <c r="A101" s="2"/>
    </row>
    <row r="102" spans="1:49">
      <c r="A102" s="2"/>
    </row>
    <row r="103" spans="1:49">
      <c r="A103" s="2"/>
    </row>
    <row r="104" spans="1:49">
      <c r="A104" s="2"/>
    </row>
    <row r="105" spans="1:49">
      <c r="A105" s="2"/>
    </row>
    <row r="106" spans="1:49">
      <c r="A106" s="2"/>
    </row>
    <row r="107" spans="1:49">
      <c r="A107" s="2"/>
    </row>
    <row r="108" spans="1:49">
      <c r="A108" s="2"/>
    </row>
    <row r="109" spans="1:49">
      <c r="A109" s="2"/>
    </row>
    <row r="110" spans="1:49">
      <c r="A110" s="2"/>
    </row>
    <row r="111" spans="1:49">
      <c r="A111" s="2"/>
    </row>
    <row r="112" spans="1:49">
      <c r="A112" s="2"/>
    </row>
    <row r="113" spans="1:49">
      <c r="A113" s="2"/>
    </row>
    <row r="114" spans="1:49">
      <c r="A114" s="2"/>
    </row>
    <row r="115" spans="1:49">
      <c r="A115" s="2"/>
    </row>
    <row r="116" spans="1:49">
      <c r="A116" s="2"/>
    </row>
    <row r="117" spans="1:49">
      <c r="A117" s="2"/>
    </row>
    <row r="118" spans="1:49">
      <c r="A118" s="2"/>
    </row>
    <row r="119" spans="1:49">
      <c r="A119" s="2"/>
    </row>
    <row r="120" spans="1:49">
      <c r="A120" s="2"/>
    </row>
    <row r="121" spans="1:49">
      <c r="A121" s="2"/>
    </row>
    <row r="122" spans="1:49">
      <c r="A122" s="2"/>
    </row>
    <row r="123" spans="1:49">
      <c r="A123" s="2"/>
    </row>
    <row r="124" spans="1:49">
      <c r="A124" s="2"/>
    </row>
    <row r="125" spans="1:49">
      <c r="A125" s="2"/>
    </row>
    <row r="126" spans="1:49">
      <c r="A126" s="2"/>
    </row>
    <row r="127" spans="1:49">
      <c r="A127" s="2"/>
    </row>
    <row r="128" spans="1:49">
      <c r="A128" s="2"/>
    </row>
    <row r="129" spans="1:49">
      <c r="A129" s="2"/>
    </row>
    <row r="130" spans="1:49">
      <c r="A130" s="2"/>
    </row>
    <row r="131" spans="1:49">
      <c r="A131" s="2"/>
    </row>
    <row r="132" spans="1:49">
      <c r="A132" s="2"/>
    </row>
    <row r="133" spans="1:49">
      <c r="A133" s="2"/>
    </row>
    <row r="134" spans="1:49">
      <c r="A134" s="2"/>
    </row>
    <row r="135" spans="1:49">
      <c r="A135" s="2"/>
    </row>
    <row r="136" spans="1:49">
      <c r="A136" s="2"/>
    </row>
    <row r="137" spans="1:49">
      <c r="A137" s="2"/>
    </row>
    <row r="138" spans="1:49">
      <c r="A138" s="2"/>
    </row>
    <row r="139" spans="1:49">
      <c r="A139" s="2"/>
    </row>
    <row r="140" spans="1:49">
      <c r="A140" s="2"/>
    </row>
    <row r="141" spans="1:49">
      <c r="A141" s="2"/>
    </row>
    <row r="142" spans="1:49">
      <c r="A142" s="2"/>
    </row>
    <row r="143" spans="1:49">
      <c r="A143" s="2"/>
    </row>
    <row r="144" spans="1:49">
      <c r="A144" s="2"/>
    </row>
    <row r="145" spans="1:49">
      <c r="A145" s="2"/>
    </row>
    <row r="146" spans="1:49">
      <c r="A146" s="2"/>
    </row>
    <row r="147" spans="1:49">
      <c r="A147" s="2"/>
    </row>
    <row r="148" spans="1:49">
      <c r="A148" s="2"/>
    </row>
    <row r="149" spans="1:49">
      <c r="A149" s="2"/>
    </row>
    <row r="150" spans="1:49">
      <c r="A150" s="2"/>
    </row>
    <row r="151" spans="1:49">
      <c r="A151" s="2"/>
    </row>
    <row r="152" spans="1:49">
      <c r="A152" s="2"/>
    </row>
    <row r="153" spans="1:49">
      <c r="A153" s="2"/>
    </row>
    <row r="154" spans="1:49">
      <c r="A154" s="2"/>
    </row>
    <row r="155" spans="1:49">
      <c r="A155" s="2"/>
    </row>
    <row r="156" spans="1:49">
      <c r="A156" s="2"/>
    </row>
    <row r="157" spans="1:49">
      <c r="A157" s="2"/>
    </row>
    <row r="158" spans="1:49">
      <c r="A158" s="2"/>
    </row>
    <row r="159" spans="1:49">
      <c r="A159" s="2"/>
    </row>
    <row r="160" spans="1:49">
      <c r="A160" s="2"/>
    </row>
    <row r="161" spans="1:49">
      <c r="A161" s="2"/>
    </row>
    <row r="162" spans="1:49">
      <c r="A162" s="2"/>
    </row>
    <row r="163" spans="1:49">
      <c r="A163" s="2"/>
    </row>
    <row r="164" spans="1:49">
      <c r="A164" s="2"/>
    </row>
    <row r="165" spans="1:49">
      <c r="A165" s="2"/>
    </row>
    <row r="166" spans="1:49">
      <c r="A166" s="2"/>
    </row>
    <row r="167" spans="1:49">
      <c r="A167" s="2"/>
    </row>
    <row r="168" spans="1:49">
      <c r="A168" s="2"/>
    </row>
    <row r="169" spans="1:49">
      <c r="A169" s="2"/>
    </row>
    <row r="170" spans="1:49">
      <c r="A170" s="2"/>
    </row>
    <row r="171" spans="1:49">
      <c r="A171" s="2"/>
    </row>
    <row r="172" spans="1:49">
      <c r="A172" s="2"/>
    </row>
    <row r="173" spans="1:49">
      <c r="A173" s="2"/>
    </row>
    <row r="174" spans="1:49">
      <c r="A174" s="2"/>
    </row>
    <row r="175" spans="1:49">
      <c r="A175" s="2"/>
    </row>
    <row r="176" spans="1:49">
      <c r="A176" s="2"/>
    </row>
    <row r="177" spans="1:49">
      <c r="A177" s="2"/>
    </row>
    <row r="178" spans="1:49">
      <c r="A178" s="2"/>
    </row>
    <row r="179" spans="1:49">
      <c r="A179" s="2"/>
    </row>
    <row r="180" spans="1:49">
      <c r="A180" s="2"/>
    </row>
    <row r="181" spans="1:49">
      <c r="A181" s="2"/>
    </row>
    <row r="182" spans="1:49">
      <c r="A182" s="2"/>
    </row>
    <row r="183" spans="1:49">
      <c r="A183" s="2"/>
    </row>
    <row r="184" spans="1:49">
      <c r="A184" s="2"/>
    </row>
    <row r="185" spans="1:49">
      <c r="A185" s="2"/>
    </row>
    <row r="186" spans="1:49">
      <c r="A186" s="2"/>
    </row>
    <row r="187" spans="1:49">
      <c r="A187" s="2"/>
    </row>
    <row r="188" spans="1:49">
      <c r="A188" s="2"/>
    </row>
    <row r="189" spans="1:49">
      <c r="A189" s="2"/>
    </row>
    <row r="190" spans="1:49">
      <c r="A190" s="2"/>
    </row>
    <row r="191" spans="1:49">
      <c r="A191" s="2"/>
    </row>
    <row r="192" spans="1:49">
      <c r="A192" s="2"/>
    </row>
    <row r="193" spans="1:49">
      <c r="A193" s="2"/>
    </row>
    <row r="194" spans="1:49">
      <c r="A194" s="2"/>
    </row>
    <row r="195" spans="1:49">
      <c r="A195" s="2"/>
    </row>
    <row r="196" spans="1:49">
      <c r="A196" s="2"/>
    </row>
    <row r="197" spans="1:49">
      <c r="A197" s="2"/>
    </row>
    <row r="198" spans="1:49">
      <c r="A198" s="2"/>
    </row>
    <row r="199" spans="1:49">
      <c r="A19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AV54">
    <filterColumn colId="0">
      <filters/>
    </filterColumn>
    <filterColumn colId="1">
      <filters/>
    </filterColumn>
    <filterColumn colId="2">
      <filters/>
    </filterColumn>
    <filterColumn colId="3">
      <filters/>
    </filterColumn>
    <filterColumn colId="4">
      <filters/>
    </filterColumn>
    <filterColumn colId="5">
      <filters/>
    </filterColumn>
    <filterColumn colId="7">
      <filters/>
    </filterColumn>
    <filterColumn colId="8">
      <filters/>
    </filterColumn>
    <filterColumn colId="9">
      <filters/>
    </filterColumn>
    <filterColumn colId="10">
      <filters/>
    </filterColumn>
    <filterColumn colId="11">
      <filters/>
    </filterColumn>
    <filterColumn colId="12">
      <filters/>
    </filterColumn>
    <filterColumn colId="13">
      <filters/>
    </filterColumn>
    <filterColumn colId="14">
      <filters/>
    </filterColumn>
    <filterColumn colId="15">
      <filters/>
    </filterColumn>
    <filterColumn colId="16">
      <filters/>
    </filterColumn>
    <filterColumn colId="17">
      <filters/>
    </filterColumn>
    <filterColumn colId="18">
      <filters/>
    </filterColumn>
    <filterColumn colId="19">
      <filters/>
    </filterColumn>
    <filterColumn colId="20">
      <filters/>
    </filterColumn>
    <filterColumn colId="21">
      <filters/>
    </filterColumn>
    <filterColumn colId="22">
      <filters/>
    </filterColumn>
    <filterColumn colId="24">
      <filters/>
    </filterColumn>
    <filterColumn colId="25">
      <filters/>
    </filterColumn>
    <filterColumn colId="26">
      <filters/>
    </filterColumn>
    <filterColumn colId="27">
      <filters/>
    </filterColumn>
    <filterColumn colId="28">
      <filters/>
    </filterColumn>
    <filterColumn colId="29">
      <filters/>
    </filterColumn>
    <filterColumn colId="31">
      <filters/>
    </filterColumn>
    <filterColumn colId="32">
      <filters/>
    </filterColumn>
    <filterColumn colId="33">
      <filters/>
    </filterColumn>
    <filterColumn colId="34">
      <filters/>
    </filterColumn>
    <filterColumn colId="35">
      <filters/>
    </filterColumn>
    <filterColumn colId="36">
      <filters/>
    </filterColumn>
    <filterColumn colId="37">
      <filters/>
    </filterColumn>
    <filterColumn colId="38">
      <filters/>
    </filterColumn>
    <filterColumn colId="39">
      <filters/>
    </filterColumn>
    <filterColumn colId="40">
      <filters/>
    </filterColumn>
    <filterColumn colId="41">
      <filters/>
    </filterColumn>
    <filterColumn colId="42">
      <filters/>
    </filterColumn>
    <filterColumn colId="43">
      <filters/>
    </filterColumn>
    <filterColumn colId="44">
      <filters/>
    </filterColumn>
    <filterColumn colId="45">
      <filters/>
    </filterColumn>
    <filterColumn colId="46">
      <filters/>
    </filterColumn>
  </autoFilter>
  <mergeCells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1:G6"/>
    <mergeCell ref="H1:X1"/>
    <mergeCell ref="Y1:AE6"/>
    <mergeCell ref="AF1:AV1"/>
    <mergeCell ref="H2:X2"/>
    <mergeCell ref="AF2:AV2"/>
    <mergeCell ref="AM9:AN9"/>
    <mergeCell ref="AO9:AV9"/>
    <mergeCell ref="H3:X3"/>
    <mergeCell ref="AF3:AV3"/>
    <mergeCell ref="H4:X4"/>
    <mergeCell ref="AF4:AV4"/>
    <mergeCell ref="AQ6:AS6"/>
    <mergeCell ref="AT6:AV6"/>
    <mergeCell ref="A7:X7"/>
    <mergeCell ref="Y7:AV7"/>
    <mergeCell ref="A8:X8"/>
    <mergeCell ref="Y8:AV8"/>
    <mergeCell ref="AJ5:AL5"/>
    <mergeCell ref="AM5:AP5"/>
    <mergeCell ref="AQ5:AS5"/>
    <mergeCell ref="AT5:AV5"/>
    <mergeCell ref="L6:N6"/>
    <mergeCell ref="O6:R6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M13:AM14"/>
    <mergeCell ref="AN13:AO14"/>
    <mergeCell ref="AP13:AV14"/>
    <mergeCell ref="Y14:Z14"/>
    <mergeCell ref="AA14:AD14"/>
    <mergeCell ref="AE14:AF14"/>
    <mergeCell ref="AG14:AI14"/>
    <mergeCell ref="AP16:AV16"/>
    <mergeCell ref="AN15:AO15"/>
    <mergeCell ref="AP15:AV15"/>
    <mergeCell ref="A16:B16"/>
    <mergeCell ref="C16:F16"/>
    <mergeCell ref="G16:H16"/>
    <mergeCell ref="I16:K16"/>
    <mergeCell ref="L16:N16"/>
    <mergeCell ref="P16:Q16"/>
    <mergeCell ref="R16:X16"/>
    <mergeCell ref="Y16:Z16"/>
    <mergeCell ref="R15:X15"/>
    <mergeCell ref="Y15:Z15"/>
    <mergeCell ref="AA15:AD15"/>
    <mergeCell ref="AE15:AF15"/>
    <mergeCell ref="AG15:AI15"/>
    <mergeCell ref="AJ15:AL15"/>
    <mergeCell ref="A15:B15"/>
    <mergeCell ref="C15:F15"/>
    <mergeCell ref="G15:H15"/>
    <mergeCell ref="I15:K15"/>
    <mergeCell ref="L15:N15"/>
    <mergeCell ref="P15:Q15"/>
    <mergeCell ref="G17:H17"/>
    <mergeCell ref="I17:K17"/>
    <mergeCell ref="L17:N17"/>
    <mergeCell ref="P17:Q17"/>
    <mergeCell ref="AA16:AD16"/>
    <mergeCell ref="AE16:AF16"/>
    <mergeCell ref="AG16:AI16"/>
    <mergeCell ref="AJ16:AL16"/>
    <mergeCell ref="AN16:AO16"/>
    <mergeCell ref="AA18:AD18"/>
    <mergeCell ref="AE18:AF18"/>
    <mergeCell ref="AG18:AI18"/>
    <mergeCell ref="AJ18:AL18"/>
    <mergeCell ref="AN18:AO18"/>
    <mergeCell ref="AP18:AV18"/>
    <mergeCell ref="AN17:AO17"/>
    <mergeCell ref="AP17:AV17"/>
    <mergeCell ref="A18:B18"/>
    <mergeCell ref="C18:F18"/>
    <mergeCell ref="G18:H18"/>
    <mergeCell ref="I18:K18"/>
    <mergeCell ref="L18:N18"/>
    <mergeCell ref="P18:Q18"/>
    <mergeCell ref="R18:X18"/>
    <mergeCell ref="Y18:Z18"/>
    <mergeCell ref="R17:X17"/>
    <mergeCell ref="Y17:Z17"/>
    <mergeCell ref="AA17:AD17"/>
    <mergeCell ref="AE17:AF17"/>
    <mergeCell ref="AG17:AI17"/>
    <mergeCell ref="AJ17:AL17"/>
    <mergeCell ref="A17:B17"/>
    <mergeCell ref="C17:F17"/>
    <mergeCell ref="AP20:AV20"/>
    <mergeCell ref="AN19:AO19"/>
    <mergeCell ref="AP19:AV19"/>
    <mergeCell ref="A20:B20"/>
    <mergeCell ref="C20:F20"/>
    <mergeCell ref="G20:H20"/>
    <mergeCell ref="I20:K20"/>
    <mergeCell ref="L20:N20"/>
    <mergeCell ref="P20:Q20"/>
    <mergeCell ref="R20:X20"/>
    <mergeCell ref="Y20:Z20"/>
    <mergeCell ref="R19:X19"/>
    <mergeCell ref="Y19:Z19"/>
    <mergeCell ref="AA19:AD19"/>
    <mergeCell ref="AE19:AF19"/>
    <mergeCell ref="AG19:AI19"/>
    <mergeCell ref="AJ19:AL19"/>
    <mergeCell ref="A19:B19"/>
    <mergeCell ref="C19:F19"/>
    <mergeCell ref="G19:H19"/>
    <mergeCell ref="I19:K19"/>
    <mergeCell ref="L19:N19"/>
    <mergeCell ref="P19:Q19"/>
    <mergeCell ref="G21:H21"/>
    <mergeCell ref="I21:K21"/>
    <mergeCell ref="L21:N21"/>
    <mergeCell ref="P21:Q21"/>
    <mergeCell ref="AA20:AD20"/>
    <mergeCell ref="AE20:AF20"/>
    <mergeCell ref="AG20:AI20"/>
    <mergeCell ref="AJ20:AL20"/>
    <mergeCell ref="AN20:AO20"/>
    <mergeCell ref="AA22:AD22"/>
    <mergeCell ref="AE22:AF22"/>
    <mergeCell ref="AG22:AI22"/>
    <mergeCell ref="AJ22:AL22"/>
    <mergeCell ref="AN22:AO22"/>
    <mergeCell ref="AP22:AV22"/>
    <mergeCell ref="AN21:AO21"/>
    <mergeCell ref="AP21:AV21"/>
    <mergeCell ref="A22:B22"/>
    <mergeCell ref="C22:F22"/>
    <mergeCell ref="G22:H22"/>
    <mergeCell ref="I22:K22"/>
    <mergeCell ref="L22:N22"/>
    <mergeCell ref="P22:Q22"/>
    <mergeCell ref="R22:X22"/>
    <mergeCell ref="Y22:Z22"/>
    <mergeCell ref="R21:X21"/>
    <mergeCell ref="Y21:Z21"/>
    <mergeCell ref="AA21:AD21"/>
    <mergeCell ref="AE21:AF21"/>
    <mergeCell ref="AG21:AI21"/>
    <mergeCell ref="AJ21:AL21"/>
    <mergeCell ref="A21:B21"/>
    <mergeCell ref="C21:F2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A27:D27"/>
    <mergeCell ref="F27:I27"/>
    <mergeCell ref="K27:L27"/>
    <mergeCell ref="Y27:AB27"/>
    <mergeCell ref="AD27:AG27"/>
    <mergeCell ref="AI27:AJ27"/>
    <mergeCell ref="N25:P25"/>
    <mergeCell ref="Q25:X25"/>
    <mergeCell ref="Y25:AB26"/>
    <mergeCell ref="AC25:AC26"/>
    <mergeCell ref="AD25:AG26"/>
    <mergeCell ref="AH25:AH26"/>
    <mergeCell ref="A29:D29"/>
    <mergeCell ref="F29:I29"/>
    <mergeCell ref="K29:L29"/>
    <mergeCell ref="Y29:AB29"/>
    <mergeCell ref="AD29:AG29"/>
    <mergeCell ref="AI29:AJ29"/>
    <mergeCell ref="A28:D28"/>
    <mergeCell ref="F28:I28"/>
    <mergeCell ref="K28:L28"/>
    <mergeCell ref="Y28:AB28"/>
    <mergeCell ref="AD28:AG28"/>
    <mergeCell ref="AI28:AJ28"/>
    <mergeCell ref="A31:D31"/>
    <mergeCell ref="F31:I31"/>
    <mergeCell ref="K31:L31"/>
    <mergeCell ref="Y31:AB31"/>
    <mergeCell ref="AD31:AG31"/>
    <mergeCell ref="AI31:AJ31"/>
    <mergeCell ref="A30:D30"/>
    <mergeCell ref="F30:I30"/>
    <mergeCell ref="K30:L30"/>
    <mergeCell ref="Y30:AB30"/>
    <mergeCell ref="AD30:AG30"/>
    <mergeCell ref="AI30:AJ30"/>
    <mergeCell ref="A33:D33"/>
    <mergeCell ref="F33:I33"/>
    <mergeCell ref="K33:L33"/>
    <mergeCell ref="Y33:AB33"/>
    <mergeCell ref="AD33:AG33"/>
    <mergeCell ref="AI33:AJ33"/>
    <mergeCell ref="A32:D32"/>
    <mergeCell ref="F32:I32"/>
    <mergeCell ref="K32:L32"/>
    <mergeCell ref="Y32:AB32"/>
    <mergeCell ref="AD32:AG32"/>
    <mergeCell ref="AI32:AJ32"/>
    <mergeCell ref="A35:D35"/>
    <mergeCell ref="F35:I35"/>
    <mergeCell ref="K35:L35"/>
    <mergeCell ref="Y35:AB35"/>
    <mergeCell ref="AD35:AG35"/>
    <mergeCell ref="AI35:AJ35"/>
    <mergeCell ref="A34:D34"/>
    <mergeCell ref="F34:I34"/>
    <mergeCell ref="K34:L34"/>
    <mergeCell ref="Y34:AB34"/>
    <mergeCell ref="AD34:AG34"/>
    <mergeCell ref="AI34:AJ34"/>
    <mergeCell ref="A38:D38"/>
    <mergeCell ref="F38:I38"/>
    <mergeCell ref="K38:L38"/>
    <mergeCell ref="Y38:AB38"/>
    <mergeCell ref="AD38:AG38"/>
    <mergeCell ref="AI38:AJ38"/>
    <mergeCell ref="AC36:AC37"/>
    <mergeCell ref="AD36:AG37"/>
    <mergeCell ref="AH36:AH37"/>
    <mergeCell ref="AI36:AJ36"/>
    <mergeCell ref="A37:D37"/>
    <mergeCell ref="K37:L37"/>
    <mergeCell ref="Y37:AB37"/>
    <mergeCell ref="AI37:AJ37"/>
    <mergeCell ref="A36:D36"/>
    <mergeCell ref="E36:E37"/>
    <mergeCell ref="F36:I37"/>
    <mergeCell ref="J36:J37"/>
    <mergeCell ref="K36:L36"/>
    <mergeCell ref="Y36:AB36"/>
    <mergeCell ref="A40:D40"/>
    <mergeCell ref="F40:I40"/>
    <mergeCell ref="K40:L40"/>
    <mergeCell ref="Y40:AB40"/>
    <mergeCell ref="AD40:AG40"/>
    <mergeCell ref="AI40:AJ40"/>
    <mergeCell ref="A39:D39"/>
    <mergeCell ref="F39:I39"/>
    <mergeCell ref="K39:L39"/>
    <mergeCell ref="Y39:AB39"/>
    <mergeCell ref="AD39:AG39"/>
    <mergeCell ref="AI39:AJ39"/>
    <mergeCell ref="A42:D42"/>
    <mergeCell ref="F42:I42"/>
    <mergeCell ref="K42:L42"/>
    <mergeCell ref="Y42:AB42"/>
    <mergeCell ref="AD42:AG42"/>
    <mergeCell ref="AI42:AJ42"/>
    <mergeCell ref="A41:D41"/>
    <mergeCell ref="F41:I41"/>
    <mergeCell ref="K41:L41"/>
    <mergeCell ref="Y41:AB41"/>
    <mergeCell ref="AD41:AG41"/>
    <mergeCell ref="AI41:AJ41"/>
    <mergeCell ref="A44:D44"/>
    <mergeCell ref="F44:I44"/>
    <mergeCell ref="K44:L44"/>
    <mergeCell ref="Y44:AB44"/>
    <mergeCell ref="AD44:AG44"/>
    <mergeCell ref="AI44:AJ44"/>
    <mergeCell ref="A43:D43"/>
    <mergeCell ref="F43:I43"/>
    <mergeCell ref="K43:L43"/>
    <mergeCell ref="Y43:AB43"/>
    <mergeCell ref="AD43:AG43"/>
    <mergeCell ref="AI43:AJ43"/>
    <mergeCell ref="A46:D46"/>
    <mergeCell ref="F46:I46"/>
    <mergeCell ref="K46:L46"/>
    <mergeCell ref="Y46:AB46"/>
    <mergeCell ref="AD46:AG46"/>
    <mergeCell ref="AI46:AJ46"/>
    <mergeCell ref="A45:D45"/>
    <mergeCell ref="F45:I45"/>
    <mergeCell ref="K45:L45"/>
    <mergeCell ref="Y45:AB45"/>
    <mergeCell ref="AD45:AG45"/>
    <mergeCell ref="AI45:AJ45"/>
    <mergeCell ref="AC47:AC48"/>
    <mergeCell ref="AD47:AG48"/>
    <mergeCell ref="AH47:AH48"/>
    <mergeCell ref="AI47:AJ47"/>
    <mergeCell ref="A48:D48"/>
    <mergeCell ref="K48:L48"/>
    <mergeCell ref="Y48:AB48"/>
    <mergeCell ref="AI48:AJ48"/>
    <mergeCell ref="A47:D47"/>
    <mergeCell ref="E47:E48"/>
    <mergeCell ref="F47:I48"/>
    <mergeCell ref="J47:J48"/>
    <mergeCell ref="K47:L47"/>
    <mergeCell ref="Y47:AB47"/>
    <mergeCell ref="A50:D50"/>
    <mergeCell ref="F50:I50"/>
    <mergeCell ref="K50:L50"/>
    <mergeCell ref="Y50:AB50"/>
    <mergeCell ref="AD50:AG50"/>
    <mergeCell ref="AI50:AJ50"/>
    <mergeCell ref="A49:D49"/>
    <mergeCell ref="F49:I49"/>
    <mergeCell ref="K49:L49"/>
    <mergeCell ref="Y49:AB49"/>
    <mergeCell ref="AD49:AG49"/>
    <mergeCell ref="AI49:AJ49"/>
    <mergeCell ref="A53:X54"/>
    <mergeCell ref="Y53:AV54"/>
    <mergeCell ref="A55:X55"/>
    <mergeCell ref="Y55:AV55"/>
    <mergeCell ref="A56:X56"/>
    <mergeCell ref="Y56:AV56"/>
    <mergeCell ref="B51:I51"/>
    <mergeCell ref="J51:P51"/>
    <mergeCell ref="Z51:AG51"/>
    <mergeCell ref="AH51:AN51"/>
    <mergeCell ref="A52:D52"/>
    <mergeCell ref="E52:X52"/>
    <mergeCell ref="Y52:AB52"/>
    <mergeCell ref="AC52:AV52"/>
    <mergeCell ref="A61:N61"/>
    <mergeCell ref="O61:X61"/>
    <mergeCell ref="Y61:AL61"/>
    <mergeCell ref="AM61:AV61"/>
    <mergeCell ref="A62:N62"/>
    <mergeCell ref="O62:X62"/>
    <mergeCell ref="Y62:AL62"/>
    <mergeCell ref="AM62:AV62"/>
    <mergeCell ref="A57:X57"/>
    <mergeCell ref="Y57:AV57"/>
    <mergeCell ref="A58:X58"/>
    <mergeCell ref="Y58:AV58"/>
    <mergeCell ref="A59:N59"/>
    <mergeCell ref="O59:X59"/>
    <mergeCell ref="Y59:AL59"/>
    <mergeCell ref="AM59:AV59"/>
  </mergeCells>
  <conditionalFormatting sqref="Q34">
    <cfRule type="cellIs" dxfId="2" priority="1" operator="greaterThan">
      <formula>15</formula>
    </cfRule>
  </conditionalFormatting>
  <conditionalFormatting sqref="R34">
    <cfRule type="cellIs" dxfId="2" priority="2" operator="greaterThan">
      <formula>15</formula>
    </cfRule>
  </conditionalFormatting>
  <conditionalFormatting sqref="S34">
    <cfRule type="cellIs" dxfId="2" priority="3" operator="greaterThan">
      <formula>15</formula>
    </cfRule>
  </conditionalFormatting>
  <conditionalFormatting sqref="T34">
    <cfRule type="cellIs" dxfId="2" priority="4" operator="greaterThan">
      <formula>15</formula>
    </cfRule>
  </conditionalFormatting>
  <conditionalFormatting sqref="U34">
    <cfRule type="cellIs" dxfId="2" priority="5" operator="greaterThan">
      <formula>15</formula>
    </cfRule>
  </conditionalFormatting>
  <conditionalFormatting sqref="V34">
    <cfRule type="cellIs" dxfId="2" priority="6" operator="greaterThan">
      <formula>15</formula>
    </cfRule>
  </conditionalFormatting>
  <conditionalFormatting sqref="W34">
    <cfRule type="cellIs" dxfId="2" priority="7" operator="greaterThan">
      <formula>15</formula>
    </cfRule>
  </conditionalFormatting>
  <conditionalFormatting sqref="X34">
    <cfRule type="cellIs" dxfId="2" priority="8" operator="greaterThan">
      <formula>15</formula>
    </cfRule>
  </conditionalFormatting>
  <conditionalFormatting sqref="Q50">
    <cfRule type="cellIs" dxfId="3" priority="9" operator="greaterThan">
      <formula>"2.00"</formula>
    </cfRule>
  </conditionalFormatting>
  <conditionalFormatting sqref="R50">
    <cfRule type="cellIs" dxfId="3" priority="10" operator="greaterThan">
      <formula>"2.00"</formula>
    </cfRule>
  </conditionalFormatting>
  <conditionalFormatting sqref="S50">
    <cfRule type="cellIs" dxfId="3" priority="11" operator="greaterThan">
      <formula>"2.00"</formula>
    </cfRule>
  </conditionalFormatting>
  <conditionalFormatting sqref="T50">
    <cfRule type="cellIs" dxfId="3" priority="12" operator="greaterThan">
      <formula>"2.00"</formula>
    </cfRule>
  </conditionalFormatting>
  <conditionalFormatting sqref="U50">
    <cfRule type="cellIs" dxfId="3" priority="13" operator="greaterThan">
      <formula>"2.00"</formula>
    </cfRule>
  </conditionalFormatting>
  <conditionalFormatting sqref="V50">
    <cfRule type="cellIs" dxfId="3" priority="14" operator="greaterThan">
      <formula>"2.00"</formula>
    </cfRule>
  </conditionalFormatting>
  <conditionalFormatting sqref="W50">
    <cfRule type="cellIs" dxfId="3" priority="15" operator="greaterThan">
      <formula>"2.00"</formula>
    </cfRule>
  </conditionalFormatting>
  <conditionalFormatting sqref="X50">
    <cfRule type="cellIs" dxfId="3" priority="16" operator="greaterThan">
      <formula>"2.00"</formula>
    </cfRule>
  </conditionalFormatting>
  <conditionalFormatting sqref="Q47">
    <cfRule type="cellIs" dxfId="1" priority="17" operator="between">
      <formula>6.5</formula>
      <formula>9</formula>
    </cfRule>
  </conditionalFormatting>
  <conditionalFormatting sqref="R47">
    <cfRule type="cellIs" dxfId="1" priority="18" operator="between">
      <formula>6.5</formula>
      <formula>9</formula>
    </cfRule>
  </conditionalFormatting>
  <conditionalFormatting sqref="S47">
    <cfRule type="cellIs" dxfId="1" priority="19" operator="between">
      <formula>6.5</formula>
      <formula>9</formula>
    </cfRule>
  </conditionalFormatting>
  <conditionalFormatting sqref="T47">
    <cfRule type="cellIs" dxfId="1" priority="20" operator="between">
      <formula>6.5</formula>
      <formula>9</formula>
    </cfRule>
  </conditionalFormatting>
  <conditionalFormatting sqref="U47">
    <cfRule type="cellIs" dxfId="1" priority="21" operator="between">
      <formula>6.5</formula>
      <formula>9</formula>
    </cfRule>
  </conditionalFormatting>
  <conditionalFormatting sqref="V47">
    <cfRule type="cellIs" dxfId="1" priority="22" operator="between">
      <formula>6.5</formula>
      <formula>9</formula>
    </cfRule>
  </conditionalFormatting>
  <conditionalFormatting sqref="W47">
    <cfRule type="cellIs" dxfId="1" priority="23" operator="between">
      <formula>6.5</formula>
      <formula>9</formula>
    </cfRule>
  </conditionalFormatting>
  <conditionalFormatting sqref="X47">
    <cfRule type="cellIs" dxfId="1" priority="24" operator="between">
      <formula>6.5</formula>
      <formula>9</formula>
    </cfRule>
  </conditionalFormatting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 horizontalCentered="true" verticalCentered="true"/>
  <pageMargins left="0.39370078740157" right="0.39370078740157" top="0.39370078740157" bottom="0.39370078740157" header="0" footer="0.15748031496063"/>
  <pageSetup paperSize="1" orientation="portrait" scale="25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24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W62"/>
  <sheetViews>
    <sheetView tabSelected="0" workbookViewId="0" zoomScale="60" zoomScaleNormal="50" view="pageBreakPreview" showGridLines="true" showRowColHeaders="1">
      <selection activeCell="X47" sqref="X47"/>
    </sheetView>
  </sheetViews>
  <sheetFormatPr defaultRowHeight="14.4" defaultColWidth="11.42578125" outlineLevelRow="0" outlineLevelCol="0"/>
  <cols>
    <col min="1" max="1" width="11" customWidth="true" style="2"/>
    <col min="2" max="2" width="7.140625" customWidth="true" style="2"/>
    <col min="3" max="3" width="5" customWidth="true" style="2"/>
    <col min="4" max="4" width="1.7109375" customWidth="true" style="2"/>
    <col min="5" max="5" width="16.85546875" customWidth="true" style="2"/>
    <col min="6" max="6" width="7.28515625" customWidth="true" style="2"/>
    <col min="7" max="7" width="8.28515625" customWidth="true" style="2"/>
    <col min="8" max="8" width="8.28515625" customWidth="true" style="2"/>
    <col min="9" max="9" width="0.5703125" customWidth="true" style="2"/>
    <col min="10" max="10" width="22.140625" customWidth="true" style="2"/>
    <col min="11" max="11" width="12.5703125" customWidth="true" style="2"/>
    <col min="12" max="12" width="15" customWidth="true" style="2"/>
    <col min="13" max="13" width="21.140625" customWidth="true" style="2"/>
    <col min="14" max="14" width="19.42578125" customWidth="true" style="2"/>
    <col min="15" max="15" width="19.28515625" customWidth="true" style="2"/>
    <col min="16" max="16" width="19.42578125" customWidth="true" style="2"/>
    <col min="17" max="17" width="16.7109375" customWidth="true" style="2"/>
    <col min="18" max="18" width="16.7109375" customWidth="true" style="2"/>
    <col min="19" max="19" width="16.7109375" customWidth="true" style="2"/>
    <col min="20" max="20" width="16.7109375" customWidth="true" style="2"/>
    <col min="21" max="21" width="16.7109375" customWidth="true" style="2"/>
    <col min="22" max="22" width="16.7109375" customWidth="true" style="2"/>
    <col min="23" max="23" width="16.7109375" customWidth="true" style="2"/>
    <col min="24" max="24" width="16.7109375" customWidth="true" style="2"/>
    <col min="25" max="25" width="11" customWidth="true" style="2"/>
    <col min="26" max="26" width="7.140625" customWidth="true" style="2"/>
    <col min="27" max="27" width="5" customWidth="true" style="2"/>
    <col min="28" max="28" width="1.7109375" customWidth="true" style="2"/>
    <col min="29" max="29" width="16.85546875" customWidth="true" style="2"/>
    <col min="30" max="30" width="7.85546875" customWidth="true" style="2"/>
    <col min="31" max="31" width="8.85546875" customWidth="true" style="2"/>
    <col min="32" max="32" width="8.28515625" customWidth="true" style="2"/>
    <col min="33" max="33" width="0.5703125" customWidth="true" style="2"/>
    <col min="34" max="34" width="22.140625" customWidth="true" style="2"/>
    <col min="35" max="35" width="12.5703125" customWidth="true" style="2"/>
    <col min="36" max="36" width="15" customWidth="true" style="2"/>
    <col min="37" max="37" width="20.5703125" customWidth="true" style="2"/>
    <col min="38" max="38" width="19.42578125" customWidth="true" style="2"/>
    <col min="39" max="39" width="18.7109375" customWidth="true" style="2"/>
    <col min="40" max="40" width="19.42578125" customWidth="true" style="2"/>
    <col min="41" max="41" width="16.7109375" customWidth="true" style="2"/>
    <col min="42" max="42" width="16.7109375" customWidth="true" style="2"/>
    <col min="43" max="43" width="16.7109375" customWidth="true" style="2"/>
    <col min="44" max="44" width="16.7109375" customWidth="true" style="2"/>
    <col min="45" max="45" width="16.7109375" customWidth="true" style="2"/>
    <col min="46" max="46" width="16.7109375" customWidth="true" style="2"/>
    <col min="47" max="47" width="16.7109375" customWidth="true" style="2"/>
    <col min="48" max="48" width="16.7109375" customWidth="true" style="2"/>
    <col min="49" max="49" width="11.42578125" style="2"/>
  </cols>
  <sheetData>
    <row r="1" spans="1:49" customHeight="1" ht="27">
      <c r="A1" s="169"/>
      <c r="B1" s="167"/>
      <c r="C1" s="167"/>
      <c r="D1" s="167"/>
      <c r="E1" s="167"/>
      <c r="F1" s="167"/>
      <c r="G1" s="168"/>
      <c r="H1" s="164" t="s">
        <v>89</v>
      </c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6"/>
      <c r="Y1" s="169"/>
      <c r="Z1" s="167"/>
      <c r="AA1" s="167"/>
      <c r="AB1" s="167"/>
      <c r="AC1" s="167"/>
      <c r="AD1" s="167"/>
      <c r="AE1" s="168"/>
      <c r="AF1" s="164" t="s">
        <v>89</v>
      </c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6"/>
    </row>
    <row r="2" spans="1:49" customHeight="1" ht="27" hidden="true">
      <c r="A2" s="170"/>
      <c r="B2" s="171"/>
      <c r="C2" s="171"/>
      <c r="D2" s="171"/>
      <c r="E2" s="171"/>
      <c r="F2" s="171"/>
      <c r="G2" s="172"/>
      <c r="H2" s="173" t="s">
        <v>90</v>
      </c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5"/>
      <c r="Y2" s="170"/>
      <c r="Z2" s="171"/>
      <c r="AA2" s="171"/>
      <c r="AB2" s="171"/>
      <c r="AC2" s="171"/>
      <c r="AD2" s="171"/>
      <c r="AE2" s="172"/>
      <c r="AF2" s="173" t="s">
        <v>90</v>
      </c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5"/>
    </row>
    <row r="3" spans="1:49" customHeight="1" ht="27" hidden="true">
      <c r="A3" s="170"/>
      <c r="B3" s="171"/>
      <c r="C3" s="171"/>
      <c r="D3" s="171"/>
      <c r="E3" s="171"/>
      <c r="F3" s="171"/>
      <c r="G3" s="172"/>
      <c r="H3" s="180" t="s">
        <v>91</v>
      </c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2"/>
      <c r="Y3" s="170"/>
      <c r="Z3" s="171"/>
      <c r="AA3" s="171"/>
      <c r="AB3" s="171"/>
      <c r="AC3" s="171"/>
      <c r="AD3" s="171"/>
      <c r="AE3" s="172"/>
      <c r="AF3" s="180" t="s">
        <v>91</v>
      </c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2"/>
    </row>
    <row r="4" spans="1:49" customHeight="1" ht="27" hidden="true">
      <c r="A4" s="170"/>
      <c r="B4" s="171"/>
      <c r="C4" s="171"/>
      <c r="D4" s="171"/>
      <c r="E4" s="171"/>
      <c r="F4" s="171"/>
      <c r="G4" s="172"/>
      <c r="H4" s="173" t="s">
        <v>92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5"/>
      <c r="Y4" s="170"/>
      <c r="Z4" s="171"/>
      <c r="AA4" s="171"/>
      <c r="AB4" s="171"/>
      <c r="AC4" s="171"/>
      <c r="AD4" s="171"/>
      <c r="AE4" s="172"/>
      <c r="AF4" s="173" t="s">
        <v>92</v>
      </c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5"/>
    </row>
    <row r="5" spans="1:49" customHeight="1" ht="27" hidden="true">
      <c r="A5" s="170"/>
      <c r="B5" s="171"/>
      <c r="C5" s="171"/>
      <c r="D5" s="171"/>
      <c r="E5" s="171"/>
      <c r="F5" s="171"/>
      <c r="G5" s="172"/>
      <c r="H5" s="156" t="s">
        <v>93</v>
      </c>
      <c r="I5" s="157"/>
      <c r="J5" s="157"/>
      <c r="K5" s="157"/>
      <c r="L5" s="160" t="s">
        <v>94</v>
      </c>
      <c r="M5" s="161"/>
      <c r="N5" s="162"/>
      <c r="O5" s="156" t="s">
        <v>95</v>
      </c>
      <c r="P5" s="157"/>
      <c r="Q5" s="157"/>
      <c r="R5" s="163"/>
      <c r="S5" s="164" t="s">
        <v>96</v>
      </c>
      <c r="T5" s="165"/>
      <c r="U5" s="166"/>
      <c r="V5" s="164" t="s">
        <v>97</v>
      </c>
      <c r="W5" s="167"/>
      <c r="X5" s="168"/>
      <c r="Y5" s="170"/>
      <c r="Z5" s="171"/>
      <c r="AA5" s="171"/>
      <c r="AB5" s="171"/>
      <c r="AC5" s="171"/>
      <c r="AD5" s="171"/>
      <c r="AE5" s="172"/>
      <c r="AF5" s="156" t="s">
        <v>93</v>
      </c>
      <c r="AG5" s="157"/>
      <c r="AH5" s="157"/>
      <c r="AI5" s="157"/>
      <c r="AJ5" s="160" t="s">
        <v>94</v>
      </c>
      <c r="AK5" s="161"/>
      <c r="AL5" s="162"/>
      <c r="AM5" s="156" t="s">
        <v>95</v>
      </c>
      <c r="AN5" s="157"/>
      <c r="AO5" s="157"/>
      <c r="AP5" s="163"/>
      <c r="AQ5" s="164" t="s">
        <v>96</v>
      </c>
      <c r="AR5" s="165"/>
      <c r="AS5" s="166"/>
      <c r="AT5" s="164" t="s">
        <v>97</v>
      </c>
      <c r="AU5" s="167"/>
      <c r="AV5" s="168"/>
    </row>
    <row r="6" spans="1:49" customHeight="1" ht="27" hidden="true">
      <c r="A6" s="147"/>
      <c r="B6" s="148"/>
      <c r="C6" s="148"/>
      <c r="D6" s="148"/>
      <c r="E6" s="148"/>
      <c r="F6" s="148"/>
      <c r="G6" s="149"/>
      <c r="H6" s="158"/>
      <c r="I6" s="159"/>
      <c r="J6" s="159"/>
      <c r="K6" s="159"/>
      <c r="L6" s="150" t="s">
        <v>98</v>
      </c>
      <c r="M6" s="151"/>
      <c r="N6" s="152"/>
      <c r="O6" s="153">
        <v>42095</v>
      </c>
      <c r="P6" s="154"/>
      <c r="Q6" s="154"/>
      <c r="R6" s="155"/>
      <c r="S6" s="147">
        <v>1</v>
      </c>
      <c r="T6" s="148"/>
      <c r="U6" s="149"/>
      <c r="V6" s="147" t="s">
        <v>99</v>
      </c>
      <c r="W6" s="148"/>
      <c r="X6" s="149"/>
      <c r="Y6" s="147"/>
      <c r="Z6" s="148"/>
      <c r="AA6" s="148"/>
      <c r="AB6" s="148"/>
      <c r="AC6" s="148"/>
      <c r="AD6" s="148"/>
      <c r="AE6" s="149"/>
      <c r="AF6" s="158"/>
      <c r="AG6" s="159"/>
      <c r="AH6" s="159"/>
      <c r="AI6" s="159"/>
      <c r="AJ6" s="150" t="s">
        <v>98</v>
      </c>
      <c r="AK6" s="151"/>
      <c r="AL6" s="152"/>
      <c r="AM6" s="153">
        <v>42095</v>
      </c>
      <c r="AN6" s="154"/>
      <c r="AO6" s="154"/>
      <c r="AP6" s="155"/>
      <c r="AQ6" s="147">
        <v>1</v>
      </c>
      <c r="AR6" s="148"/>
      <c r="AS6" s="149"/>
      <c r="AT6" s="147" t="s">
        <v>100</v>
      </c>
      <c r="AU6" s="148"/>
      <c r="AV6" s="149"/>
    </row>
    <row r="7" spans="1:49" customHeight="1" ht="18.75" hidden="true">
      <c r="A7" s="156" t="s">
        <v>101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8"/>
      <c r="Y7" s="156" t="s">
        <v>101</v>
      </c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8"/>
    </row>
    <row r="8" spans="1:49" customHeight="1" ht="39" hidden="true">
      <c r="A8" s="183" t="s">
        <v>102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5"/>
      <c r="Y8" s="183" t="s">
        <v>102</v>
      </c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5"/>
    </row>
    <row r="9" spans="1:49" customHeight="1" ht="45.75" hidden="true">
      <c r="A9" s="176" t="s">
        <v>103</v>
      </c>
      <c r="B9" s="197"/>
      <c r="C9" s="197"/>
      <c r="D9" s="197"/>
      <c r="E9" s="197"/>
      <c r="F9" s="177"/>
      <c r="G9" s="198">
        <v>42220</v>
      </c>
      <c r="H9" s="199"/>
      <c r="I9" s="199"/>
      <c r="J9" s="199"/>
      <c r="K9" s="199"/>
      <c r="L9" s="199"/>
      <c r="M9" s="199"/>
      <c r="N9" s="200"/>
      <c r="O9" s="176" t="s">
        <v>104</v>
      </c>
      <c r="P9" s="177"/>
      <c r="Q9" s="178" t="s">
        <v>250</v>
      </c>
      <c r="R9" s="178"/>
      <c r="S9" s="178"/>
      <c r="T9" s="178"/>
      <c r="U9" s="178"/>
      <c r="V9" s="178"/>
      <c r="W9" s="178"/>
      <c r="X9" s="179"/>
      <c r="Y9" s="176" t="s">
        <v>103</v>
      </c>
      <c r="Z9" s="197"/>
      <c r="AA9" s="197"/>
      <c r="AB9" s="197"/>
      <c r="AC9" s="197"/>
      <c r="AD9" s="177"/>
      <c r="AE9" s="198">
        <f>+G9</f>
        <v>42220</v>
      </c>
      <c r="AF9" s="199"/>
      <c r="AG9" s="199"/>
      <c r="AH9" s="199"/>
      <c r="AI9" s="199"/>
      <c r="AJ9" s="199"/>
      <c r="AK9" s="199"/>
      <c r="AL9" s="200"/>
      <c r="AM9" s="176" t="s">
        <v>104</v>
      </c>
      <c r="AN9" s="177"/>
      <c r="AO9" s="178" t="str">
        <f>+Q9</f>
        <v>LAT 2015-0093</v>
      </c>
      <c r="AP9" s="178"/>
      <c r="AQ9" s="178"/>
      <c r="AR9" s="178"/>
      <c r="AS9" s="178"/>
      <c r="AT9" s="178"/>
      <c r="AU9" s="178"/>
      <c r="AV9" s="179"/>
    </row>
    <row r="10" spans="1:49" customHeight="1" ht="45.75" hidden="true">
      <c r="A10" s="186" t="s">
        <v>106</v>
      </c>
      <c r="B10" s="187"/>
      <c r="C10" s="187"/>
      <c r="D10" s="187"/>
      <c r="E10" s="187"/>
      <c r="F10" s="188"/>
      <c r="G10" s="189" t="s">
        <v>107</v>
      </c>
      <c r="H10" s="190"/>
      <c r="I10" s="190"/>
      <c r="J10" s="190"/>
      <c r="K10" s="190"/>
      <c r="L10" s="190"/>
      <c r="M10" s="190"/>
      <c r="N10" s="191"/>
      <c r="O10" s="192" t="s">
        <v>108</v>
      </c>
      <c r="P10" s="193"/>
      <c r="Q10" s="194" t="s">
        <v>109</v>
      </c>
      <c r="R10" s="195"/>
      <c r="S10" s="195"/>
      <c r="T10" s="195"/>
      <c r="U10" s="195"/>
      <c r="V10" s="195"/>
      <c r="W10" s="195"/>
      <c r="X10" s="196"/>
      <c r="Y10" s="186" t="s">
        <v>106</v>
      </c>
      <c r="Z10" s="187"/>
      <c r="AA10" s="187"/>
      <c r="AB10" s="187"/>
      <c r="AC10" s="187"/>
      <c r="AD10" s="188"/>
      <c r="AE10" s="189" t="str">
        <f>+G10</f>
        <v>EMPOPASTO S.A E.S.P</v>
      </c>
      <c r="AF10" s="190"/>
      <c r="AG10" s="190"/>
      <c r="AH10" s="190"/>
      <c r="AI10" s="190"/>
      <c r="AJ10" s="190"/>
      <c r="AK10" s="190"/>
      <c r="AL10" s="191"/>
      <c r="AM10" s="192" t="s">
        <v>108</v>
      </c>
      <c r="AN10" s="193"/>
      <c r="AO10" s="194" t="str">
        <f>+Q10</f>
        <v>NARIÑO</v>
      </c>
      <c r="AP10" s="195"/>
      <c r="AQ10" s="195"/>
      <c r="AR10" s="195"/>
      <c r="AS10" s="195"/>
      <c r="AT10" s="195"/>
      <c r="AU10" s="195"/>
      <c r="AV10" s="196"/>
    </row>
    <row r="11" spans="1:49" customHeight="1" ht="45.75" hidden="true">
      <c r="A11" s="186" t="s">
        <v>110</v>
      </c>
      <c r="B11" s="187"/>
      <c r="C11" s="187"/>
      <c r="D11" s="187"/>
      <c r="E11" s="187"/>
      <c r="F11" s="188"/>
      <c r="G11" s="189" t="s">
        <v>111</v>
      </c>
      <c r="H11" s="190"/>
      <c r="I11" s="190"/>
      <c r="J11" s="190"/>
      <c r="K11" s="190"/>
      <c r="L11" s="190"/>
      <c r="M11" s="190"/>
      <c r="N11" s="191"/>
      <c r="O11" s="192" t="s">
        <v>112</v>
      </c>
      <c r="P11" s="193"/>
      <c r="Q11" s="194" t="s">
        <v>113</v>
      </c>
      <c r="R11" s="195"/>
      <c r="S11" s="195"/>
      <c r="T11" s="195"/>
      <c r="U11" s="195"/>
      <c r="V11" s="195"/>
      <c r="W11" s="195"/>
      <c r="X11" s="196"/>
      <c r="Y11" s="186" t="s">
        <v>110</v>
      </c>
      <c r="Z11" s="187"/>
      <c r="AA11" s="187"/>
      <c r="AB11" s="187"/>
      <c r="AC11" s="187"/>
      <c r="AD11" s="188"/>
      <c r="AE11" s="189" t="str">
        <f>+G11</f>
        <v>PASTO</v>
      </c>
      <c r="AF11" s="190"/>
      <c r="AG11" s="190"/>
      <c r="AH11" s="190"/>
      <c r="AI11" s="190"/>
      <c r="AJ11" s="190"/>
      <c r="AK11" s="190"/>
      <c r="AL11" s="191"/>
      <c r="AM11" s="192" t="s">
        <v>112</v>
      </c>
      <c r="AN11" s="193"/>
      <c r="AO11" s="194" t="str">
        <f>+Q11</f>
        <v>CRA 24 No 21-40 CENTRO</v>
      </c>
      <c r="AP11" s="195"/>
      <c r="AQ11" s="195"/>
      <c r="AR11" s="195"/>
      <c r="AS11" s="195"/>
      <c r="AT11" s="195"/>
      <c r="AU11" s="195"/>
      <c r="AV11" s="196"/>
    </row>
    <row r="12" spans="1:49" customHeight="1" ht="45.75" hidden="true">
      <c r="A12" s="201" t="s">
        <v>114</v>
      </c>
      <c r="B12" s="202"/>
      <c r="C12" s="202"/>
      <c r="D12" s="202"/>
      <c r="E12" s="202"/>
      <c r="F12" s="203"/>
      <c r="G12" s="204" t="s">
        <v>115</v>
      </c>
      <c r="H12" s="205"/>
      <c r="I12" s="205"/>
      <c r="J12" s="205"/>
      <c r="K12" s="205"/>
      <c r="L12" s="205"/>
      <c r="M12" s="205"/>
      <c r="N12" s="206"/>
      <c r="O12" s="207" t="s">
        <v>116</v>
      </c>
      <c r="P12" s="208"/>
      <c r="Q12" s="209" t="s">
        <v>251</v>
      </c>
      <c r="R12" s="210"/>
      <c r="S12" s="210"/>
      <c r="T12" s="210"/>
      <c r="U12" s="210"/>
      <c r="V12" s="210"/>
      <c r="W12" s="210"/>
      <c r="X12" s="211"/>
      <c r="Y12" s="201" t="s">
        <v>114</v>
      </c>
      <c r="Z12" s="202"/>
      <c r="AA12" s="202"/>
      <c r="AB12" s="202"/>
      <c r="AC12" s="202"/>
      <c r="AD12" s="203"/>
      <c r="AE12" s="212" t="str">
        <f>+G12</f>
        <v>LABORATORIO CONTROL DE CALIDAD 
 EMPOPASTO S.A E.S.P</v>
      </c>
      <c r="AF12" s="205"/>
      <c r="AG12" s="205"/>
      <c r="AH12" s="205"/>
      <c r="AI12" s="205"/>
      <c r="AJ12" s="205"/>
      <c r="AK12" s="205"/>
      <c r="AL12" s="206"/>
      <c r="AM12" s="207" t="s">
        <v>116</v>
      </c>
      <c r="AN12" s="208"/>
      <c r="AO12" s="209" t="str">
        <f>+Q12</f>
        <v>MARIBEL MARTINEZ</v>
      </c>
      <c r="AP12" s="210"/>
      <c r="AQ12" s="210"/>
      <c r="AR12" s="210"/>
      <c r="AS12" s="210"/>
      <c r="AT12" s="210"/>
      <c r="AU12" s="210"/>
      <c r="AV12" s="211"/>
    </row>
    <row r="13" spans="1:49" customHeight="1" ht="45.75" hidden="true">
      <c r="A13" s="231" t="s">
        <v>118</v>
      </c>
      <c r="B13" s="232"/>
      <c r="C13" s="232"/>
      <c r="D13" s="232"/>
      <c r="E13" s="232"/>
      <c r="F13" s="233"/>
      <c r="G13" s="231" t="s">
        <v>119</v>
      </c>
      <c r="H13" s="232"/>
      <c r="I13" s="232"/>
      <c r="J13" s="232"/>
      <c r="K13" s="233"/>
      <c r="L13" s="234" t="s">
        <v>120</v>
      </c>
      <c r="M13" s="235"/>
      <c r="N13" s="235"/>
      <c r="O13" s="236" t="s">
        <v>121</v>
      </c>
      <c r="P13" s="234" t="s">
        <v>122</v>
      </c>
      <c r="Q13" s="237"/>
      <c r="R13" s="234" t="s">
        <v>123</v>
      </c>
      <c r="S13" s="235"/>
      <c r="T13" s="235"/>
      <c r="U13" s="235"/>
      <c r="V13" s="235"/>
      <c r="W13" s="235"/>
      <c r="X13" s="237"/>
      <c r="Y13" s="231" t="s">
        <v>118</v>
      </c>
      <c r="Z13" s="232"/>
      <c r="AA13" s="232"/>
      <c r="AB13" s="232"/>
      <c r="AC13" s="232"/>
      <c r="AD13" s="233"/>
      <c r="AE13" s="231" t="s">
        <v>119</v>
      </c>
      <c r="AF13" s="232"/>
      <c r="AG13" s="232"/>
      <c r="AH13" s="232"/>
      <c r="AI13" s="233"/>
      <c r="AJ13" s="234" t="s">
        <v>120</v>
      </c>
      <c r="AK13" s="235"/>
      <c r="AL13" s="235"/>
      <c r="AM13" s="236" t="s">
        <v>121</v>
      </c>
      <c r="AN13" s="234" t="s">
        <v>122</v>
      </c>
      <c r="AO13" s="237"/>
      <c r="AP13" s="234" t="s">
        <v>123</v>
      </c>
      <c r="AQ13" s="235"/>
      <c r="AR13" s="235"/>
      <c r="AS13" s="235"/>
      <c r="AT13" s="235"/>
      <c r="AU13" s="235"/>
      <c r="AV13" s="237"/>
    </row>
    <row r="14" spans="1:49" customHeight="1" ht="45.75" hidden="true">
      <c r="A14" s="239" t="s">
        <v>124</v>
      </c>
      <c r="B14" s="240"/>
      <c r="C14" s="239" t="s">
        <v>125</v>
      </c>
      <c r="D14" s="241"/>
      <c r="E14" s="240"/>
      <c r="F14" s="242"/>
      <c r="G14" s="239" t="s">
        <v>124</v>
      </c>
      <c r="H14" s="240"/>
      <c r="I14" s="243" t="s">
        <v>125</v>
      </c>
      <c r="J14" s="244"/>
      <c r="K14" s="245"/>
      <c r="L14" s="158"/>
      <c r="M14" s="159"/>
      <c r="N14" s="159"/>
      <c r="O14" s="351"/>
      <c r="P14" s="158"/>
      <c r="Q14" s="238"/>
      <c r="R14" s="158"/>
      <c r="S14" s="159"/>
      <c r="T14" s="159"/>
      <c r="U14" s="159"/>
      <c r="V14" s="159"/>
      <c r="W14" s="159"/>
      <c r="X14" s="238"/>
      <c r="Y14" s="239" t="s">
        <v>124</v>
      </c>
      <c r="Z14" s="240"/>
      <c r="AA14" s="239" t="s">
        <v>125</v>
      </c>
      <c r="AB14" s="241"/>
      <c r="AC14" s="240"/>
      <c r="AD14" s="242"/>
      <c r="AE14" s="239" t="s">
        <v>124</v>
      </c>
      <c r="AF14" s="240"/>
      <c r="AG14" s="243" t="s">
        <v>125</v>
      </c>
      <c r="AH14" s="244"/>
      <c r="AI14" s="245"/>
      <c r="AJ14" s="158"/>
      <c r="AK14" s="159"/>
      <c r="AL14" s="159"/>
      <c r="AM14" s="236"/>
      <c r="AN14" s="158"/>
      <c r="AO14" s="238"/>
      <c r="AP14" s="158"/>
      <c r="AQ14" s="159"/>
      <c r="AR14" s="159"/>
      <c r="AS14" s="159"/>
      <c r="AT14" s="159"/>
      <c r="AU14" s="159"/>
      <c r="AV14" s="238"/>
    </row>
    <row r="15" spans="1:49" customHeight="1" ht="43.5" hidden="true">
      <c r="A15" s="254">
        <v>0.42361111111111</v>
      </c>
      <c r="B15" s="255"/>
      <c r="C15" s="262">
        <v>42219</v>
      </c>
      <c r="D15" s="257"/>
      <c r="E15" s="258"/>
      <c r="F15" s="258"/>
      <c r="G15" s="254">
        <v>0.44375</v>
      </c>
      <c r="H15" s="255"/>
      <c r="I15" s="262">
        <f>+C15</f>
        <v>42219</v>
      </c>
      <c r="J15" s="257"/>
      <c r="K15" s="258"/>
      <c r="L15" s="260" t="s">
        <v>126</v>
      </c>
      <c r="M15" s="261"/>
      <c r="N15" s="261"/>
      <c r="O15" s="3" t="s">
        <v>127</v>
      </c>
      <c r="P15" s="247" t="s">
        <v>252</v>
      </c>
      <c r="Q15" s="248"/>
      <c r="R15" s="246" t="s">
        <v>33</v>
      </c>
      <c r="S15" s="247"/>
      <c r="T15" s="247"/>
      <c r="U15" s="247"/>
      <c r="V15" s="247"/>
      <c r="W15" s="247"/>
      <c r="X15" s="248"/>
      <c r="Y15" s="254">
        <v>0.44027777777778</v>
      </c>
      <c r="Z15" s="255"/>
      <c r="AA15" s="256">
        <f>+C15</f>
        <v>42219</v>
      </c>
      <c r="AB15" s="257"/>
      <c r="AC15" s="258"/>
      <c r="AD15" s="259"/>
      <c r="AE15" s="254">
        <f>+G15</f>
        <v>0.44375</v>
      </c>
      <c r="AF15" s="255"/>
      <c r="AG15" s="256">
        <f>+AA15</f>
        <v>42219</v>
      </c>
      <c r="AH15" s="257"/>
      <c r="AI15" s="258"/>
      <c r="AJ15" s="260" t="s">
        <v>129</v>
      </c>
      <c r="AK15" s="261"/>
      <c r="AL15" s="261"/>
      <c r="AM15" s="3" t="s">
        <v>127</v>
      </c>
      <c r="AN15" s="247" t="s">
        <v>253</v>
      </c>
      <c r="AO15" s="248"/>
      <c r="AP15" s="246" t="s">
        <v>131</v>
      </c>
      <c r="AQ15" s="247"/>
      <c r="AR15" s="247"/>
      <c r="AS15" s="247"/>
      <c r="AT15" s="247"/>
      <c r="AU15" s="247"/>
      <c r="AV15" s="248"/>
    </row>
    <row r="16" spans="1:49" customHeight="1" ht="43.5" hidden="true">
      <c r="A16" s="249">
        <v>0.34722222222222</v>
      </c>
      <c r="B16" s="250"/>
      <c r="C16" s="251">
        <f>+C15</f>
        <v>42219</v>
      </c>
      <c r="D16" s="252"/>
      <c r="E16" s="253"/>
      <c r="F16" s="253"/>
      <c r="G16" s="249">
        <f>+G15</f>
        <v>0.44375</v>
      </c>
      <c r="H16" s="250"/>
      <c r="I16" s="251">
        <f>+C16</f>
        <v>42219</v>
      </c>
      <c r="J16" s="252"/>
      <c r="K16" s="253"/>
      <c r="L16" s="246" t="s">
        <v>126</v>
      </c>
      <c r="M16" s="247"/>
      <c r="N16" s="247"/>
      <c r="O16" s="4" t="s">
        <v>127</v>
      </c>
      <c r="P16" s="247" t="s">
        <v>254</v>
      </c>
      <c r="Q16" s="248"/>
      <c r="R16" s="246" t="s">
        <v>10</v>
      </c>
      <c r="S16" s="247"/>
      <c r="T16" s="247"/>
      <c r="U16" s="247"/>
      <c r="V16" s="247"/>
      <c r="W16" s="247"/>
      <c r="X16" s="248"/>
      <c r="Y16" s="249">
        <v>0.38194444444444</v>
      </c>
      <c r="Z16" s="250"/>
      <c r="AA16" s="263">
        <f>+AA15</f>
        <v>42219</v>
      </c>
      <c r="AB16" s="252"/>
      <c r="AC16" s="253"/>
      <c r="AD16" s="264"/>
      <c r="AE16" s="249">
        <f>+AE15</f>
        <v>0.44375</v>
      </c>
      <c r="AF16" s="250"/>
      <c r="AG16" s="263">
        <f>+AA16</f>
        <v>42219</v>
      </c>
      <c r="AH16" s="252"/>
      <c r="AI16" s="253"/>
      <c r="AJ16" s="246" t="s">
        <v>129</v>
      </c>
      <c r="AK16" s="247"/>
      <c r="AL16" s="247"/>
      <c r="AM16" s="4" t="s">
        <v>127</v>
      </c>
      <c r="AN16" s="247" t="s">
        <v>255</v>
      </c>
      <c r="AO16" s="248"/>
      <c r="AP16" s="246" t="s">
        <v>134</v>
      </c>
      <c r="AQ16" s="247"/>
      <c r="AR16" s="247"/>
      <c r="AS16" s="247"/>
      <c r="AT16" s="247"/>
      <c r="AU16" s="247"/>
      <c r="AV16" s="248"/>
    </row>
    <row r="17" spans="1:49" customHeight="1" ht="43.5" hidden="true">
      <c r="A17" s="249">
        <v>0.3125</v>
      </c>
      <c r="B17" s="250"/>
      <c r="C17" s="251">
        <f>+C16</f>
        <v>42219</v>
      </c>
      <c r="D17" s="252"/>
      <c r="E17" s="253"/>
      <c r="F17" s="253"/>
      <c r="G17" s="249">
        <f>+G16</f>
        <v>0.44375</v>
      </c>
      <c r="H17" s="250"/>
      <c r="I17" s="251">
        <f>+C17</f>
        <v>42219</v>
      </c>
      <c r="J17" s="252"/>
      <c r="K17" s="253"/>
      <c r="L17" s="246" t="s">
        <v>126</v>
      </c>
      <c r="M17" s="247"/>
      <c r="N17" s="247"/>
      <c r="O17" s="4" t="s">
        <v>127</v>
      </c>
      <c r="P17" s="247" t="s">
        <v>256</v>
      </c>
      <c r="Q17" s="248"/>
      <c r="R17" s="246" t="s">
        <v>24</v>
      </c>
      <c r="S17" s="247"/>
      <c r="T17" s="247"/>
      <c r="U17" s="247"/>
      <c r="V17" s="247"/>
      <c r="W17" s="247"/>
      <c r="X17" s="248"/>
      <c r="Y17" s="249">
        <v>0.36111111111111</v>
      </c>
      <c r="Z17" s="250"/>
      <c r="AA17" s="263">
        <f>+AA16</f>
        <v>42219</v>
      </c>
      <c r="AB17" s="252"/>
      <c r="AC17" s="253"/>
      <c r="AD17" s="264"/>
      <c r="AE17" s="249">
        <f>+AE16</f>
        <v>0.44375</v>
      </c>
      <c r="AF17" s="250"/>
      <c r="AG17" s="263">
        <f>+AA17</f>
        <v>42219</v>
      </c>
      <c r="AH17" s="252"/>
      <c r="AI17" s="253"/>
      <c r="AJ17" s="246" t="s">
        <v>129</v>
      </c>
      <c r="AK17" s="247"/>
      <c r="AL17" s="247"/>
      <c r="AM17" s="4" t="s">
        <v>127</v>
      </c>
      <c r="AN17" s="247" t="s">
        <v>257</v>
      </c>
      <c r="AO17" s="248"/>
      <c r="AP17" s="246" t="s">
        <v>137</v>
      </c>
      <c r="AQ17" s="247"/>
      <c r="AR17" s="247"/>
      <c r="AS17" s="247"/>
      <c r="AT17" s="247"/>
      <c r="AU17" s="247"/>
      <c r="AV17" s="248"/>
    </row>
    <row r="18" spans="1:49" customHeight="1" ht="43.5" hidden="true">
      <c r="A18" s="249">
        <v>0.40972222222222</v>
      </c>
      <c r="B18" s="250"/>
      <c r="C18" s="251">
        <f>+C17</f>
        <v>42219</v>
      </c>
      <c r="D18" s="252"/>
      <c r="E18" s="253"/>
      <c r="F18" s="253"/>
      <c r="G18" s="249">
        <f>+G17</f>
        <v>0.44375</v>
      </c>
      <c r="H18" s="250"/>
      <c r="I18" s="251">
        <f>+C18</f>
        <v>42219</v>
      </c>
      <c r="J18" s="252"/>
      <c r="K18" s="253"/>
      <c r="L18" s="246" t="s">
        <v>126</v>
      </c>
      <c r="M18" s="247"/>
      <c r="N18" s="247"/>
      <c r="O18" s="4" t="s">
        <v>127</v>
      </c>
      <c r="P18" s="247" t="s">
        <v>258</v>
      </c>
      <c r="Q18" s="248"/>
      <c r="R18" s="246" t="s">
        <v>34</v>
      </c>
      <c r="S18" s="247"/>
      <c r="T18" s="247"/>
      <c r="U18" s="247"/>
      <c r="V18" s="247"/>
      <c r="W18" s="247"/>
      <c r="X18" s="248"/>
      <c r="Y18" s="249"/>
      <c r="Z18" s="250"/>
      <c r="AA18" s="263"/>
      <c r="AB18" s="252"/>
      <c r="AC18" s="253"/>
      <c r="AD18" s="264"/>
      <c r="AE18" s="249"/>
      <c r="AF18" s="250"/>
      <c r="AG18" s="263"/>
      <c r="AH18" s="252"/>
      <c r="AI18" s="253"/>
      <c r="AJ18" s="246"/>
      <c r="AK18" s="247"/>
      <c r="AL18" s="247"/>
      <c r="AM18" s="4"/>
      <c r="AN18" s="247"/>
      <c r="AO18" s="248"/>
      <c r="AP18" s="246"/>
      <c r="AQ18" s="247"/>
      <c r="AR18" s="247"/>
      <c r="AS18" s="247"/>
      <c r="AT18" s="247"/>
      <c r="AU18" s="247"/>
      <c r="AV18" s="248"/>
    </row>
    <row r="19" spans="1:49" customHeight="1" ht="43.5" hidden="true">
      <c r="A19" s="249">
        <v>0.32638888888889</v>
      </c>
      <c r="B19" s="250"/>
      <c r="C19" s="251">
        <f>+C18</f>
        <v>42219</v>
      </c>
      <c r="D19" s="252"/>
      <c r="E19" s="253"/>
      <c r="F19" s="253"/>
      <c r="G19" s="249">
        <f>+G18</f>
        <v>0.44375</v>
      </c>
      <c r="H19" s="250"/>
      <c r="I19" s="251">
        <f>+C19</f>
        <v>42219</v>
      </c>
      <c r="J19" s="252"/>
      <c r="K19" s="253"/>
      <c r="L19" s="246" t="s">
        <v>126</v>
      </c>
      <c r="M19" s="247"/>
      <c r="N19" s="247"/>
      <c r="O19" s="4" t="s">
        <v>127</v>
      </c>
      <c r="P19" s="247" t="s">
        <v>259</v>
      </c>
      <c r="Q19" s="248"/>
      <c r="R19" s="246" t="s">
        <v>3</v>
      </c>
      <c r="S19" s="247"/>
      <c r="T19" s="247"/>
      <c r="U19" s="247"/>
      <c r="V19" s="247"/>
      <c r="W19" s="247"/>
      <c r="X19" s="248"/>
      <c r="Y19" s="249"/>
      <c r="Z19" s="250"/>
      <c r="AA19" s="263"/>
      <c r="AB19" s="252"/>
      <c r="AC19" s="253"/>
      <c r="AD19" s="264"/>
      <c r="AE19" s="249"/>
      <c r="AF19" s="250"/>
      <c r="AG19" s="263"/>
      <c r="AH19" s="252"/>
      <c r="AI19" s="253"/>
      <c r="AJ19" s="246"/>
      <c r="AK19" s="247"/>
      <c r="AL19" s="247"/>
      <c r="AM19" s="4"/>
      <c r="AN19" s="247"/>
      <c r="AO19" s="248"/>
      <c r="AP19" s="246"/>
      <c r="AQ19" s="247"/>
      <c r="AR19" s="247"/>
      <c r="AS19" s="247"/>
      <c r="AT19" s="247"/>
      <c r="AU19" s="247"/>
      <c r="AV19" s="248"/>
    </row>
    <row r="20" spans="1:49" customHeight="1" ht="43.5" hidden="true">
      <c r="A20" s="249">
        <v>0.33263888888889</v>
      </c>
      <c r="B20" s="250"/>
      <c r="C20" s="251">
        <f>+C19</f>
        <v>42219</v>
      </c>
      <c r="D20" s="252"/>
      <c r="E20" s="253"/>
      <c r="F20" s="253"/>
      <c r="G20" s="249">
        <f>+G19</f>
        <v>0.44375</v>
      </c>
      <c r="H20" s="250"/>
      <c r="I20" s="251">
        <f>+C20</f>
        <v>42219</v>
      </c>
      <c r="J20" s="252"/>
      <c r="K20" s="253"/>
      <c r="L20" s="246" t="s">
        <v>126</v>
      </c>
      <c r="M20" s="247"/>
      <c r="N20" s="247"/>
      <c r="O20" s="4" t="s">
        <v>127</v>
      </c>
      <c r="P20" s="247" t="s">
        <v>260</v>
      </c>
      <c r="Q20" s="248"/>
      <c r="R20" s="246" t="s">
        <v>25</v>
      </c>
      <c r="S20" s="247"/>
      <c r="T20" s="247"/>
      <c r="U20" s="247"/>
      <c r="V20" s="247"/>
      <c r="W20" s="247"/>
      <c r="X20" s="248"/>
      <c r="Y20" s="249"/>
      <c r="Z20" s="250"/>
      <c r="AA20" s="263"/>
      <c r="AB20" s="252"/>
      <c r="AC20" s="253"/>
      <c r="AD20" s="264"/>
      <c r="AE20" s="249"/>
      <c r="AF20" s="250"/>
      <c r="AG20" s="263"/>
      <c r="AH20" s="252"/>
      <c r="AI20" s="253"/>
      <c r="AJ20" s="246"/>
      <c r="AK20" s="247"/>
      <c r="AL20" s="247"/>
      <c r="AM20" s="4"/>
      <c r="AN20" s="247"/>
      <c r="AO20" s="248"/>
      <c r="AP20" s="246"/>
      <c r="AQ20" s="247"/>
      <c r="AR20" s="247"/>
      <c r="AS20" s="247"/>
      <c r="AT20" s="247"/>
      <c r="AU20" s="247"/>
      <c r="AV20" s="248"/>
    </row>
    <row r="21" spans="1:49" customHeight="1" ht="43.5" hidden="true">
      <c r="A21" s="249">
        <v>0.39236111111111</v>
      </c>
      <c r="B21" s="250"/>
      <c r="C21" s="251">
        <f>+C20</f>
        <v>42219</v>
      </c>
      <c r="D21" s="252"/>
      <c r="E21" s="253"/>
      <c r="F21" s="253"/>
      <c r="G21" s="249">
        <f>+G20</f>
        <v>0.44375</v>
      </c>
      <c r="H21" s="250"/>
      <c r="I21" s="251">
        <f>+C21</f>
        <v>42219</v>
      </c>
      <c r="J21" s="252"/>
      <c r="K21" s="253"/>
      <c r="L21" s="246" t="s">
        <v>126</v>
      </c>
      <c r="M21" s="247"/>
      <c r="N21" s="247"/>
      <c r="O21" s="4" t="s">
        <v>127</v>
      </c>
      <c r="P21" s="247" t="s">
        <v>261</v>
      </c>
      <c r="Q21" s="248"/>
      <c r="R21" s="246" t="s">
        <v>2</v>
      </c>
      <c r="S21" s="247"/>
      <c r="T21" s="247"/>
      <c r="U21" s="247"/>
      <c r="V21" s="247"/>
      <c r="W21" s="247"/>
      <c r="X21" s="248"/>
      <c r="Y21" s="249"/>
      <c r="Z21" s="250"/>
      <c r="AA21" s="263"/>
      <c r="AB21" s="252"/>
      <c r="AC21" s="253"/>
      <c r="AD21" s="264"/>
      <c r="AE21" s="249"/>
      <c r="AF21" s="250"/>
      <c r="AG21" s="263"/>
      <c r="AH21" s="252"/>
      <c r="AI21" s="253"/>
      <c r="AJ21" s="246"/>
      <c r="AK21" s="247"/>
      <c r="AL21" s="247"/>
      <c r="AM21" s="4"/>
      <c r="AN21" s="247"/>
      <c r="AO21" s="248"/>
      <c r="AP21" s="246"/>
      <c r="AQ21" s="247"/>
      <c r="AR21" s="247"/>
      <c r="AS21" s="247"/>
      <c r="AT21" s="247"/>
      <c r="AU21" s="247"/>
      <c r="AV21" s="248"/>
    </row>
    <row r="22" spans="1:49" customHeight="1" ht="43.5" hidden="true">
      <c r="A22" s="269">
        <v>0.40277777777778</v>
      </c>
      <c r="B22" s="270"/>
      <c r="C22" s="273">
        <f>+C21</f>
        <v>42219</v>
      </c>
      <c r="D22" s="266"/>
      <c r="E22" s="267"/>
      <c r="F22" s="267"/>
      <c r="G22" s="269">
        <f>+G21</f>
        <v>0.44375</v>
      </c>
      <c r="H22" s="270"/>
      <c r="I22" s="273">
        <f>+C22</f>
        <v>42219</v>
      </c>
      <c r="J22" s="266"/>
      <c r="K22" s="267"/>
      <c r="L22" s="271" t="s">
        <v>126</v>
      </c>
      <c r="M22" s="272"/>
      <c r="N22" s="272"/>
      <c r="O22" s="5" t="s">
        <v>127</v>
      </c>
      <c r="P22" s="247" t="s">
        <v>262</v>
      </c>
      <c r="Q22" s="248"/>
      <c r="R22" s="246" t="s">
        <v>20</v>
      </c>
      <c r="S22" s="247"/>
      <c r="T22" s="247"/>
      <c r="U22" s="247"/>
      <c r="V22" s="247"/>
      <c r="W22" s="247"/>
      <c r="X22" s="248"/>
      <c r="Y22" s="269"/>
      <c r="Z22" s="270"/>
      <c r="AA22" s="265"/>
      <c r="AB22" s="266"/>
      <c r="AC22" s="267"/>
      <c r="AD22" s="268"/>
      <c r="AE22" s="269"/>
      <c r="AF22" s="270"/>
      <c r="AG22" s="265"/>
      <c r="AH22" s="266"/>
      <c r="AI22" s="267"/>
      <c r="AJ22" s="271"/>
      <c r="AK22" s="272"/>
      <c r="AL22" s="272"/>
      <c r="AM22" s="5"/>
      <c r="AN22" s="247"/>
      <c r="AO22" s="248"/>
      <c r="AP22" s="246"/>
      <c r="AQ22" s="247"/>
      <c r="AR22" s="247"/>
      <c r="AS22" s="247"/>
      <c r="AT22" s="247"/>
      <c r="AU22" s="247"/>
      <c r="AV22" s="248"/>
    </row>
    <row r="23" spans="1:49" customHeight="1" ht="13.5" hidden="true">
      <c r="A23" s="279" t="s">
        <v>143</v>
      </c>
      <c r="B23" s="280"/>
      <c r="C23" s="281"/>
      <c r="D23" s="281"/>
      <c r="E23" s="281"/>
      <c r="F23" s="281"/>
      <c r="G23" s="280"/>
      <c r="H23" s="280"/>
      <c r="I23" s="281"/>
      <c r="J23" s="281"/>
      <c r="K23" s="281"/>
      <c r="L23" s="281"/>
      <c r="M23" s="281"/>
      <c r="N23" s="281"/>
      <c r="O23" s="281"/>
      <c r="P23" s="280"/>
      <c r="Q23" s="279" t="s">
        <v>144</v>
      </c>
      <c r="R23" s="280"/>
      <c r="S23" s="280"/>
      <c r="T23" s="280"/>
      <c r="U23" s="280"/>
      <c r="V23" s="280"/>
      <c r="W23" s="280"/>
      <c r="X23" s="282"/>
      <c r="Y23" s="279" t="s">
        <v>143</v>
      </c>
      <c r="Z23" s="280"/>
      <c r="AA23" s="281"/>
      <c r="AB23" s="281"/>
      <c r="AC23" s="281"/>
      <c r="AD23" s="281"/>
      <c r="AE23" s="280"/>
      <c r="AF23" s="280"/>
      <c r="AG23" s="281"/>
      <c r="AH23" s="281"/>
      <c r="AI23" s="281"/>
      <c r="AJ23" s="281"/>
      <c r="AK23" s="281"/>
      <c r="AL23" s="281"/>
      <c r="AM23" s="281"/>
      <c r="AN23" s="280"/>
      <c r="AO23" s="279" t="s">
        <v>144</v>
      </c>
      <c r="AP23" s="280"/>
      <c r="AQ23" s="280"/>
      <c r="AR23" s="280"/>
      <c r="AS23" s="280"/>
      <c r="AT23" s="280"/>
      <c r="AU23" s="280"/>
      <c r="AV23" s="282"/>
    </row>
    <row r="24" spans="1:49" customHeight="1" ht="18.75" hidden="true">
      <c r="A24" s="231"/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1"/>
      <c r="R24" s="232"/>
      <c r="S24" s="232"/>
      <c r="T24" s="232"/>
      <c r="U24" s="232"/>
      <c r="V24" s="232"/>
      <c r="W24" s="232"/>
      <c r="X24" s="233"/>
      <c r="Y24" s="231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1"/>
      <c r="AP24" s="232"/>
      <c r="AQ24" s="232"/>
      <c r="AR24" s="232"/>
      <c r="AS24" s="232"/>
      <c r="AT24" s="232"/>
      <c r="AU24" s="232"/>
      <c r="AV24" s="233"/>
    </row>
    <row r="25" spans="1:49" customHeight="1" ht="58.5" hidden="true">
      <c r="A25" s="279" t="s">
        <v>145</v>
      </c>
      <c r="B25" s="280"/>
      <c r="C25" s="280"/>
      <c r="D25" s="280"/>
      <c r="E25" s="283" t="s">
        <v>146</v>
      </c>
      <c r="F25" s="279" t="s">
        <v>147</v>
      </c>
      <c r="G25" s="280"/>
      <c r="H25" s="280"/>
      <c r="I25" s="280"/>
      <c r="J25" s="279" t="s">
        <v>148</v>
      </c>
      <c r="K25" s="279" t="s">
        <v>149</v>
      </c>
      <c r="L25" s="282"/>
      <c r="M25" s="283" t="s">
        <v>150</v>
      </c>
      <c r="N25" s="280" t="s">
        <v>151</v>
      </c>
      <c r="O25" s="280"/>
      <c r="P25" s="282"/>
      <c r="Q25" s="279" t="s">
        <v>152</v>
      </c>
      <c r="R25" s="280"/>
      <c r="S25" s="280"/>
      <c r="T25" s="280"/>
      <c r="U25" s="280"/>
      <c r="V25" s="280"/>
      <c r="W25" s="280"/>
      <c r="X25" s="282"/>
      <c r="Y25" s="279" t="s">
        <v>145</v>
      </c>
      <c r="Z25" s="280"/>
      <c r="AA25" s="280"/>
      <c r="AB25" s="280"/>
      <c r="AC25" s="283" t="s">
        <v>146</v>
      </c>
      <c r="AD25" s="279" t="s">
        <v>147</v>
      </c>
      <c r="AE25" s="280"/>
      <c r="AF25" s="280"/>
      <c r="AG25" s="280"/>
      <c r="AH25" s="279" t="s">
        <v>148</v>
      </c>
      <c r="AI25" s="279" t="s">
        <v>149</v>
      </c>
      <c r="AJ25" s="282"/>
      <c r="AK25" s="283" t="s">
        <v>150</v>
      </c>
      <c r="AL25" s="280" t="s">
        <v>151</v>
      </c>
      <c r="AM25" s="280"/>
      <c r="AN25" s="282"/>
      <c r="AO25" s="279" t="s">
        <v>152</v>
      </c>
      <c r="AP25" s="280"/>
      <c r="AQ25" s="280"/>
      <c r="AR25" s="280"/>
      <c r="AS25" s="280"/>
      <c r="AT25" s="280"/>
      <c r="AU25" s="280"/>
      <c r="AV25" s="282"/>
    </row>
    <row r="26" spans="1:49" customHeight="1" ht="150" hidden="true">
      <c r="A26" s="231"/>
      <c r="B26" s="232"/>
      <c r="C26" s="232"/>
      <c r="D26" s="232"/>
      <c r="E26" s="284"/>
      <c r="F26" s="231"/>
      <c r="G26" s="232"/>
      <c r="H26" s="232"/>
      <c r="I26" s="232"/>
      <c r="J26" s="231"/>
      <c r="K26" s="231"/>
      <c r="L26" s="233"/>
      <c r="M26" s="284"/>
      <c r="N26" s="57" t="s">
        <v>153</v>
      </c>
      <c r="O26" s="58" t="s">
        <v>154</v>
      </c>
      <c r="P26" s="59" t="s">
        <v>155</v>
      </c>
      <c r="Q26" s="60" t="str">
        <f>+P15</f>
        <v>15J3T1</v>
      </c>
      <c r="R26" s="60" t="str">
        <f>+P16</f>
        <v>15J3T2</v>
      </c>
      <c r="S26" s="60" t="str">
        <f>+P17</f>
        <v>15J3T3</v>
      </c>
      <c r="T26" s="60" t="str">
        <f>+P18</f>
        <v>15J3T4</v>
      </c>
      <c r="U26" s="60" t="str">
        <f>+P19</f>
        <v>15J3T5</v>
      </c>
      <c r="V26" s="60" t="str">
        <f>+P20</f>
        <v>15J3T6</v>
      </c>
      <c r="W26" s="60" t="str">
        <f>+P21</f>
        <v>15J3T7</v>
      </c>
      <c r="X26" s="61" t="str">
        <f>+P22</f>
        <v>15J3T8</v>
      </c>
      <c r="Y26" s="231"/>
      <c r="Z26" s="232"/>
      <c r="AA26" s="232"/>
      <c r="AB26" s="232"/>
      <c r="AC26" s="284"/>
      <c r="AD26" s="231"/>
      <c r="AE26" s="232"/>
      <c r="AF26" s="232"/>
      <c r="AG26" s="232"/>
      <c r="AH26" s="231"/>
      <c r="AI26" s="231"/>
      <c r="AJ26" s="233"/>
      <c r="AK26" s="284"/>
      <c r="AL26" s="57" t="s">
        <v>153</v>
      </c>
      <c r="AM26" s="58" t="s">
        <v>154</v>
      </c>
      <c r="AN26" s="59" t="s">
        <v>155</v>
      </c>
      <c r="AO26" s="60" t="str">
        <f>+AN15</f>
        <v>15J3C1</v>
      </c>
      <c r="AP26" s="60" t="str">
        <f>+AN16</f>
        <v>15J3C2</v>
      </c>
      <c r="AQ26" s="60" t="str">
        <f>+AN17</f>
        <v>15J3C3</v>
      </c>
      <c r="AR26" s="60"/>
      <c r="AS26" s="60"/>
      <c r="AT26" s="60"/>
      <c r="AU26" s="60"/>
      <c r="AV26" s="61"/>
    </row>
    <row r="27" spans="1:49" customHeight="1" ht="55.5" hidden="true" s="1" customFormat="1">
      <c r="A27" s="260" t="s">
        <v>156</v>
      </c>
      <c r="B27" s="261"/>
      <c r="C27" s="261"/>
      <c r="D27" s="274"/>
      <c r="E27" s="54">
        <f>+I15</f>
        <v>42219</v>
      </c>
      <c r="F27" s="275" t="s">
        <v>157</v>
      </c>
      <c r="G27" s="178"/>
      <c r="H27" s="178"/>
      <c r="I27" s="276"/>
      <c r="J27" s="65" t="s">
        <v>158</v>
      </c>
      <c r="K27" s="277" t="s">
        <v>159</v>
      </c>
      <c r="L27" s="278"/>
      <c r="M27" s="66">
        <v>0</v>
      </c>
      <c r="N27" s="67" t="s">
        <v>160</v>
      </c>
      <c r="O27" s="68" t="s">
        <v>160</v>
      </c>
      <c r="P27" s="69" t="s">
        <v>160</v>
      </c>
      <c r="Q27" s="70"/>
      <c r="R27" s="71"/>
      <c r="S27" s="71"/>
      <c r="T27" s="71"/>
      <c r="U27" s="71"/>
      <c r="V27" s="71"/>
      <c r="W27" s="71"/>
      <c r="X27" s="72"/>
      <c r="Y27" s="260" t="s">
        <v>156</v>
      </c>
      <c r="Z27" s="261"/>
      <c r="AA27" s="261"/>
      <c r="AB27" s="274"/>
      <c r="AC27" s="54">
        <f>+AA17</f>
        <v>42219</v>
      </c>
      <c r="AD27" s="275" t="s">
        <v>157</v>
      </c>
      <c r="AE27" s="178"/>
      <c r="AF27" s="178"/>
      <c r="AG27" s="276"/>
      <c r="AH27" s="65" t="s">
        <v>158</v>
      </c>
      <c r="AI27" s="277" t="s">
        <v>159</v>
      </c>
      <c r="AJ27" s="278"/>
      <c r="AK27" s="66">
        <v>0</v>
      </c>
      <c r="AL27" s="67" t="s">
        <v>160</v>
      </c>
      <c r="AM27" s="68" t="s">
        <v>160</v>
      </c>
      <c r="AN27" s="69" t="s">
        <v>160</v>
      </c>
      <c r="AO27" s="70">
        <f>+'[2]3'!$H$11</f>
        <v>6.40512</v>
      </c>
      <c r="AP27" s="71">
        <f>+'[2]3'!$H$12</f>
        <v>7.80624</v>
      </c>
      <c r="AQ27" s="71">
        <f>+'[2]3'!$H$13</f>
        <v>8.0064</v>
      </c>
      <c r="AR27" s="71"/>
      <c r="AS27" s="71"/>
      <c r="AT27" s="71"/>
      <c r="AU27" s="71"/>
      <c r="AV27" s="72"/>
    </row>
    <row r="28" spans="1:49" customHeight="1" ht="55.5" hidden="true" s="1" customFormat="1">
      <c r="A28" s="246" t="s">
        <v>161</v>
      </c>
      <c r="B28" s="247"/>
      <c r="C28" s="247"/>
      <c r="D28" s="194"/>
      <c r="E28" s="56">
        <f>+E27</f>
        <v>42219</v>
      </c>
      <c r="F28" s="285" t="s">
        <v>157</v>
      </c>
      <c r="G28" s="286"/>
      <c r="H28" s="286"/>
      <c r="I28" s="189"/>
      <c r="J28" s="50" t="s">
        <v>162</v>
      </c>
      <c r="K28" s="191" t="s">
        <v>159</v>
      </c>
      <c r="L28" s="287"/>
      <c r="M28" s="6">
        <v>0</v>
      </c>
      <c r="N28" s="52">
        <v>200</v>
      </c>
      <c r="O28" s="7" t="s">
        <v>160</v>
      </c>
      <c r="P28" s="8" t="s">
        <v>160</v>
      </c>
      <c r="Q28" s="36">
        <f>+'[2]3'!$N$3</f>
        <v>7.20576</v>
      </c>
      <c r="R28" s="37">
        <f>+'[2]3'!$N$4</f>
        <v>7.80624</v>
      </c>
      <c r="S28" s="37">
        <f>+'[2]3'!$N$5</f>
        <v>9.60768</v>
      </c>
      <c r="T28" s="37">
        <f>+'[2]3'!$N$6</f>
        <v>7.80624</v>
      </c>
      <c r="U28" s="37">
        <f>+'[2]3'!$N$7</f>
        <v>46.0368</v>
      </c>
      <c r="V28" s="37">
        <f>+'[2]3'!$N$8</f>
        <v>44.63568</v>
      </c>
      <c r="W28" s="37">
        <f>+'[2]3'!$N$9</f>
        <v>22.41792</v>
      </c>
      <c r="X28" s="38">
        <f>+'[2]3'!$N$10</f>
        <v>45.83664</v>
      </c>
      <c r="Y28" s="246" t="s">
        <v>161</v>
      </c>
      <c r="Z28" s="247"/>
      <c r="AA28" s="247"/>
      <c r="AB28" s="194"/>
      <c r="AC28" s="56">
        <f>+AC27</f>
        <v>42219</v>
      </c>
      <c r="AD28" s="285" t="s">
        <v>157</v>
      </c>
      <c r="AE28" s="286"/>
      <c r="AF28" s="286"/>
      <c r="AG28" s="189"/>
      <c r="AH28" s="50" t="s">
        <v>162</v>
      </c>
      <c r="AI28" s="191" t="s">
        <v>159</v>
      </c>
      <c r="AJ28" s="287"/>
      <c r="AK28" s="6">
        <v>0</v>
      </c>
      <c r="AL28" s="52">
        <v>200</v>
      </c>
      <c r="AM28" s="7" t="s">
        <v>160</v>
      </c>
      <c r="AN28" s="8" t="s">
        <v>160</v>
      </c>
      <c r="AO28" s="37">
        <f>+'[2]3'!$N$11</f>
        <v>17.21376</v>
      </c>
      <c r="AP28" s="37">
        <f>+'[2]3'!$N$12</f>
        <v>47.0376</v>
      </c>
      <c r="AQ28" s="37">
        <f>+'[2]3'!$N$13</f>
        <v>26.82144</v>
      </c>
      <c r="AR28" s="37"/>
      <c r="AS28" s="37"/>
      <c r="AT28" s="37"/>
      <c r="AU28" s="37"/>
      <c r="AV28" s="38"/>
    </row>
    <row r="29" spans="1:49" customHeight="1" ht="55.5" hidden="true" s="1" customFormat="1">
      <c r="A29" s="246" t="s">
        <v>163</v>
      </c>
      <c r="B29" s="247"/>
      <c r="C29" s="247"/>
      <c r="D29" s="194"/>
      <c r="E29" s="56">
        <f>+E28</f>
        <v>42219</v>
      </c>
      <c r="F29" s="285" t="s">
        <v>164</v>
      </c>
      <c r="G29" s="286"/>
      <c r="H29" s="286"/>
      <c r="I29" s="189"/>
      <c r="J29" s="50" t="s">
        <v>165</v>
      </c>
      <c r="K29" s="191" t="s">
        <v>166</v>
      </c>
      <c r="L29" s="287"/>
      <c r="M29" s="12">
        <v>0.008</v>
      </c>
      <c r="N29" s="52">
        <v>0.2</v>
      </c>
      <c r="O29" s="7" t="s">
        <v>160</v>
      </c>
      <c r="P29" s="8" t="s">
        <v>160</v>
      </c>
      <c r="Q29" s="9"/>
      <c r="R29" s="10"/>
      <c r="S29" s="10"/>
      <c r="T29" s="10"/>
      <c r="U29" s="10"/>
      <c r="V29" s="10"/>
      <c r="W29" s="10"/>
      <c r="X29" s="11"/>
      <c r="Y29" s="246" t="s">
        <v>163</v>
      </c>
      <c r="Z29" s="247"/>
      <c r="AA29" s="247"/>
      <c r="AB29" s="194"/>
      <c r="AC29" s="75">
        <f>+AC28</f>
        <v>42219</v>
      </c>
      <c r="AD29" s="285" t="s">
        <v>164</v>
      </c>
      <c r="AE29" s="286"/>
      <c r="AF29" s="286"/>
      <c r="AG29" s="189"/>
      <c r="AH29" s="50" t="s">
        <v>165</v>
      </c>
      <c r="AI29" s="191" t="s">
        <v>166</v>
      </c>
      <c r="AJ29" s="287"/>
      <c r="AK29" s="12">
        <v>0.008</v>
      </c>
      <c r="AL29" s="52">
        <v>0.2</v>
      </c>
      <c r="AM29" s="7" t="s">
        <v>160</v>
      </c>
      <c r="AN29" s="8" t="s">
        <v>160</v>
      </c>
      <c r="AO29" s="9"/>
      <c r="AP29" s="10"/>
      <c r="AQ29" s="10"/>
      <c r="AR29" s="10"/>
      <c r="AS29" s="10"/>
      <c r="AT29" s="10"/>
      <c r="AU29" s="10"/>
      <c r="AV29" s="11"/>
    </row>
    <row r="30" spans="1:49" customHeight="1" ht="55.5" hidden="true" s="1" customFormat="1">
      <c r="A30" s="246" t="s">
        <v>167</v>
      </c>
      <c r="B30" s="247"/>
      <c r="C30" s="247"/>
      <c r="D30" s="194"/>
      <c r="E30" s="56">
        <f>+E29</f>
        <v>42219</v>
      </c>
      <c r="F30" s="285" t="s">
        <v>168</v>
      </c>
      <c r="G30" s="286"/>
      <c r="H30" s="286"/>
      <c r="I30" s="189"/>
      <c r="J30" s="50" t="s">
        <v>169</v>
      </c>
      <c r="K30" s="191" t="s">
        <v>170</v>
      </c>
      <c r="L30" s="287"/>
      <c r="M30" s="6">
        <v>0</v>
      </c>
      <c r="N30" s="52">
        <v>60</v>
      </c>
      <c r="O30" s="7" t="s">
        <v>160</v>
      </c>
      <c r="P30" s="8" t="s">
        <v>160</v>
      </c>
      <c r="Q30" s="36">
        <f>+'[2]3'!$AA$3</f>
        <v>4.88976</v>
      </c>
      <c r="R30" s="36">
        <f>+'[2]3'!$AA$4</f>
        <v>3.52704</v>
      </c>
      <c r="S30" s="36">
        <f>+'[2]3'!$AA$5</f>
        <v>4.56912</v>
      </c>
      <c r="T30" s="36">
        <f>+'[2]3'!$AA$6</f>
        <v>4.96992</v>
      </c>
      <c r="U30" s="36">
        <f>+'[2]3'!$AA$7</f>
        <v>12.98592</v>
      </c>
      <c r="V30" s="36">
        <f>+'[2]3'!$AA$8</f>
        <v>12.54504</v>
      </c>
      <c r="W30" s="36">
        <f>+'[2]3'!$AA$9</f>
        <v>8.4168</v>
      </c>
      <c r="X30" s="73">
        <f>+'[2]3'!$AA$10</f>
        <v>12.58512</v>
      </c>
      <c r="Y30" s="246" t="s">
        <v>167</v>
      </c>
      <c r="Z30" s="247"/>
      <c r="AA30" s="247"/>
      <c r="AB30" s="194"/>
      <c r="AC30" s="75">
        <f>+AC29</f>
        <v>42219</v>
      </c>
      <c r="AD30" s="285" t="s">
        <v>168</v>
      </c>
      <c r="AE30" s="286"/>
      <c r="AF30" s="286"/>
      <c r="AG30" s="189"/>
      <c r="AH30" s="50" t="s">
        <v>169</v>
      </c>
      <c r="AI30" s="191" t="s">
        <v>170</v>
      </c>
      <c r="AJ30" s="287"/>
      <c r="AK30" s="6">
        <v>0</v>
      </c>
      <c r="AL30" s="52">
        <v>60</v>
      </c>
      <c r="AM30" s="7" t="s">
        <v>160</v>
      </c>
      <c r="AN30" s="8" t="s">
        <v>160</v>
      </c>
      <c r="AO30" s="36">
        <f>+'[2]3'!$AA$11</f>
        <v>4.72944</v>
      </c>
      <c r="AP30" s="36">
        <f>+'[2]3'!$AA$12</f>
        <v>11.46288</v>
      </c>
      <c r="AQ30" s="36">
        <f>+'[2]3'!$AA$13</f>
        <v>9.6192</v>
      </c>
      <c r="AR30" s="37"/>
      <c r="AS30" s="37"/>
      <c r="AT30" s="37"/>
      <c r="AU30" s="37"/>
      <c r="AV30" s="38"/>
    </row>
    <row r="31" spans="1:49" customHeight="1" ht="55.5" hidden="true" s="1" customFormat="1">
      <c r="A31" s="246" t="s">
        <v>171</v>
      </c>
      <c r="B31" s="247"/>
      <c r="C31" s="247"/>
      <c r="D31" s="194"/>
      <c r="E31" s="56">
        <f>+E30</f>
        <v>42219</v>
      </c>
      <c r="F31" s="285" t="s">
        <v>164</v>
      </c>
      <c r="G31" s="286"/>
      <c r="H31" s="286"/>
      <c r="I31" s="189"/>
      <c r="J31" s="50" t="s">
        <v>172</v>
      </c>
      <c r="K31" s="191" t="s">
        <v>173</v>
      </c>
      <c r="L31" s="287"/>
      <c r="M31" s="12">
        <v>0.02</v>
      </c>
      <c r="N31" s="52" t="s">
        <v>174</v>
      </c>
      <c r="O31" s="7" t="s">
        <v>160</v>
      </c>
      <c r="P31" s="8" t="s">
        <v>160</v>
      </c>
      <c r="Q31" s="33">
        <v>1.2</v>
      </c>
      <c r="R31" s="34">
        <v>1.17</v>
      </c>
      <c r="S31" s="34">
        <v>1</v>
      </c>
      <c r="T31" s="34">
        <v>1.08</v>
      </c>
      <c r="U31" s="34">
        <v>1.14</v>
      </c>
      <c r="V31" s="34">
        <v>1.21</v>
      </c>
      <c r="W31" s="34">
        <v>1.34</v>
      </c>
      <c r="X31" s="35">
        <v>1.18</v>
      </c>
      <c r="Y31" s="246" t="s">
        <v>171</v>
      </c>
      <c r="Z31" s="247"/>
      <c r="AA31" s="247"/>
      <c r="AB31" s="194"/>
      <c r="AC31" s="75">
        <f>+AC30</f>
        <v>42219</v>
      </c>
      <c r="AD31" s="285" t="s">
        <v>164</v>
      </c>
      <c r="AE31" s="286"/>
      <c r="AF31" s="286"/>
      <c r="AG31" s="189"/>
      <c r="AH31" s="50" t="s">
        <v>172</v>
      </c>
      <c r="AI31" s="191" t="s">
        <v>173</v>
      </c>
      <c r="AJ31" s="287"/>
      <c r="AK31" s="12">
        <v>0.02</v>
      </c>
      <c r="AL31" s="52" t="s">
        <v>174</v>
      </c>
      <c r="AM31" s="7" t="s">
        <v>160</v>
      </c>
      <c r="AN31" s="8" t="s">
        <v>160</v>
      </c>
      <c r="AO31" s="33"/>
      <c r="AP31" s="34"/>
      <c r="AQ31" s="34"/>
      <c r="AR31" s="34"/>
      <c r="AS31" s="34"/>
      <c r="AT31" s="34"/>
      <c r="AU31" s="34"/>
      <c r="AV31" s="35"/>
    </row>
    <row r="32" spans="1:49" customHeight="1" ht="55.5" hidden="true" s="1" customFormat="1">
      <c r="A32" s="246" t="s">
        <v>58</v>
      </c>
      <c r="B32" s="247"/>
      <c r="C32" s="247"/>
      <c r="D32" s="194"/>
      <c r="E32" s="56">
        <f>+E31</f>
        <v>42219</v>
      </c>
      <c r="F32" s="285" t="s">
        <v>157</v>
      </c>
      <c r="G32" s="286"/>
      <c r="H32" s="286"/>
      <c r="I32" s="189"/>
      <c r="J32" s="50" t="s">
        <v>175</v>
      </c>
      <c r="K32" s="191" t="s">
        <v>176</v>
      </c>
      <c r="L32" s="287"/>
      <c r="M32" s="6">
        <v>2</v>
      </c>
      <c r="N32" s="52">
        <v>250</v>
      </c>
      <c r="O32" s="13">
        <v>250</v>
      </c>
      <c r="P32" s="14">
        <v>250</v>
      </c>
      <c r="Q32" s="36">
        <v>20</v>
      </c>
      <c r="R32" s="36">
        <f>+'[2]3'!$AJ$4</f>
        <v>10.79756568</v>
      </c>
      <c r="S32" s="36">
        <f>+'[2]3'!$AJ$5</f>
        <v>8.69803902</v>
      </c>
      <c r="T32" s="36">
        <f>+'[2]3'!$AJ$6</f>
        <v>8.89799394</v>
      </c>
      <c r="U32" s="36">
        <f>+'[2]3'!$AJ$7</f>
        <v>9.79779108</v>
      </c>
      <c r="V32" s="36">
        <f>+'[2]3'!$AJ$8</f>
        <v>9.997746</v>
      </c>
      <c r="W32" s="36">
        <f>+'[2]3'!$AJ$9</f>
        <v>6.4985349</v>
      </c>
      <c r="X32" s="73">
        <f>+'[2]3'!$AJ$10</f>
        <v>9.79779108</v>
      </c>
      <c r="Y32" s="246" t="s">
        <v>58</v>
      </c>
      <c r="Z32" s="247"/>
      <c r="AA32" s="247"/>
      <c r="AB32" s="194"/>
      <c r="AC32" s="75">
        <f>+AC31</f>
        <v>42219</v>
      </c>
      <c r="AD32" s="285" t="s">
        <v>157</v>
      </c>
      <c r="AE32" s="286"/>
      <c r="AF32" s="286"/>
      <c r="AG32" s="189"/>
      <c r="AH32" s="50" t="s">
        <v>175</v>
      </c>
      <c r="AI32" s="191" t="s">
        <v>176</v>
      </c>
      <c r="AJ32" s="287"/>
      <c r="AK32" s="6">
        <v>2</v>
      </c>
      <c r="AL32" s="52">
        <v>250</v>
      </c>
      <c r="AM32" s="13">
        <v>250</v>
      </c>
      <c r="AN32" s="14">
        <v>250</v>
      </c>
      <c r="AO32" s="36">
        <f>+'[2]3'!$AJ$11</f>
        <v>1.4996619</v>
      </c>
      <c r="AP32" s="36">
        <f>+'[2]3'!$AJ$12</f>
        <v>4.29903078</v>
      </c>
      <c r="AQ32" s="36">
        <f>+'[2]3'!$AJ$13</f>
        <v>3.69916602</v>
      </c>
      <c r="AR32" s="37"/>
      <c r="AS32" s="37"/>
      <c r="AT32" s="37"/>
      <c r="AU32" s="37"/>
      <c r="AV32" s="38"/>
    </row>
    <row r="33" spans="1:49" customHeight="1" ht="55.5" hidden="true" s="1" customFormat="1">
      <c r="A33" s="246" t="s">
        <v>177</v>
      </c>
      <c r="B33" s="247"/>
      <c r="C33" s="247"/>
      <c r="D33" s="194"/>
      <c r="E33" s="56">
        <f>+E32</f>
        <v>42219</v>
      </c>
      <c r="F33" s="285" t="s">
        <v>178</v>
      </c>
      <c r="G33" s="286"/>
      <c r="H33" s="286"/>
      <c r="I33" s="189"/>
      <c r="J33" s="50" t="s">
        <v>179</v>
      </c>
      <c r="K33" s="285" t="s">
        <v>180</v>
      </c>
      <c r="L33" s="189"/>
      <c r="M33" s="12" t="s">
        <v>181</v>
      </c>
      <c r="N33" s="51" t="s">
        <v>182</v>
      </c>
      <c r="O33" s="13">
        <v>20000</v>
      </c>
      <c r="P33" s="14">
        <v>1000</v>
      </c>
      <c r="Q33" s="39" t="str">
        <f>+'[2]3'!$AK$3</f>
        <v>&lt;1</v>
      </c>
      <c r="R33" s="39" t="str">
        <f>+'[2]3'!$AK$4</f>
        <v>&lt;1</v>
      </c>
      <c r="S33" s="39" t="str">
        <f>+'[2]3'!$AK$5</f>
        <v>&lt;1</v>
      </c>
      <c r="T33" s="39" t="str">
        <f>+'[2]3'!$AK$6</f>
        <v>&lt;1</v>
      </c>
      <c r="U33" s="39" t="str">
        <f>+'[2]3'!$AK$7</f>
        <v>&lt;1</v>
      </c>
      <c r="V33" s="39" t="str">
        <f>+'[2]3'!$AK$8</f>
        <v>&lt;1</v>
      </c>
      <c r="W33" s="39" t="str">
        <f>+'[2]3'!$AK$9</f>
        <v>&lt;1</v>
      </c>
      <c r="X33" s="74" t="str">
        <f>+'[2]3'!$AK$10</f>
        <v>&lt;1</v>
      </c>
      <c r="Y33" s="246" t="s">
        <v>177</v>
      </c>
      <c r="Z33" s="247"/>
      <c r="AA33" s="247"/>
      <c r="AB33" s="194"/>
      <c r="AC33" s="75">
        <f>+AC32</f>
        <v>42219</v>
      </c>
      <c r="AD33" s="285" t="s">
        <v>178</v>
      </c>
      <c r="AE33" s="286"/>
      <c r="AF33" s="286"/>
      <c r="AG33" s="189"/>
      <c r="AH33" s="50" t="s">
        <v>179</v>
      </c>
      <c r="AI33" s="285" t="s">
        <v>180</v>
      </c>
      <c r="AJ33" s="189"/>
      <c r="AK33" s="12" t="s">
        <v>181</v>
      </c>
      <c r="AL33" s="51" t="s">
        <v>182</v>
      </c>
      <c r="AM33" s="13">
        <v>20000</v>
      </c>
      <c r="AN33" s="14">
        <v>1000</v>
      </c>
      <c r="AO33" s="36">
        <f>+'[2]3'!$AK$11</f>
        <v>17820</v>
      </c>
      <c r="AP33" s="36">
        <f>+'[2]3'!$AK$12</f>
        <v>13760</v>
      </c>
      <c r="AQ33" s="36">
        <f>+'[2]3'!$AK$13</f>
        <v>191.8</v>
      </c>
      <c r="AR33" s="40"/>
      <c r="AS33" s="40"/>
      <c r="AT33" s="40"/>
      <c r="AU33" s="40"/>
      <c r="AV33" s="41"/>
    </row>
    <row r="34" spans="1:49" customHeight="1" ht="55.5" hidden="true" s="1" customFormat="1">
      <c r="A34" s="246" t="s">
        <v>49</v>
      </c>
      <c r="B34" s="247"/>
      <c r="C34" s="247"/>
      <c r="D34" s="194"/>
      <c r="E34" s="56">
        <f>+E33</f>
        <v>42219</v>
      </c>
      <c r="F34" s="285" t="s">
        <v>183</v>
      </c>
      <c r="G34" s="286"/>
      <c r="H34" s="286"/>
      <c r="I34" s="189"/>
      <c r="J34" s="50" t="s">
        <v>184</v>
      </c>
      <c r="K34" s="191" t="s">
        <v>185</v>
      </c>
      <c r="L34" s="287"/>
      <c r="M34" s="15">
        <v>2</v>
      </c>
      <c r="N34" s="52">
        <v>15</v>
      </c>
      <c r="O34" s="7" t="s">
        <v>160</v>
      </c>
      <c r="P34" s="8" t="s">
        <v>160</v>
      </c>
      <c r="Q34" s="39">
        <v>11</v>
      </c>
      <c r="R34" s="79">
        <v>37</v>
      </c>
      <c r="S34" s="79">
        <v>16</v>
      </c>
      <c r="T34" s="40">
        <v>13</v>
      </c>
      <c r="U34" s="40">
        <v>4</v>
      </c>
      <c r="V34" s="40">
        <v>0</v>
      </c>
      <c r="W34" s="40">
        <v>9</v>
      </c>
      <c r="X34" s="41">
        <v>3</v>
      </c>
      <c r="Y34" s="246" t="s">
        <v>49</v>
      </c>
      <c r="Z34" s="247"/>
      <c r="AA34" s="247"/>
      <c r="AB34" s="194"/>
      <c r="AC34" s="75">
        <f>+AC33</f>
        <v>42219</v>
      </c>
      <c r="AD34" s="285" t="s">
        <v>183</v>
      </c>
      <c r="AE34" s="286"/>
      <c r="AF34" s="286"/>
      <c r="AG34" s="189"/>
      <c r="AH34" s="50" t="s">
        <v>184</v>
      </c>
      <c r="AI34" s="191" t="s">
        <v>185</v>
      </c>
      <c r="AJ34" s="287"/>
      <c r="AK34" s="15">
        <v>2</v>
      </c>
      <c r="AL34" s="52">
        <v>15</v>
      </c>
      <c r="AM34" s="7" t="s">
        <v>160</v>
      </c>
      <c r="AN34" s="8" t="s">
        <v>160</v>
      </c>
      <c r="AO34" s="39">
        <v>122</v>
      </c>
      <c r="AP34" s="40">
        <v>122</v>
      </c>
      <c r="AQ34" s="40">
        <v>44</v>
      </c>
      <c r="AR34" s="40"/>
      <c r="AS34" s="40"/>
      <c r="AT34" s="40"/>
      <c r="AU34" s="40"/>
      <c r="AV34" s="41"/>
    </row>
    <row r="35" spans="1:49" customHeight="1" ht="55.5" hidden="true" s="1" customFormat="1">
      <c r="A35" s="294" t="s">
        <v>186</v>
      </c>
      <c r="B35" s="195"/>
      <c r="C35" s="195"/>
      <c r="D35" s="195"/>
      <c r="E35" s="56">
        <f>+E34</f>
        <v>42219</v>
      </c>
      <c r="F35" s="295" t="s">
        <v>183</v>
      </c>
      <c r="G35" s="295"/>
      <c r="H35" s="295"/>
      <c r="I35" s="295"/>
      <c r="J35" s="50" t="s">
        <v>184</v>
      </c>
      <c r="K35" s="190" t="s">
        <v>185</v>
      </c>
      <c r="L35" s="190"/>
      <c r="M35" s="15">
        <v>2</v>
      </c>
      <c r="N35" s="16" t="s">
        <v>160</v>
      </c>
      <c r="O35" s="13">
        <v>75</v>
      </c>
      <c r="P35" s="14">
        <v>20</v>
      </c>
      <c r="Q35" s="39"/>
      <c r="R35" s="40"/>
      <c r="S35" s="40"/>
      <c r="T35" s="40"/>
      <c r="U35" s="40"/>
      <c r="V35" s="40"/>
      <c r="W35" s="40"/>
      <c r="X35" s="41"/>
      <c r="Y35" s="294" t="s">
        <v>186</v>
      </c>
      <c r="Z35" s="195"/>
      <c r="AA35" s="195"/>
      <c r="AB35" s="195"/>
      <c r="AC35" s="75">
        <f>+AC34</f>
        <v>42219</v>
      </c>
      <c r="AD35" s="295" t="s">
        <v>183</v>
      </c>
      <c r="AE35" s="295"/>
      <c r="AF35" s="295"/>
      <c r="AG35" s="295"/>
      <c r="AH35" s="50" t="s">
        <v>184</v>
      </c>
      <c r="AI35" s="190" t="s">
        <v>185</v>
      </c>
      <c r="AJ35" s="190"/>
      <c r="AK35" s="15">
        <v>2</v>
      </c>
      <c r="AL35" s="16" t="s">
        <v>160</v>
      </c>
      <c r="AM35" s="13">
        <v>75</v>
      </c>
      <c r="AN35" s="14">
        <v>20</v>
      </c>
      <c r="AO35" s="39">
        <v>67</v>
      </c>
      <c r="AP35" s="40">
        <v>47</v>
      </c>
      <c r="AQ35" s="40">
        <v>38</v>
      </c>
      <c r="AR35" s="40"/>
      <c r="AS35" s="40"/>
      <c r="AT35" s="40"/>
      <c r="AU35" s="40"/>
      <c r="AV35" s="41"/>
    </row>
    <row r="36" spans="1:49" customHeight="1" ht="55.5" hidden="true" s="1" customFormat="1">
      <c r="A36" s="294" t="s">
        <v>187</v>
      </c>
      <c r="B36" s="195"/>
      <c r="C36" s="195"/>
      <c r="D36" s="195"/>
      <c r="E36" s="298">
        <f>+E35</f>
        <v>42219</v>
      </c>
      <c r="F36" s="295" t="s">
        <v>188</v>
      </c>
      <c r="G36" s="295"/>
      <c r="H36" s="295"/>
      <c r="I36" s="295"/>
      <c r="J36" s="295" t="s">
        <v>189</v>
      </c>
      <c r="K36" s="190" t="s">
        <v>190</v>
      </c>
      <c r="L36" s="190"/>
      <c r="M36" s="17" t="s">
        <v>191</v>
      </c>
      <c r="N36" s="52">
        <v>1000</v>
      </c>
      <c r="O36" s="7" t="s">
        <v>160</v>
      </c>
      <c r="P36" s="8" t="s">
        <v>160</v>
      </c>
      <c r="Q36" s="36">
        <v>56.5</v>
      </c>
      <c r="R36" s="37">
        <v>58.1</v>
      </c>
      <c r="S36" s="37">
        <v>56.7</v>
      </c>
      <c r="T36" s="37">
        <v>53.7</v>
      </c>
      <c r="U36" s="37">
        <v>139.3</v>
      </c>
      <c r="V36" s="37">
        <v>138.8</v>
      </c>
      <c r="W36" s="37">
        <v>94.6</v>
      </c>
      <c r="X36" s="38">
        <v>147.5</v>
      </c>
      <c r="Y36" s="294" t="s">
        <v>187</v>
      </c>
      <c r="Z36" s="195"/>
      <c r="AA36" s="195"/>
      <c r="AB36" s="195"/>
      <c r="AC36" s="298">
        <f>+AC27</f>
        <v>42219</v>
      </c>
      <c r="AD36" s="295" t="s">
        <v>188</v>
      </c>
      <c r="AE36" s="295"/>
      <c r="AF36" s="295"/>
      <c r="AG36" s="295"/>
      <c r="AH36" s="295" t="s">
        <v>189</v>
      </c>
      <c r="AI36" s="190" t="s">
        <v>190</v>
      </c>
      <c r="AJ36" s="190"/>
      <c r="AK36" s="17" t="s">
        <v>191</v>
      </c>
      <c r="AL36" s="52">
        <v>1000</v>
      </c>
      <c r="AM36" s="7" t="s">
        <v>160</v>
      </c>
      <c r="AN36" s="8" t="s">
        <v>160</v>
      </c>
      <c r="AO36" s="36">
        <v>48.8</v>
      </c>
      <c r="AP36" s="37">
        <v>138.2</v>
      </c>
      <c r="AQ36" s="37">
        <v>89.1</v>
      </c>
      <c r="AR36" s="37"/>
      <c r="AS36" s="37"/>
      <c r="AT36" s="37"/>
      <c r="AU36" s="37"/>
      <c r="AV36" s="38"/>
    </row>
    <row r="37" spans="1:49" customHeight="1" ht="55.5" hidden="true" s="1" customFormat="1">
      <c r="A37" s="294" t="s">
        <v>192</v>
      </c>
      <c r="B37" s="195"/>
      <c r="C37" s="195"/>
      <c r="D37" s="195"/>
      <c r="E37" s="299"/>
      <c r="F37" s="295"/>
      <c r="G37" s="295"/>
      <c r="H37" s="295"/>
      <c r="I37" s="295"/>
      <c r="J37" s="295"/>
      <c r="K37" s="190" t="s">
        <v>193</v>
      </c>
      <c r="L37" s="190"/>
      <c r="M37" s="8" t="s">
        <v>160</v>
      </c>
      <c r="N37" s="16" t="s">
        <v>160</v>
      </c>
      <c r="O37" s="7" t="s">
        <v>160</v>
      </c>
      <c r="P37" s="8" t="s">
        <v>160</v>
      </c>
      <c r="Q37" s="36">
        <v>24.1</v>
      </c>
      <c r="R37" s="37">
        <v>25.7</v>
      </c>
      <c r="S37" s="37">
        <v>24.2</v>
      </c>
      <c r="T37" s="37">
        <v>24</v>
      </c>
      <c r="U37" s="37">
        <v>24.1</v>
      </c>
      <c r="V37" s="37">
        <v>24.2</v>
      </c>
      <c r="W37" s="37">
        <v>24.8</v>
      </c>
      <c r="X37" s="38">
        <v>26</v>
      </c>
      <c r="Y37" s="294" t="s">
        <v>192</v>
      </c>
      <c r="Z37" s="195"/>
      <c r="AA37" s="195"/>
      <c r="AB37" s="195"/>
      <c r="AC37" s="299"/>
      <c r="AD37" s="295"/>
      <c r="AE37" s="295"/>
      <c r="AF37" s="295"/>
      <c r="AG37" s="295"/>
      <c r="AH37" s="295"/>
      <c r="AI37" s="190" t="s">
        <v>193</v>
      </c>
      <c r="AJ37" s="190"/>
      <c r="AK37" s="8" t="s">
        <v>160</v>
      </c>
      <c r="AL37" s="16" t="s">
        <v>160</v>
      </c>
      <c r="AM37" s="7" t="s">
        <v>160</v>
      </c>
      <c r="AN37" s="8" t="s">
        <v>160</v>
      </c>
      <c r="AO37" s="36">
        <v>25.2</v>
      </c>
      <c r="AP37" s="37">
        <v>25.9</v>
      </c>
      <c r="AQ37" s="37">
        <v>26.5</v>
      </c>
      <c r="AR37" s="37"/>
      <c r="AS37" s="37"/>
      <c r="AT37" s="37"/>
      <c r="AU37" s="37"/>
      <c r="AV37" s="38"/>
    </row>
    <row r="38" spans="1:49" customHeight="1" ht="55.5" hidden="true" s="1" customFormat="1">
      <c r="A38" s="294" t="s">
        <v>194</v>
      </c>
      <c r="B38" s="195"/>
      <c r="C38" s="195"/>
      <c r="D38" s="195"/>
      <c r="E38" s="56">
        <f>+E35</f>
        <v>42219</v>
      </c>
      <c r="F38" s="295" t="s">
        <v>157</v>
      </c>
      <c r="G38" s="295"/>
      <c r="H38" s="295"/>
      <c r="I38" s="295"/>
      <c r="J38" s="50" t="s">
        <v>195</v>
      </c>
      <c r="K38" s="190" t="s">
        <v>159</v>
      </c>
      <c r="L38" s="190"/>
      <c r="M38" s="6">
        <v>0</v>
      </c>
      <c r="N38" s="16" t="s">
        <v>160</v>
      </c>
      <c r="O38" s="7" t="s">
        <v>160</v>
      </c>
      <c r="P38" s="8" t="s">
        <v>160</v>
      </c>
      <c r="Q38" s="36">
        <f>+'[2]3'!$Z$3</f>
        <v>12.20976</v>
      </c>
      <c r="R38" s="36">
        <f>+'[2]3'!$Z$4</f>
        <v>8.80704</v>
      </c>
      <c r="S38" s="36">
        <f>+'[2]3'!$Z$5</f>
        <v>11.40912</v>
      </c>
      <c r="T38" s="36">
        <f>+'[2]3'!$Z$6</f>
        <v>12.40992</v>
      </c>
      <c r="U38" s="36">
        <f>+'[2]3'!$Z$7</f>
        <v>32.42592</v>
      </c>
      <c r="V38" s="36">
        <f>+'[2]3'!$Z$8</f>
        <v>31.32504</v>
      </c>
      <c r="W38" s="36">
        <f>+'[2]3'!$Z$9</f>
        <v>21.0168</v>
      </c>
      <c r="X38" s="73">
        <f>+'[2]3'!$Z$10</f>
        <v>31.42512</v>
      </c>
      <c r="Y38" s="294" t="s">
        <v>194</v>
      </c>
      <c r="Z38" s="195"/>
      <c r="AA38" s="195"/>
      <c r="AB38" s="195"/>
      <c r="AC38" s="75">
        <f>+AC27</f>
        <v>42219</v>
      </c>
      <c r="AD38" s="295" t="s">
        <v>157</v>
      </c>
      <c r="AE38" s="295"/>
      <c r="AF38" s="295"/>
      <c r="AG38" s="295"/>
      <c r="AH38" s="50" t="s">
        <v>195</v>
      </c>
      <c r="AI38" s="190" t="s">
        <v>159</v>
      </c>
      <c r="AJ38" s="190"/>
      <c r="AK38" s="6">
        <v>0</v>
      </c>
      <c r="AL38" s="16" t="s">
        <v>160</v>
      </c>
      <c r="AM38" s="7" t="s">
        <v>160</v>
      </c>
      <c r="AN38" s="8" t="s">
        <v>160</v>
      </c>
      <c r="AO38" s="36">
        <f>+'[2]3'!$Z$11</f>
        <v>11.80944</v>
      </c>
      <c r="AP38" s="36">
        <f>+'[2]3'!$Z$12</f>
        <v>28.62288</v>
      </c>
      <c r="AQ38" s="36">
        <f>+'[2]3'!$Z$13</f>
        <v>24.0192</v>
      </c>
      <c r="AR38" s="37"/>
      <c r="AS38" s="37"/>
      <c r="AT38" s="37"/>
      <c r="AU38" s="37"/>
      <c r="AV38" s="38"/>
    </row>
    <row r="39" spans="1:49" customHeight="1" ht="55.5" hidden="true" s="1" customFormat="1">
      <c r="A39" s="294" t="s">
        <v>196</v>
      </c>
      <c r="B39" s="195"/>
      <c r="C39" s="195"/>
      <c r="D39" s="195"/>
      <c r="E39" s="56">
        <f>+E38</f>
        <v>42219</v>
      </c>
      <c r="F39" s="295" t="s">
        <v>197</v>
      </c>
      <c r="G39" s="295"/>
      <c r="H39" s="295"/>
      <c r="I39" s="295"/>
      <c r="J39" s="50" t="s">
        <v>198</v>
      </c>
      <c r="K39" s="190" t="s">
        <v>159</v>
      </c>
      <c r="L39" s="190"/>
      <c r="M39" s="6">
        <v>0</v>
      </c>
      <c r="N39" s="16" t="s">
        <v>160</v>
      </c>
      <c r="O39" s="7" t="s">
        <v>160</v>
      </c>
      <c r="P39" s="8" t="s">
        <v>160</v>
      </c>
      <c r="Q39" s="36">
        <f>+'[2]3'!$AB$3</f>
        <v>4.40352</v>
      </c>
      <c r="R39" s="36">
        <f>+'[2]3'!$AB$4</f>
        <v>7.80624</v>
      </c>
      <c r="S39" s="36">
        <f>+'[2]3'!$AB$5</f>
        <v>5.20416</v>
      </c>
      <c r="T39" s="36">
        <f>+'[2]3'!$AB$6</f>
        <v>3.40272</v>
      </c>
      <c r="U39" s="36">
        <f>+'[2]3'!$AB$7</f>
        <v>25.02</v>
      </c>
      <c r="V39" s="36">
        <f>+'[2]3'!$AB$8</f>
        <v>22.518</v>
      </c>
      <c r="W39" s="36">
        <f>+'[2]3'!$AB$9</f>
        <v>12.81024</v>
      </c>
      <c r="X39" s="73">
        <f>+'[2]3'!$AB$10</f>
        <v>23.21856</v>
      </c>
      <c r="Y39" s="294" t="s">
        <v>196</v>
      </c>
      <c r="Z39" s="195"/>
      <c r="AA39" s="195"/>
      <c r="AB39" s="195"/>
      <c r="AC39" s="75">
        <f>+AC28</f>
        <v>42219</v>
      </c>
      <c r="AD39" s="295" t="s">
        <v>197</v>
      </c>
      <c r="AE39" s="295"/>
      <c r="AF39" s="295"/>
      <c r="AG39" s="295"/>
      <c r="AH39" s="50" t="s">
        <v>198</v>
      </c>
      <c r="AI39" s="190" t="s">
        <v>159</v>
      </c>
      <c r="AJ39" s="190"/>
      <c r="AK39" s="6">
        <v>0</v>
      </c>
      <c r="AL39" s="16" t="s">
        <v>160</v>
      </c>
      <c r="AM39" s="7" t="s">
        <v>160</v>
      </c>
      <c r="AN39" s="8" t="s">
        <v>160</v>
      </c>
      <c r="AO39" s="36">
        <f>+'[2]3'!$AB$11</f>
        <v>3.80304</v>
      </c>
      <c r="AP39" s="36">
        <f>+'[2]3'!$AB$12</f>
        <v>25.82064</v>
      </c>
      <c r="AQ39" s="36">
        <f>+'[2]3'!$AB$13</f>
        <v>9.60768</v>
      </c>
      <c r="AR39" s="37"/>
      <c r="AS39" s="37"/>
      <c r="AT39" s="37"/>
      <c r="AU39" s="37"/>
      <c r="AV39" s="38"/>
    </row>
    <row r="40" spans="1:49" customHeight="1" ht="55.5" hidden="true" s="1" customFormat="1">
      <c r="A40" s="294" t="s">
        <v>199</v>
      </c>
      <c r="B40" s="195"/>
      <c r="C40" s="195"/>
      <c r="D40" s="195"/>
      <c r="E40" s="56">
        <f>+E39</f>
        <v>42219</v>
      </c>
      <c r="F40" s="295" t="s">
        <v>157</v>
      </c>
      <c r="G40" s="295"/>
      <c r="H40" s="295"/>
      <c r="I40" s="295"/>
      <c r="J40" s="50" t="s">
        <v>200</v>
      </c>
      <c r="K40" s="190" t="s">
        <v>159</v>
      </c>
      <c r="L40" s="190"/>
      <c r="M40" s="6">
        <v>0</v>
      </c>
      <c r="N40" s="52">
        <v>300</v>
      </c>
      <c r="O40" s="7" t="s">
        <v>160</v>
      </c>
      <c r="P40" s="8" t="s">
        <v>160</v>
      </c>
      <c r="Q40" s="36">
        <f>+'[2]3'!$T$3</f>
        <v>16.61328</v>
      </c>
      <c r="R40" s="36">
        <f>+'[2]9'!$T$4</f>
        <v>53.24256</v>
      </c>
      <c r="S40" s="36">
        <f>+'[2]3'!$T$5</f>
        <v>16.61328</v>
      </c>
      <c r="T40" s="36">
        <f>+'[2]3'!$T$6</f>
        <v>15.81264</v>
      </c>
      <c r="U40" s="36">
        <f>+'[2]3'!$T$7</f>
        <v>57.44592</v>
      </c>
      <c r="V40" s="36">
        <f>+'[2]3'!$T$8</f>
        <v>53.84304</v>
      </c>
      <c r="W40" s="36">
        <f>+'[2]3'!$T$9</f>
        <v>33.82704</v>
      </c>
      <c r="X40" s="73">
        <f>+'[2]3'!$T$10</f>
        <v>54.64368</v>
      </c>
      <c r="Y40" s="294" t="s">
        <v>199</v>
      </c>
      <c r="Z40" s="195"/>
      <c r="AA40" s="195"/>
      <c r="AB40" s="195"/>
      <c r="AC40" s="75">
        <f>+AC29</f>
        <v>42219</v>
      </c>
      <c r="AD40" s="295" t="s">
        <v>157</v>
      </c>
      <c r="AE40" s="295"/>
      <c r="AF40" s="295"/>
      <c r="AG40" s="295"/>
      <c r="AH40" s="50" t="s">
        <v>200</v>
      </c>
      <c r="AI40" s="190" t="s">
        <v>159</v>
      </c>
      <c r="AJ40" s="190"/>
      <c r="AK40" s="6">
        <v>0</v>
      </c>
      <c r="AL40" s="52">
        <v>300</v>
      </c>
      <c r="AM40" s="7" t="s">
        <v>160</v>
      </c>
      <c r="AN40" s="8" t="s">
        <v>160</v>
      </c>
      <c r="AO40" s="36">
        <f>+'[2]3'!$T$11</f>
        <v>15.61248</v>
      </c>
      <c r="AP40" s="36">
        <f>+'[2]3'!$T$12</f>
        <v>54.44352</v>
      </c>
      <c r="AQ40" s="36">
        <f>+'[2]3'!$T$13</f>
        <v>33.62688</v>
      </c>
      <c r="AR40" s="37"/>
      <c r="AS40" s="37"/>
      <c r="AT40" s="37"/>
      <c r="AU40" s="37"/>
      <c r="AV40" s="38"/>
    </row>
    <row r="41" spans="1:49" customHeight="1" ht="55.5" hidden="true" s="1" customFormat="1">
      <c r="A41" s="294" t="s">
        <v>201</v>
      </c>
      <c r="B41" s="195"/>
      <c r="C41" s="195"/>
      <c r="D41" s="195"/>
      <c r="E41" s="56">
        <f>+E40</f>
        <v>42219</v>
      </c>
      <c r="F41" s="295" t="s">
        <v>178</v>
      </c>
      <c r="G41" s="295"/>
      <c r="H41" s="295"/>
      <c r="I41" s="295"/>
      <c r="J41" s="50" t="s">
        <v>179</v>
      </c>
      <c r="K41" s="295" t="s">
        <v>180</v>
      </c>
      <c r="L41" s="295"/>
      <c r="M41" s="48" t="s">
        <v>181</v>
      </c>
      <c r="N41" s="51" t="s">
        <v>181</v>
      </c>
      <c r="O41" s="13">
        <v>2000</v>
      </c>
      <c r="P41" s="18" t="s">
        <v>160</v>
      </c>
      <c r="Q41" s="39" t="str">
        <f>+'[2]3'!$AL$3</f>
        <v>&lt;1</v>
      </c>
      <c r="R41" s="39" t="str">
        <f>+'[2]3'!$AL$4</f>
        <v>&lt;1</v>
      </c>
      <c r="S41" s="39" t="str">
        <f>+'[2]3'!$AL$5</f>
        <v>&lt;1</v>
      </c>
      <c r="T41" s="39" t="str">
        <f>+'[2]3'!$AL$6</f>
        <v>&lt;1</v>
      </c>
      <c r="U41" s="39" t="str">
        <f>+'[2]3'!$AL$7</f>
        <v>&lt;1</v>
      </c>
      <c r="V41" s="39" t="str">
        <f>+'[2]3'!$AL$8</f>
        <v>&lt;1</v>
      </c>
      <c r="W41" s="39" t="str">
        <f>+'[2]3'!$AL$9</f>
        <v>&lt;1</v>
      </c>
      <c r="X41" s="74" t="str">
        <f>+'[2]3'!$AL$10</f>
        <v>&lt;1</v>
      </c>
      <c r="Y41" s="294" t="s">
        <v>201</v>
      </c>
      <c r="Z41" s="195"/>
      <c r="AA41" s="195"/>
      <c r="AB41" s="195"/>
      <c r="AC41" s="75">
        <f>+AC30</f>
        <v>42219</v>
      </c>
      <c r="AD41" s="295" t="s">
        <v>178</v>
      </c>
      <c r="AE41" s="295"/>
      <c r="AF41" s="295"/>
      <c r="AG41" s="295"/>
      <c r="AH41" s="50" t="s">
        <v>179</v>
      </c>
      <c r="AI41" s="295" t="s">
        <v>180</v>
      </c>
      <c r="AJ41" s="295"/>
      <c r="AK41" s="48" t="s">
        <v>181</v>
      </c>
      <c r="AL41" s="51" t="s">
        <v>181</v>
      </c>
      <c r="AM41" s="13">
        <v>2000</v>
      </c>
      <c r="AN41" s="18" t="s">
        <v>160</v>
      </c>
      <c r="AO41" s="36">
        <f>+'[2]3'!$AL$11</f>
        <v>9840</v>
      </c>
      <c r="AP41" s="36">
        <f>+'[2]3'!$AL$12</f>
        <v>2060</v>
      </c>
      <c r="AQ41" s="36">
        <f>+'[2]3'!$AL$13</f>
        <v>166.4</v>
      </c>
      <c r="AR41" s="40"/>
      <c r="AS41" s="40"/>
      <c r="AT41" s="40"/>
      <c r="AU41" s="40"/>
      <c r="AV41" s="41"/>
    </row>
    <row r="42" spans="1:49" customHeight="1" ht="55.5" hidden="true" s="1" customFormat="1">
      <c r="A42" s="294" t="s">
        <v>202</v>
      </c>
      <c r="B42" s="195"/>
      <c r="C42" s="195"/>
      <c r="D42" s="195"/>
      <c r="E42" s="56">
        <f>+E41</f>
        <v>42219</v>
      </c>
      <c r="F42" s="295" t="s">
        <v>164</v>
      </c>
      <c r="G42" s="295"/>
      <c r="H42" s="295"/>
      <c r="I42" s="295"/>
      <c r="J42" s="50" t="s">
        <v>165</v>
      </c>
      <c r="K42" s="190" t="s">
        <v>203</v>
      </c>
      <c r="L42" s="190"/>
      <c r="M42" s="12">
        <v>0.02</v>
      </c>
      <c r="N42" s="52">
        <v>0.3</v>
      </c>
      <c r="O42" s="10" t="s">
        <v>160</v>
      </c>
      <c r="P42" s="11" t="s">
        <v>160</v>
      </c>
      <c r="Q42" s="9"/>
      <c r="R42" s="10"/>
      <c r="S42" s="10"/>
      <c r="T42" s="10"/>
      <c r="U42" s="10"/>
      <c r="V42" s="10"/>
      <c r="W42" s="10"/>
      <c r="X42" s="11"/>
      <c r="Y42" s="294" t="s">
        <v>202</v>
      </c>
      <c r="Z42" s="195"/>
      <c r="AA42" s="195"/>
      <c r="AB42" s="195"/>
      <c r="AC42" s="75">
        <f>+AC31</f>
        <v>42219</v>
      </c>
      <c r="AD42" s="295" t="s">
        <v>164</v>
      </c>
      <c r="AE42" s="295"/>
      <c r="AF42" s="295"/>
      <c r="AG42" s="295"/>
      <c r="AH42" s="50" t="s">
        <v>165</v>
      </c>
      <c r="AI42" s="190" t="s">
        <v>203</v>
      </c>
      <c r="AJ42" s="190"/>
      <c r="AK42" s="12">
        <v>0.02</v>
      </c>
      <c r="AL42" s="52">
        <v>0.3</v>
      </c>
      <c r="AM42" s="10" t="s">
        <v>160</v>
      </c>
      <c r="AN42" s="11" t="s">
        <v>160</v>
      </c>
      <c r="AO42" s="9"/>
      <c r="AP42" s="10"/>
      <c r="AQ42" s="10"/>
      <c r="AR42" s="10"/>
      <c r="AS42" s="10"/>
      <c r="AT42" s="10"/>
      <c r="AU42" s="10"/>
      <c r="AV42" s="11"/>
    </row>
    <row r="43" spans="1:49" customHeight="1" ht="55.5" hidden="true" s="1" customFormat="1">
      <c r="A43" s="294" t="s">
        <v>204</v>
      </c>
      <c r="B43" s="195"/>
      <c r="C43" s="195"/>
      <c r="D43" s="195"/>
      <c r="E43" s="56">
        <f>+E42</f>
        <v>42219</v>
      </c>
      <c r="F43" s="295" t="s">
        <v>205</v>
      </c>
      <c r="G43" s="295"/>
      <c r="H43" s="295"/>
      <c r="I43" s="295"/>
      <c r="J43" s="50" t="s">
        <v>206</v>
      </c>
      <c r="K43" s="190" t="s">
        <v>207</v>
      </c>
      <c r="L43" s="190"/>
      <c r="M43" s="12">
        <v>0</v>
      </c>
      <c r="N43" s="52">
        <v>36</v>
      </c>
      <c r="O43" s="10" t="s">
        <v>160</v>
      </c>
      <c r="P43" s="11" t="s">
        <v>160</v>
      </c>
      <c r="Q43" s="36">
        <f>+'[2]3'!$AC$3</f>
        <v>1.0620870857143</v>
      </c>
      <c r="R43" s="36">
        <f>+'[2]3'!$AC$4</f>
        <v>1.0620870857143</v>
      </c>
      <c r="S43" s="36">
        <f>+'[2]3'!$AC$5</f>
        <v>1.0620870857143</v>
      </c>
      <c r="T43" s="36">
        <f>+'[2]3'!$AC$6</f>
        <v>1.0620870857143</v>
      </c>
      <c r="U43" s="36">
        <f>+'[2]3'!$AC$7</f>
        <v>1.0620870857143</v>
      </c>
      <c r="V43" s="36">
        <f>+'[2]3'!$AC$8</f>
        <v>1.0620870857143</v>
      </c>
      <c r="W43" s="36">
        <f>+'[2]3'!$AC$9</f>
        <v>1.0620870857143</v>
      </c>
      <c r="X43" s="73">
        <f>+'[2]3'!$AC$10</f>
        <v>1.0620870857143</v>
      </c>
      <c r="Y43" s="294" t="s">
        <v>204</v>
      </c>
      <c r="Z43" s="195"/>
      <c r="AA43" s="195"/>
      <c r="AB43" s="195"/>
      <c r="AC43" s="75">
        <f>+AC32</f>
        <v>42219</v>
      </c>
      <c r="AD43" s="295" t="s">
        <v>205</v>
      </c>
      <c r="AE43" s="295"/>
      <c r="AF43" s="295"/>
      <c r="AG43" s="295"/>
      <c r="AH43" s="50" t="s">
        <v>206</v>
      </c>
      <c r="AI43" s="190" t="s">
        <v>207</v>
      </c>
      <c r="AJ43" s="190"/>
      <c r="AK43" s="12">
        <v>0</v>
      </c>
      <c r="AL43" s="52">
        <v>36</v>
      </c>
      <c r="AM43" s="10" t="s">
        <v>160</v>
      </c>
      <c r="AN43" s="11" t="s">
        <v>160</v>
      </c>
      <c r="AO43" s="36">
        <f>+'[2]3'!$AC$11</f>
        <v>1.0620870857143</v>
      </c>
      <c r="AP43" s="36">
        <f>+'[2]3'!$AC$12</f>
        <v>1.0620870857143</v>
      </c>
      <c r="AQ43" s="36">
        <f>+'[2]3'!$AC$13</f>
        <v>1.0620870857143</v>
      </c>
      <c r="AR43" s="37"/>
      <c r="AS43" s="37"/>
      <c r="AT43" s="37"/>
      <c r="AU43" s="37"/>
      <c r="AV43" s="38"/>
    </row>
    <row r="44" spans="1:49" customHeight="1" ht="55.5" hidden="true" s="1" customFormat="1">
      <c r="A44" s="294" t="s">
        <v>208</v>
      </c>
      <c r="B44" s="195"/>
      <c r="C44" s="195"/>
      <c r="D44" s="195"/>
      <c r="E44" s="56">
        <f>+E43</f>
        <v>42219</v>
      </c>
      <c r="F44" s="295" t="s">
        <v>209</v>
      </c>
      <c r="G44" s="295"/>
      <c r="H44" s="295"/>
      <c r="I44" s="295"/>
      <c r="J44" s="50" t="s">
        <v>210</v>
      </c>
      <c r="K44" s="190" t="s">
        <v>211</v>
      </c>
      <c r="L44" s="190"/>
      <c r="M44" s="15">
        <v>0</v>
      </c>
      <c r="N44" s="52">
        <v>100</v>
      </c>
      <c r="O44" s="10" t="s">
        <v>160</v>
      </c>
      <c r="P44" s="11" t="s">
        <v>160</v>
      </c>
      <c r="Q44" s="39">
        <f>+'[2]3'!$AM$3</f>
        <v>0</v>
      </c>
      <c r="R44" s="39">
        <f>+'[2]3'!$AM$4</f>
        <v>2</v>
      </c>
      <c r="S44" s="39">
        <f>+'[2]3'!$AM$5</f>
        <v>6</v>
      </c>
      <c r="T44" s="39">
        <f>+'[2]3'!$AM$6</f>
        <v>0</v>
      </c>
      <c r="U44" s="39">
        <f>+'[2]3'!$AM$7</f>
        <v>0</v>
      </c>
      <c r="V44" s="39">
        <f>+'[2]3'!$AM$8</f>
        <v>0</v>
      </c>
      <c r="W44" s="39">
        <f>+'[2]3'!$AM$9</f>
        <v>0</v>
      </c>
      <c r="X44" s="74">
        <f>+'[2]3'!$AM$10</f>
        <v>0</v>
      </c>
      <c r="Y44" s="294" t="s">
        <v>208</v>
      </c>
      <c r="Z44" s="195"/>
      <c r="AA44" s="195"/>
      <c r="AB44" s="195"/>
      <c r="AC44" s="75">
        <f>+AC33</f>
        <v>42219</v>
      </c>
      <c r="AD44" s="295" t="s">
        <v>209</v>
      </c>
      <c r="AE44" s="295"/>
      <c r="AF44" s="295"/>
      <c r="AG44" s="295"/>
      <c r="AH44" s="50" t="s">
        <v>210</v>
      </c>
      <c r="AI44" s="190" t="s">
        <v>211</v>
      </c>
      <c r="AJ44" s="190"/>
      <c r="AK44" s="15">
        <v>0</v>
      </c>
      <c r="AL44" s="52">
        <v>100</v>
      </c>
      <c r="AM44" s="10" t="s">
        <v>160</v>
      </c>
      <c r="AN44" s="11" t="s">
        <v>160</v>
      </c>
      <c r="AO44" s="39"/>
      <c r="AP44" s="40"/>
      <c r="AQ44" s="40"/>
      <c r="AR44" s="40"/>
      <c r="AS44" s="40"/>
      <c r="AT44" s="40"/>
      <c r="AU44" s="40"/>
      <c r="AV44" s="41"/>
    </row>
    <row r="45" spans="1:49" customHeight="1" ht="55.5" hidden="true" s="1" customFormat="1">
      <c r="A45" s="294" t="s">
        <v>212</v>
      </c>
      <c r="B45" s="195"/>
      <c r="C45" s="195"/>
      <c r="D45" s="195"/>
      <c r="E45" s="56">
        <f>+E44</f>
        <v>42219</v>
      </c>
      <c r="F45" s="295" t="s">
        <v>164</v>
      </c>
      <c r="G45" s="295"/>
      <c r="H45" s="295"/>
      <c r="I45" s="295"/>
      <c r="J45" s="50" t="s">
        <v>165</v>
      </c>
      <c r="K45" s="190" t="s">
        <v>213</v>
      </c>
      <c r="L45" s="190"/>
      <c r="M45" s="12">
        <v>0.1</v>
      </c>
      <c r="N45" s="52">
        <v>10</v>
      </c>
      <c r="O45" s="13">
        <v>10</v>
      </c>
      <c r="P45" s="14">
        <v>10</v>
      </c>
      <c r="Q45" s="9"/>
      <c r="R45" s="10"/>
      <c r="S45" s="10"/>
      <c r="T45" s="10"/>
      <c r="U45" s="10"/>
      <c r="V45" s="10"/>
      <c r="W45" s="10"/>
      <c r="X45" s="11"/>
      <c r="Y45" s="294" t="s">
        <v>212</v>
      </c>
      <c r="Z45" s="195"/>
      <c r="AA45" s="195"/>
      <c r="AB45" s="195"/>
      <c r="AC45" s="75">
        <f>+AC34</f>
        <v>42219</v>
      </c>
      <c r="AD45" s="295" t="s">
        <v>164</v>
      </c>
      <c r="AE45" s="295"/>
      <c r="AF45" s="295"/>
      <c r="AG45" s="295"/>
      <c r="AH45" s="50" t="s">
        <v>165</v>
      </c>
      <c r="AI45" s="190" t="s">
        <v>213</v>
      </c>
      <c r="AJ45" s="190"/>
      <c r="AK45" s="12">
        <v>0.1</v>
      </c>
      <c r="AL45" s="52">
        <v>10</v>
      </c>
      <c r="AM45" s="13">
        <v>10</v>
      </c>
      <c r="AN45" s="14">
        <v>10</v>
      </c>
      <c r="AO45" s="9"/>
      <c r="AP45" s="10"/>
      <c r="AQ45" s="10"/>
      <c r="AR45" s="10"/>
      <c r="AS45" s="10"/>
      <c r="AT45" s="10"/>
      <c r="AU45" s="10"/>
      <c r="AV45" s="11"/>
    </row>
    <row r="46" spans="1:49" customHeight="1" ht="55.5" hidden="true" s="1" customFormat="1">
      <c r="A46" s="294" t="s">
        <v>60</v>
      </c>
      <c r="B46" s="195"/>
      <c r="C46" s="195"/>
      <c r="D46" s="195"/>
      <c r="E46" s="56">
        <f>+E45</f>
        <v>42219</v>
      </c>
      <c r="F46" s="295" t="s">
        <v>164</v>
      </c>
      <c r="G46" s="295"/>
      <c r="H46" s="295"/>
      <c r="I46" s="295"/>
      <c r="J46" s="50" t="s">
        <v>165</v>
      </c>
      <c r="K46" s="190" t="s">
        <v>214</v>
      </c>
      <c r="L46" s="190"/>
      <c r="M46" s="12">
        <v>0.02</v>
      </c>
      <c r="N46" s="52">
        <v>0.1</v>
      </c>
      <c r="O46" s="13">
        <v>10</v>
      </c>
      <c r="P46" s="14">
        <v>10</v>
      </c>
      <c r="Q46" s="36"/>
      <c r="R46" s="37"/>
      <c r="S46" s="37"/>
      <c r="T46" s="37"/>
      <c r="U46" s="37"/>
      <c r="V46" s="37"/>
      <c r="W46" s="37"/>
      <c r="X46" s="38"/>
      <c r="Y46" s="294" t="s">
        <v>60</v>
      </c>
      <c r="Z46" s="195"/>
      <c r="AA46" s="195"/>
      <c r="AB46" s="195"/>
      <c r="AC46" s="75">
        <f>+AC35</f>
        <v>42219</v>
      </c>
      <c r="AD46" s="295" t="s">
        <v>164</v>
      </c>
      <c r="AE46" s="295"/>
      <c r="AF46" s="295"/>
      <c r="AG46" s="295"/>
      <c r="AH46" s="50" t="s">
        <v>165</v>
      </c>
      <c r="AI46" s="190" t="s">
        <v>214</v>
      </c>
      <c r="AJ46" s="190"/>
      <c r="AK46" s="12">
        <v>0.02</v>
      </c>
      <c r="AL46" s="52">
        <v>0.1</v>
      </c>
      <c r="AM46" s="13">
        <v>10</v>
      </c>
      <c r="AN46" s="14">
        <v>10</v>
      </c>
      <c r="AO46" s="36"/>
      <c r="AP46" s="37"/>
      <c r="AQ46" s="37"/>
      <c r="AR46" s="37"/>
      <c r="AS46" s="37"/>
      <c r="AT46" s="37"/>
      <c r="AU46" s="37"/>
      <c r="AV46" s="38"/>
    </row>
    <row r="47" spans="1:49" customHeight="1" ht="55.5" hidden="true" s="1" customFormat="1">
      <c r="A47" s="294" t="s">
        <v>215</v>
      </c>
      <c r="B47" s="195"/>
      <c r="C47" s="195"/>
      <c r="D47" s="195"/>
      <c r="E47" s="298">
        <f>+E46</f>
        <v>42219</v>
      </c>
      <c r="F47" s="295" t="s">
        <v>216</v>
      </c>
      <c r="G47" s="295"/>
      <c r="H47" s="295"/>
      <c r="I47" s="295"/>
      <c r="J47" s="295" t="s">
        <v>217</v>
      </c>
      <c r="K47" s="190" t="s">
        <v>218</v>
      </c>
      <c r="L47" s="190"/>
      <c r="M47" s="19">
        <v>0.01</v>
      </c>
      <c r="N47" s="52" t="s">
        <v>219</v>
      </c>
      <c r="O47" s="7" t="s">
        <v>220</v>
      </c>
      <c r="P47" s="8" t="s">
        <v>221</v>
      </c>
      <c r="Q47" s="33">
        <v>6.74</v>
      </c>
      <c r="R47" s="34">
        <v>6.7</v>
      </c>
      <c r="S47" s="34">
        <v>6.78</v>
      </c>
      <c r="T47" s="34">
        <v>6.76</v>
      </c>
      <c r="U47" s="34">
        <v>7.21</v>
      </c>
      <c r="V47" s="34">
        <v>7.34</v>
      </c>
      <c r="W47" s="34">
        <v>7.43</v>
      </c>
      <c r="X47" s="35">
        <v>7.73</v>
      </c>
      <c r="Y47" s="294" t="s">
        <v>215</v>
      </c>
      <c r="Z47" s="195"/>
      <c r="AA47" s="195"/>
      <c r="AB47" s="195"/>
      <c r="AC47" s="298">
        <f>+AC27</f>
        <v>42219</v>
      </c>
      <c r="AD47" s="295" t="s">
        <v>216</v>
      </c>
      <c r="AE47" s="295"/>
      <c r="AF47" s="295"/>
      <c r="AG47" s="295"/>
      <c r="AH47" s="295" t="s">
        <v>217</v>
      </c>
      <c r="AI47" s="190" t="s">
        <v>218</v>
      </c>
      <c r="AJ47" s="190"/>
      <c r="AK47" s="19">
        <v>0.01</v>
      </c>
      <c r="AL47" s="52" t="s">
        <v>219</v>
      </c>
      <c r="AM47" s="7" t="s">
        <v>220</v>
      </c>
      <c r="AN47" s="8" t="s">
        <v>221</v>
      </c>
      <c r="AO47" s="33">
        <v>7.36</v>
      </c>
      <c r="AP47" s="34">
        <v>7.53</v>
      </c>
      <c r="AQ47" s="34">
        <v>7.96</v>
      </c>
      <c r="AR47" s="34"/>
      <c r="AS47" s="34"/>
      <c r="AT47" s="34"/>
      <c r="AU47" s="34"/>
      <c r="AV47" s="35"/>
    </row>
    <row r="48" spans="1:49" customHeight="1" ht="55.5" hidden="true" s="1" customFormat="1">
      <c r="A48" s="294" t="s">
        <v>192</v>
      </c>
      <c r="B48" s="195"/>
      <c r="C48" s="195"/>
      <c r="D48" s="195"/>
      <c r="E48" s="299"/>
      <c r="F48" s="295"/>
      <c r="G48" s="295"/>
      <c r="H48" s="295"/>
      <c r="I48" s="295"/>
      <c r="J48" s="295"/>
      <c r="K48" s="190" t="s">
        <v>193</v>
      </c>
      <c r="L48" s="190"/>
      <c r="M48" s="11" t="s">
        <v>160</v>
      </c>
      <c r="N48" s="9" t="s">
        <v>160</v>
      </c>
      <c r="O48" s="10" t="s">
        <v>160</v>
      </c>
      <c r="P48" s="11" t="s">
        <v>160</v>
      </c>
      <c r="Q48" s="36">
        <v>22.7</v>
      </c>
      <c r="R48" s="37">
        <v>23.4</v>
      </c>
      <c r="S48" s="37">
        <v>22.2</v>
      </c>
      <c r="T48" s="37">
        <v>21.4</v>
      </c>
      <c r="U48" s="37">
        <v>21.6</v>
      </c>
      <c r="V48" s="37">
        <v>20.6</v>
      </c>
      <c r="W48" s="37">
        <v>19</v>
      </c>
      <c r="X48" s="38">
        <v>19</v>
      </c>
      <c r="Y48" s="294" t="s">
        <v>192</v>
      </c>
      <c r="Z48" s="195"/>
      <c r="AA48" s="195"/>
      <c r="AB48" s="195"/>
      <c r="AC48" s="299"/>
      <c r="AD48" s="295"/>
      <c r="AE48" s="295"/>
      <c r="AF48" s="295"/>
      <c r="AG48" s="295"/>
      <c r="AH48" s="295"/>
      <c r="AI48" s="190" t="s">
        <v>193</v>
      </c>
      <c r="AJ48" s="190"/>
      <c r="AK48" s="11" t="s">
        <v>160</v>
      </c>
      <c r="AL48" s="9" t="s">
        <v>160</v>
      </c>
      <c r="AM48" s="10" t="s">
        <v>160</v>
      </c>
      <c r="AN48" s="11" t="s">
        <v>160</v>
      </c>
      <c r="AO48" s="36">
        <v>14.2</v>
      </c>
      <c r="AP48" s="37">
        <v>11.8</v>
      </c>
      <c r="AQ48" s="37">
        <v>9.2</v>
      </c>
      <c r="AR48" s="37"/>
      <c r="AS48" s="37"/>
      <c r="AT48" s="37"/>
      <c r="AU48" s="37"/>
      <c r="AV48" s="38"/>
    </row>
    <row r="49" spans="1:49" customHeight="1" ht="55.5" hidden="true">
      <c r="A49" s="294" t="s">
        <v>59</v>
      </c>
      <c r="B49" s="195"/>
      <c r="C49" s="195"/>
      <c r="D49" s="195"/>
      <c r="E49" s="56">
        <f>+E46</f>
        <v>42219</v>
      </c>
      <c r="F49" s="295" t="s">
        <v>164</v>
      </c>
      <c r="G49" s="295"/>
      <c r="H49" s="295"/>
      <c r="I49" s="295"/>
      <c r="J49" s="50" t="s">
        <v>165</v>
      </c>
      <c r="K49" s="190" t="s">
        <v>222</v>
      </c>
      <c r="L49" s="190"/>
      <c r="M49" s="15">
        <v>0</v>
      </c>
      <c r="N49" s="52">
        <v>250</v>
      </c>
      <c r="O49" s="13">
        <v>400</v>
      </c>
      <c r="P49" s="14">
        <v>400</v>
      </c>
      <c r="Q49" s="39"/>
      <c r="R49" s="40"/>
      <c r="S49" s="40"/>
      <c r="T49" s="40"/>
      <c r="U49" s="40"/>
      <c r="V49" s="40"/>
      <c r="W49" s="40"/>
      <c r="X49" s="41"/>
      <c r="Y49" s="294" t="s">
        <v>59</v>
      </c>
      <c r="Z49" s="195"/>
      <c r="AA49" s="195"/>
      <c r="AB49" s="195"/>
      <c r="AC49" s="75">
        <f>+AC27</f>
        <v>42219</v>
      </c>
      <c r="AD49" s="295" t="s">
        <v>164</v>
      </c>
      <c r="AE49" s="295"/>
      <c r="AF49" s="295"/>
      <c r="AG49" s="295"/>
      <c r="AH49" s="50" t="s">
        <v>165</v>
      </c>
      <c r="AI49" s="190" t="s">
        <v>222</v>
      </c>
      <c r="AJ49" s="190"/>
      <c r="AK49" s="15">
        <v>0</v>
      </c>
      <c r="AL49" s="52">
        <v>250</v>
      </c>
      <c r="AM49" s="13">
        <v>400</v>
      </c>
      <c r="AN49" s="14">
        <v>400</v>
      </c>
      <c r="AO49" s="39"/>
      <c r="AP49" s="40"/>
      <c r="AQ49" s="40"/>
      <c r="AR49" s="40"/>
      <c r="AS49" s="40"/>
      <c r="AT49" s="40"/>
      <c r="AU49" s="40"/>
      <c r="AV49" s="41"/>
    </row>
    <row r="50" spans="1:49" customHeight="1" ht="55.5" hidden="true">
      <c r="A50" s="300" t="s">
        <v>48</v>
      </c>
      <c r="B50" s="301"/>
      <c r="C50" s="301"/>
      <c r="D50" s="301"/>
      <c r="E50" s="55">
        <f>+E49</f>
        <v>42219</v>
      </c>
      <c r="F50" s="210" t="s">
        <v>223</v>
      </c>
      <c r="G50" s="210"/>
      <c r="H50" s="210"/>
      <c r="I50" s="210"/>
      <c r="J50" s="49" t="s">
        <v>224</v>
      </c>
      <c r="K50" s="302" t="s">
        <v>225</v>
      </c>
      <c r="L50" s="302"/>
      <c r="M50" s="20" t="s">
        <v>181</v>
      </c>
      <c r="N50" s="53">
        <v>2</v>
      </c>
      <c r="O50" s="21" t="s">
        <v>160</v>
      </c>
      <c r="P50" s="22">
        <v>10</v>
      </c>
      <c r="Q50" s="42">
        <v>1.07</v>
      </c>
      <c r="R50" s="78">
        <v>3.58</v>
      </c>
      <c r="S50" s="43">
        <v>1.39</v>
      </c>
      <c r="T50" s="43">
        <v>1.17</v>
      </c>
      <c r="U50" s="43">
        <v>0.76</v>
      </c>
      <c r="V50" s="43">
        <v>0.31</v>
      </c>
      <c r="W50" s="43">
        <v>1.27</v>
      </c>
      <c r="X50" s="44">
        <v>0.78</v>
      </c>
      <c r="Y50" s="300" t="s">
        <v>48</v>
      </c>
      <c r="Z50" s="301"/>
      <c r="AA50" s="301"/>
      <c r="AB50" s="301"/>
      <c r="AC50" s="76">
        <f>+AC27</f>
        <v>42219</v>
      </c>
      <c r="AD50" s="210" t="s">
        <v>223</v>
      </c>
      <c r="AE50" s="210"/>
      <c r="AF50" s="210"/>
      <c r="AG50" s="210"/>
      <c r="AH50" s="49" t="s">
        <v>224</v>
      </c>
      <c r="AI50" s="302" t="s">
        <v>225</v>
      </c>
      <c r="AJ50" s="302"/>
      <c r="AK50" s="20" t="s">
        <v>181</v>
      </c>
      <c r="AL50" s="53">
        <v>2</v>
      </c>
      <c r="AM50" s="21" t="s">
        <v>160</v>
      </c>
      <c r="AN50" s="22">
        <v>10</v>
      </c>
      <c r="AO50" s="42">
        <v>8.96</v>
      </c>
      <c r="AP50" s="43">
        <v>8.02</v>
      </c>
      <c r="AQ50" s="43">
        <v>4.64</v>
      </c>
      <c r="AR50" s="43"/>
      <c r="AS50" s="43"/>
      <c r="AT50" s="43"/>
      <c r="AU50" s="43"/>
      <c r="AV50" s="44"/>
    </row>
    <row r="51" spans="1:49" customHeight="1" ht="159.75" hidden="true">
      <c r="A51" s="31" t="s">
        <v>226</v>
      </c>
      <c r="B51" s="158" t="s">
        <v>227</v>
      </c>
      <c r="C51" s="159"/>
      <c r="D51" s="159"/>
      <c r="E51" s="159"/>
      <c r="F51" s="159"/>
      <c r="G51" s="159"/>
      <c r="H51" s="159"/>
      <c r="I51" s="238"/>
      <c r="J51" s="315" t="s">
        <v>228</v>
      </c>
      <c r="K51" s="316"/>
      <c r="L51" s="316"/>
      <c r="M51" s="316"/>
      <c r="N51" s="316"/>
      <c r="O51" s="316"/>
      <c r="P51" s="316"/>
      <c r="Q51" s="62">
        <v>0</v>
      </c>
      <c r="R51" s="62">
        <v>0.255</v>
      </c>
      <c r="S51" s="62">
        <v>0.073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31" t="s">
        <v>226</v>
      </c>
      <c r="Z51" s="158" t="s">
        <v>227</v>
      </c>
      <c r="AA51" s="159"/>
      <c r="AB51" s="159"/>
      <c r="AC51" s="159"/>
      <c r="AD51" s="159"/>
      <c r="AE51" s="159"/>
      <c r="AF51" s="159"/>
      <c r="AG51" s="238"/>
      <c r="AH51" s="315" t="s">
        <v>228</v>
      </c>
      <c r="AI51" s="316"/>
      <c r="AJ51" s="316"/>
      <c r="AK51" s="316"/>
      <c r="AL51" s="316"/>
      <c r="AM51" s="316"/>
      <c r="AN51" s="316"/>
      <c r="AO51" s="62"/>
      <c r="AP51" s="63"/>
      <c r="AQ51" s="63"/>
      <c r="AR51" s="63"/>
      <c r="AS51" s="63"/>
      <c r="AT51" s="63"/>
      <c r="AU51" s="63"/>
      <c r="AV51" s="64"/>
    </row>
    <row r="52" spans="1:49" customHeight="1" ht="42.75" hidden="true">
      <c r="A52" s="317" t="s">
        <v>229</v>
      </c>
      <c r="B52" s="318"/>
      <c r="C52" s="318"/>
      <c r="D52" s="319"/>
      <c r="E52" s="320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  <c r="Q52" s="321"/>
      <c r="R52" s="321"/>
      <c r="S52" s="321"/>
      <c r="T52" s="321"/>
      <c r="U52" s="321"/>
      <c r="V52" s="321"/>
      <c r="W52" s="321"/>
      <c r="X52" s="322"/>
      <c r="Y52" s="317" t="s">
        <v>229</v>
      </c>
      <c r="Z52" s="318"/>
      <c r="AA52" s="318"/>
      <c r="AB52" s="319"/>
      <c r="AC52" s="320"/>
      <c r="AD52" s="321"/>
      <c r="AE52" s="321"/>
      <c r="AF52" s="321"/>
      <c r="AG52" s="321"/>
      <c r="AH52" s="321"/>
      <c r="AI52" s="321"/>
      <c r="AJ52" s="321"/>
      <c r="AK52" s="321"/>
      <c r="AL52" s="321"/>
      <c r="AM52" s="321"/>
      <c r="AN52" s="321"/>
      <c r="AO52" s="321"/>
      <c r="AP52" s="321"/>
      <c r="AQ52" s="321"/>
      <c r="AR52" s="321"/>
      <c r="AS52" s="321"/>
      <c r="AT52" s="321"/>
      <c r="AU52" s="321"/>
      <c r="AV52" s="322"/>
    </row>
    <row r="53" spans="1:49" customHeight="1" ht="55.5" hidden="true" s="24" customFormat="1">
      <c r="A53" s="303" t="s">
        <v>230</v>
      </c>
      <c r="B53" s="304"/>
      <c r="C53" s="304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4"/>
      <c r="S53" s="304"/>
      <c r="T53" s="304"/>
      <c r="U53" s="304"/>
      <c r="V53" s="304"/>
      <c r="W53" s="304"/>
      <c r="X53" s="305"/>
      <c r="Y53" s="303" t="s">
        <v>230</v>
      </c>
      <c r="Z53" s="304"/>
      <c r="AA53" s="304"/>
      <c r="AB53" s="304"/>
      <c r="AC53" s="304"/>
      <c r="AD53" s="304"/>
      <c r="AE53" s="304"/>
      <c r="AF53" s="304"/>
      <c r="AG53" s="304"/>
      <c r="AH53" s="304"/>
      <c r="AI53" s="304"/>
      <c r="AJ53" s="304"/>
      <c r="AK53" s="304"/>
      <c r="AL53" s="304"/>
      <c r="AM53" s="304"/>
      <c r="AN53" s="304"/>
      <c r="AO53" s="304"/>
      <c r="AP53" s="304"/>
      <c r="AQ53" s="304"/>
      <c r="AR53" s="304"/>
      <c r="AS53" s="304"/>
      <c r="AT53" s="304"/>
      <c r="AU53" s="304"/>
      <c r="AV53" s="305"/>
    </row>
    <row r="54" spans="1:49" customHeight="1" ht="94.5" hidden="true" s="24" customFormat="1">
      <c r="A54" s="306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8"/>
      <c r="Y54" s="306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8"/>
    </row>
    <row r="55" spans="1:49" customHeight="1" ht="77.25">
      <c r="A55" s="309"/>
      <c r="B55" s="310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  <c r="R55" s="310"/>
      <c r="S55" s="310"/>
      <c r="T55" s="310"/>
      <c r="U55" s="310"/>
      <c r="V55" s="310"/>
      <c r="W55" s="310"/>
      <c r="X55" s="311"/>
      <c r="Y55" s="309"/>
      <c r="Z55" s="31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1"/>
    </row>
    <row r="56" spans="1:49" customHeight="1" ht="77.25">
      <c r="A56" s="312" t="s">
        <v>231</v>
      </c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4"/>
      <c r="Y56" s="312" t="s">
        <v>231</v>
      </c>
      <c r="Z56" s="313"/>
      <c r="AA56" s="313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4"/>
    </row>
    <row r="57" spans="1:49" customHeight="1" ht="51.75">
      <c r="A57" s="335" t="s">
        <v>232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322"/>
      <c r="Y57" s="335" t="s">
        <v>232</v>
      </c>
      <c r="Z57" s="321"/>
      <c r="AA57" s="321"/>
      <c r="AB57" s="321"/>
      <c r="AC57" s="321"/>
      <c r="AD57" s="321"/>
      <c r="AE57" s="321"/>
      <c r="AF57" s="321"/>
      <c r="AG57" s="321"/>
      <c r="AH57" s="321"/>
      <c r="AI57" s="321"/>
      <c r="AJ57" s="321"/>
      <c r="AK57" s="321"/>
      <c r="AL57" s="321"/>
      <c r="AM57" s="321"/>
      <c r="AN57" s="321"/>
      <c r="AO57" s="321"/>
      <c r="AP57" s="321"/>
      <c r="AQ57" s="321"/>
      <c r="AR57" s="321"/>
      <c r="AS57" s="321"/>
      <c r="AT57" s="321"/>
      <c r="AU57" s="321"/>
      <c r="AV57" s="322"/>
    </row>
    <row r="58" spans="1:49" customHeight="1" ht="51.75">
      <c r="A58" s="320"/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22"/>
      <c r="Y58" s="320" t="s">
        <v>233</v>
      </c>
      <c r="Z58" s="321"/>
      <c r="AA58" s="321"/>
      <c r="AB58" s="321"/>
      <c r="AC58" s="321"/>
      <c r="AD58" s="321"/>
      <c r="AE58" s="321"/>
      <c r="AF58" s="321"/>
      <c r="AG58" s="321"/>
      <c r="AH58" s="321"/>
      <c r="AI58" s="321"/>
      <c r="AJ58" s="321"/>
      <c r="AK58" s="321"/>
      <c r="AL58" s="321"/>
      <c r="AM58" s="321"/>
      <c r="AN58" s="321"/>
      <c r="AO58" s="321"/>
      <c r="AP58" s="321"/>
      <c r="AQ58" s="321"/>
      <c r="AR58" s="321"/>
      <c r="AS58" s="321"/>
      <c r="AT58" s="321"/>
      <c r="AU58" s="321"/>
      <c r="AV58" s="322"/>
    </row>
    <row r="59" spans="1:49" customHeight="1" ht="15">
      <c r="A59" s="336" t="s">
        <v>234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8"/>
      <c r="O59" s="336" t="s">
        <v>235</v>
      </c>
      <c r="P59" s="337"/>
      <c r="Q59" s="337"/>
      <c r="R59" s="337"/>
      <c r="S59" s="337"/>
      <c r="T59" s="337"/>
      <c r="U59" s="337"/>
      <c r="V59" s="337"/>
      <c r="W59" s="337"/>
      <c r="X59" s="338"/>
      <c r="Y59" s="336"/>
      <c r="Z59" s="337"/>
      <c r="AA59" s="337"/>
      <c r="AB59" s="337"/>
      <c r="AC59" s="337"/>
      <c r="AD59" s="337"/>
      <c r="AE59" s="337"/>
      <c r="AF59" s="337"/>
      <c r="AG59" s="337"/>
      <c r="AH59" s="337"/>
      <c r="AI59" s="337"/>
      <c r="AJ59" s="337"/>
      <c r="AK59" s="337"/>
      <c r="AL59" s="338"/>
      <c r="AM59" s="336"/>
      <c r="AN59" s="337"/>
      <c r="AO59" s="337"/>
      <c r="AP59" s="337"/>
      <c r="AQ59" s="337"/>
      <c r="AR59" s="337"/>
      <c r="AS59" s="337"/>
      <c r="AT59" s="337"/>
      <c r="AU59" s="337"/>
      <c r="AV59" s="338"/>
    </row>
    <row r="60" spans="1:49" customHeight="1" ht="25.5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7"/>
      <c r="M60" s="27"/>
      <c r="N60" s="28"/>
      <c r="O60" s="29"/>
      <c r="P60" s="27"/>
      <c r="Q60" s="27"/>
      <c r="R60" s="27"/>
      <c r="S60" s="30"/>
      <c r="T60" s="30"/>
      <c r="U60" s="27" t="s">
        <v>236</v>
      </c>
      <c r="V60" s="27"/>
      <c r="W60" s="27"/>
      <c r="X60" s="28"/>
      <c r="Y60" s="25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7"/>
      <c r="AK60" s="27"/>
      <c r="AL60" s="28"/>
      <c r="AM60" s="29"/>
      <c r="AN60" s="27"/>
      <c r="AO60" s="27"/>
      <c r="AP60" s="27"/>
      <c r="AQ60" s="30"/>
      <c r="AR60" s="30"/>
      <c r="AS60" s="27"/>
      <c r="AT60" s="27"/>
      <c r="AU60" s="27"/>
      <c r="AV60" s="28"/>
    </row>
    <row r="61" spans="1:49" customHeight="1" ht="15">
      <c r="A61" s="323"/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5"/>
      <c r="O61" s="326"/>
      <c r="P61" s="327"/>
      <c r="Q61" s="327"/>
      <c r="R61" s="327"/>
      <c r="S61" s="327"/>
      <c r="T61" s="327"/>
      <c r="U61" s="327"/>
      <c r="V61" s="327"/>
      <c r="W61" s="327"/>
      <c r="X61" s="328"/>
      <c r="Y61" s="323"/>
      <c r="Z61" s="324"/>
      <c r="AA61" s="324"/>
      <c r="AB61" s="324"/>
      <c r="AC61" s="324"/>
      <c r="AD61" s="324"/>
      <c r="AE61" s="324"/>
      <c r="AF61" s="324"/>
      <c r="AG61" s="324"/>
      <c r="AH61" s="324"/>
      <c r="AI61" s="324"/>
      <c r="AJ61" s="324"/>
      <c r="AK61" s="324"/>
      <c r="AL61" s="325"/>
      <c r="AM61" s="326"/>
      <c r="AN61" s="327"/>
      <c r="AO61" s="327"/>
      <c r="AP61" s="327"/>
      <c r="AQ61" s="327"/>
      <c r="AR61" s="327"/>
      <c r="AS61" s="327"/>
      <c r="AT61" s="327"/>
      <c r="AU61" s="327"/>
      <c r="AV61" s="328"/>
    </row>
    <row r="62" spans="1:49" customHeight="1" ht="15.75" s="1" customFormat="1">
      <c r="A62" s="329" t="s">
        <v>237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1"/>
      <c r="O62" s="332" t="s">
        <v>237</v>
      </c>
      <c r="P62" s="333"/>
      <c r="Q62" s="333"/>
      <c r="R62" s="333"/>
      <c r="S62" s="333"/>
      <c r="T62" s="333"/>
      <c r="U62" s="333"/>
      <c r="V62" s="333"/>
      <c r="W62" s="333"/>
      <c r="X62" s="334"/>
      <c r="Y62" s="329"/>
      <c r="Z62" s="330"/>
      <c r="AA62" s="330"/>
      <c r="AB62" s="330"/>
      <c r="AC62" s="330"/>
      <c r="AD62" s="330"/>
      <c r="AE62" s="330"/>
      <c r="AF62" s="330"/>
      <c r="AG62" s="330"/>
      <c r="AH62" s="330"/>
      <c r="AI62" s="330"/>
      <c r="AJ62" s="330"/>
      <c r="AK62" s="330"/>
      <c r="AL62" s="331"/>
      <c r="AM62" s="332"/>
      <c r="AN62" s="333"/>
      <c r="AO62" s="333"/>
      <c r="AP62" s="333"/>
      <c r="AQ62" s="333"/>
      <c r="AR62" s="333"/>
      <c r="AS62" s="333"/>
      <c r="AT62" s="333"/>
      <c r="AU62" s="333"/>
      <c r="AV62" s="3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AV54">
    <filterColumn colId="0">
      <filters/>
    </filterColumn>
    <filterColumn colId="1">
      <filters/>
    </filterColumn>
    <filterColumn colId="2">
      <filters/>
    </filterColumn>
    <filterColumn colId="3">
      <filters/>
    </filterColumn>
    <filterColumn colId="4">
      <filters/>
    </filterColumn>
    <filterColumn colId="5">
      <filters/>
    </filterColumn>
    <filterColumn colId="7">
      <filters/>
    </filterColumn>
    <filterColumn colId="8">
      <filters/>
    </filterColumn>
    <filterColumn colId="9">
      <filters/>
    </filterColumn>
    <filterColumn colId="10">
      <filters/>
    </filterColumn>
    <filterColumn colId="11">
      <filters/>
    </filterColumn>
    <filterColumn colId="12">
      <filters/>
    </filterColumn>
    <filterColumn colId="13">
      <filters/>
    </filterColumn>
    <filterColumn colId="14">
      <filters/>
    </filterColumn>
    <filterColumn colId="15">
      <filters/>
    </filterColumn>
    <filterColumn colId="16">
      <filters/>
    </filterColumn>
    <filterColumn colId="17">
      <filters/>
    </filterColumn>
    <filterColumn colId="18">
      <filters/>
    </filterColumn>
    <filterColumn colId="19">
      <filters/>
    </filterColumn>
    <filterColumn colId="20">
      <filters/>
    </filterColumn>
    <filterColumn colId="21">
      <filters/>
    </filterColumn>
    <filterColumn colId="22">
      <filters/>
    </filterColumn>
    <filterColumn colId="24">
      <filters/>
    </filterColumn>
    <filterColumn colId="25">
      <filters/>
    </filterColumn>
    <filterColumn colId="26">
      <filters/>
    </filterColumn>
    <filterColumn colId="27">
      <filters/>
    </filterColumn>
    <filterColumn colId="28">
      <filters/>
    </filterColumn>
    <filterColumn colId="29">
      <filters/>
    </filterColumn>
    <filterColumn colId="31">
      <filters/>
    </filterColumn>
    <filterColumn colId="32">
      <filters/>
    </filterColumn>
    <filterColumn colId="33">
      <filters/>
    </filterColumn>
    <filterColumn colId="34">
      <filters/>
    </filterColumn>
    <filterColumn colId="35">
      <filters/>
    </filterColumn>
    <filterColumn colId="36">
      <filters/>
    </filterColumn>
    <filterColumn colId="37">
      <filters/>
    </filterColumn>
    <filterColumn colId="38">
      <filters/>
    </filterColumn>
    <filterColumn colId="39">
      <filters/>
    </filterColumn>
    <filterColumn colId="40">
      <filters/>
    </filterColumn>
    <filterColumn colId="41">
      <filters/>
    </filterColumn>
    <filterColumn colId="42">
      <filters/>
    </filterColumn>
    <filterColumn colId="43">
      <filters/>
    </filterColumn>
    <filterColumn colId="44">
      <filters/>
    </filterColumn>
    <filterColumn colId="45">
      <filters/>
    </filterColumn>
    <filterColumn colId="46">
      <filters/>
    </filterColumn>
  </autoFilter>
  <mergeCells>
    <mergeCell ref="A61:N61"/>
    <mergeCell ref="O61:X61"/>
    <mergeCell ref="Y61:AL61"/>
    <mergeCell ref="AM61:AV61"/>
    <mergeCell ref="A62:N62"/>
    <mergeCell ref="O62:X62"/>
    <mergeCell ref="Y62:AL62"/>
    <mergeCell ref="AM62:AV62"/>
    <mergeCell ref="A57:X57"/>
    <mergeCell ref="Y57:AV57"/>
    <mergeCell ref="A58:X58"/>
    <mergeCell ref="Y58:AV58"/>
    <mergeCell ref="A59:N59"/>
    <mergeCell ref="O59:X59"/>
    <mergeCell ref="Y59:AL59"/>
    <mergeCell ref="AM59:AV59"/>
    <mergeCell ref="A53:X54"/>
    <mergeCell ref="Y53:AV54"/>
    <mergeCell ref="A55:X55"/>
    <mergeCell ref="Y55:AV55"/>
    <mergeCell ref="A56:X56"/>
    <mergeCell ref="Y56:AV56"/>
    <mergeCell ref="B51:I51"/>
    <mergeCell ref="J51:P51"/>
    <mergeCell ref="Z51:AG51"/>
    <mergeCell ref="AH51:AN51"/>
    <mergeCell ref="A52:D52"/>
    <mergeCell ref="E52:X52"/>
    <mergeCell ref="Y52:AB52"/>
    <mergeCell ref="AC52:AV52"/>
    <mergeCell ref="A50:D50"/>
    <mergeCell ref="F50:I50"/>
    <mergeCell ref="K50:L50"/>
    <mergeCell ref="Y50:AB50"/>
    <mergeCell ref="AD50:AG50"/>
    <mergeCell ref="AI50:AJ50"/>
    <mergeCell ref="A49:D49"/>
    <mergeCell ref="F49:I49"/>
    <mergeCell ref="K49:L49"/>
    <mergeCell ref="Y49:AB49"/>
    <mergeCell ref="AD49:AG49"/>
    <mergeCell ref="AI49:AJ49"/>
    <mergeCell ref="AC47:AC48"/>
    <mergeCell ref="AD47:AG48"/>
    <mergeCell ref="AH47:AH48"/>
    <mergeCell ref="AI47:AJ47"/>
    <mergeCell ref="A48:D48"/>
    <mergeCell ref="K48:L48"/>
    <mergeCell ref="Y48:AB48"/>
    <mergeCell ref="AI48:AJ48"/>
    <mergeCell ref="A47:D47"/>
    <mergeCell ref="E47:E48"/>
    <mergeCell ref="F47:I48"/>
    <mergeCell ref="J47:J48"/>
    <mergeCell ref="K47:L47"/>
    <mergeCell ref="Y47:AB47"/>
    <mergeCell ref="A46:D46"/>
    <mergeCell ref="F46:I46"/>
    <mergeCell ref="K46:L46"/>
    <mergeCell ref="Y46:AB46"/>
    <mergeCell ref="AD46:AG46"/>
    <mergeCell ref="AI46:AJ46"/>
    <mergeCell ref="A45:D45"/>
    <mergeCell ref="F45:I45"/>
    <mergeCell ref="K45:L45"/>
    <mergeCell ref="Y45:AB45"/>
    <mergeCell ref="AD45:AG45"/>
    <mergeCell ref="AI45:AJ45"/>
    <mergeCell ref="A44:D44"/>
    <mergeCell ref="F44:I44"/>
    <mergeCell ref="K44:L44"/>
    <mergeCell ref="Y44:AB44"/>
    <mergeCell ref="AD44:AG44"/>
    <mergeCell ref="AI44:AJ44"/>
    <mergeCell ref="A43:D43"/>
    <mergeCell ref="F43:I43"/>
    <mergeCell ref="K43:L43"/>
    <mergeCell ref="Y43:AB43"/>
    <mergeCell ref="AD43:AG43"/>
    <mergeCell ref="AI43:AJ43"/>
    <mergeCell ref="A42:D42"/>
    <mergeCell ref="F42:I42"/>
    <mergeCell ref="K42:L42"/>
    <mergeCell ref="Y42:AB42"/>
    <mergeCell ref="AD42:AG42"/>
    <mergeCell ref="AI42:AJ42"/>
    <mergeCell ref="A41:D41"/>
    <mergeCell ref="F41:I41"/>
    <mergeCell ref="K41:L41"/>
    <mergeCell ref="Y41:AB41"/>
    <mergeCell ref="AD41:AG41"/>
    <mergeCell ref="AI41:AJ41"/>
    <mergeCell ref="A40:D40"/>
    <mergeCell ref="F40:I40"/>
    <mergeCell ref="K40:L40"/>
    <mergeCell ref="Y40:AB40"/>
    <mergeCell ref="AD40:AG40"/>
    <mergeCell ref="AI40:AJ40"/>
    <mergeCell ref="A39:D39"/>
    <mergeCell ref="F39:I39"/>
    <mergeCell ref="K39:L39"/>
    <mergeCell ref="Y39:AB39"/>
    <mergeCell ref="AD39:AG39"/>
    <mergeCell ref="AI39:AJ39"/>
    <mergeCell ref="A38:D38"/>
    <mergeCell ref="F38:I38"/>
    <mergeCell ref="K38:L38"/>
    <mergeCell ref="Y38:AB38"/>
    <mergeCell ref="AD38:AG38"/>
    <mergeCell ref="AI38:AJ38"/>
    <mergeCell ref="AC36:AC37"/>
    <mergeCell ref="AD36:AG37"/>
    <mergeCell ref="AH36:AH37"/>
    <mergeCell ref="AI36:AJ36"/>
    <mergeCell ref="A37:D37"/>
    <mergeCell ref="K37:L37"/>
    <mergeCell ref="Y37:AB37"/>
    <mergeCell ref="AI37:AJ37"/>
    <mergeCell ref="A36:D36"/>
    <mergeCell ref="E36:E37"/>
    <mergeCell ref="F36:I37"/>
    <mergeCell ref="J36:J37"/>
    <mergeCell ref="K36:L36"/>
    <mergeCell ref="Y36:AB36"/>
    <mergeCell ref="A35:D35"/>
    <mergeCell ref="F35:I35"/>
    <mergeCell ref="K35:L35"/>
    <mergeCell ref="Y35:AB35"/>
    <mergeCell ref="AD35:AG35"/>
    <mergeCell ref="AI35:AJ35"/>
    <mergeCell ref="A34:D34"/>
    <mergeCell ref="F34:I34"/>
    <mergeCell ref="K34:L34"/>
    <mergeCell ref="Y34:AB34"/>
    <mergeCell ref="AD34:AG34"/>
    <mergeCell ref="AI34:AJ34"/>
    <mergeCell ref="A33:D33"/>
    <mergeCell ref="F33:I33"/>
    <mergeCell ref="K33:L33"/>
    <mergeCell ref="Y33:AB33"/>
    <mergeCell ref="AD33:AG33"/>
    <mergeCell ref="AI33:AJ33"/>
    <mergeCell ref="A32:D32"/>
    <mergeCell ref="F32:I32"/>
    <mergeCell ref="K32:L32"/>
    <mergeCell ref="Y32:AB32"/>
    <mergeCell ref="AD32:AG32"/>
    <mergeCell ref="AI32:AJ32"/>
    <mergeCell ref="A31:D31"/>
    <mergeCell ref="F31:I31"/>
    <mergeCell ref="K31:L31"/>
    <mergeCell ref="Y31:AB31"/>
    <mergeCell ref="AD31:AG31"/>
    <mergeCell ref="AI31:AJ31"/>
    <mergeCell ref="A30:D30"/>
    <mergeCell ref="F30:I30"/>
    <mergeCell ref="K30:L30"/>
    <mergeCell ref="Y30:AB30"/>
    <mergeCell ref="AD30:AG30"/>
    <mergeCell ref="AI30:AJ30"/>
    <mergeCell ref="A29:D29"/>
    <mergeCell ref="F29:I29"/>
    <mergeCell ref="K29:L29"/>
    <mergeCell ref="Y29:AB29"/>
    <mergeCell ref="AD29:AG29"/>
    <mergeCell ref="AI29:AJ29"/>
    <mergeCell ref="A28:D28"/>
    <mergeCell ref="F28:I28"/>
    <mergeCell ref="K28:L28"/>
    <mergeCell ref="Y28:AB28"/>
    <mergeCell ref="AD28:AG28"/>
    <mergeCell ref="AI28:AJ28"/>
    <mergeCell ref="A27:D27"/>
    <mergeCell ref="F27:I27"/>
    <mergeCell ref="K27:L27"/>
    <mergeCell ref="Y27:AB27"/>
    <mergeCell ref="AD27:AG27"/>
    <mergeCell ref="AI27:AJ27"/>
    <mergeCell ref="N25:P25"/>
    <mergeCell ref="Q25:X25"/>
    <mergeCell ref="Y25:AB26"/>
    <mergeCell ref="AC25:AC26"/>
    <mergeCell ref="AD25:AG26"/>
    <mergeCell ref="AH25:AH26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AA22:AD22"/>
    <mergeCell ref="AE22:AF22"/>
    <mergeCell ref="AG22:AI22"/>
    <mergeCell ref="AJ22:AL22"/>
    <mergeCell ref="AN22:AO22"/>
    <mergeCell ref="AP22:AV22"/>
    <mergeCell ref="AN21:AO21"/>
    <mergeCell ref="AP21:AV21"/>
    <mergeCell ref="A22:B22"/>
    <mergeCell ref="C22:F22"/>
    <mergeCell ref="G22:H22"/>
    <mergeCell ref="I22:K22"/>
    <mergeCell ref="L22:N22"/>
    <mergeCell ref="P22:Q22"/>
    <mergeCell ref="R22:X22"/>
    <mergeCell ref="Y22:Z22"/>
    <mergeCell ref="R21:X21"/>
    <mergeCell ref="Y21:Z21"/>
    <mergeCell ref="AA21:AD21"/>
    <mergeCell ref="AE21:AF21"/>
    <mergeCell ref="AG21:AI21"/>
    <mergeCell ref="AJ21:AL21"/>
    <mergeCell ref="A21:B21"/>
    <mergeCell ref="C21:F21"/>
    <mergeCell ref="G21:H21"/>
    <mergeCell ref="I21:K21"/>
    <mergeCell ref="L21:N21"/>
    <mergeCell ref="P21:Q21"/>
    <mergeCell ref="AA20:AD20"/>
    <mergeCell ref="AE20:AF20"/>
    <mergeCell ref="AG20:AI20"/>
    <mergeCell ref="AJ20:AL20"/>
    <mergeCell ref="AN20:AO20"/>
    <mergeCell ref="AP20:AV20"/>
    <mergeCell ref="AN19:AO19"/>
    <mergeCell ref="AP19:AV19"/>
    <mergeCell ref="A20:B20"/>
    <mergeCell ref="C20:F20"/>
    <mergeCell ref="G20:H20"/>
    <mergeCell ref="I20:K20"/>
    <mergeCell ref="L20:N20"/>
    <mergeCell ref="P20:Q20"/>
    <mergeCell ref="R20:X20"/>
    <mergeCell ref="Y20:Z20"/>
    <mergeCell ref="R19:X19"/>
    <mergeCell ref="Y19:Z19"/>
    <mergeCell ref="AA19:AD19"/>
    <mergeCell ref="AE19:AF19"/>
    <mergeCell ref="AG19:AI19"/>
    <mergeCell ref="AJ19:AL19"/>
    <mergeCell ref="A19:B19"/>
    <mergeCell ref="C19:F19"/>
    <mergeCell ref="G19:H19"/>
    <mergeCell ref="I19:K19"/>
    <mergeCell ref="L19:N19"/>
    <mergeCell ref="P19:Q19"/>
    <mergeCell ref="AA18:AD18"/>
    <mergeCell ref="AE18:AF18"/>
    <mergeCell ref="AG18:AI18"/>
    <mergeCell ref="AJ18:AL18"/>
    <mergeCell ref="AN18:AO18"/>
    <mergeCell ref="AP18:AV18"/>
    <mergeCell ref="AN17:AO17"/>
    <mergeCell ref="AP17:AV17"/>
    <mergeCell ref="A18:B18"/>
    <mergeCell ref="C18:F18"/>
    <mergeCell ref="G18:H18"/>
    <mergeCell ref="I18:K18"/>
    <mergeCell ref="L18:N18"/>
    <mergeCell ref="P18:Q18"/>
    <mergeCell ref="R18:X18"/>
    <mergeCell ref="Y18:Z18"/>
    <mergeCell ref="R17:X17"/>
    <mergeCell ref="Y17:Z17"/>
    <mergeCell ref="AA17:AD17"/>
    <mergeCell ref="AE17:AF17"/>
    <mergeCell ref="AG17:AI17"/>
    <mergeCell ref="AJ17:AL17"/>
    <mergeCell ref="A17:B17"/>
    <mergeCell ref="C17:F17"/>
    <mergeCell ref="G17:H17"/>
    <mergeCell ref="I17:K17"/>
    <mergeCell ref="L17:N17"/>
    <mergeCell ref="P17:Q17"/>
    <mergeCell ref="AA16:AD16"/>
    <mergeCell ref="AE16:AF16"/>
    <mergeCell ref="AG16:AI16"/>
    <mergeCell ref="AJ16:AL16"/>
    <mergeCell ref="AN16:AO16"/>
    <mergeCell ref="AP16:AV16"/>
    <mergeCell ref="AN15:AO15"/>
    <mergeCell ref="AP15:AV15"/>
    <mergeCell ref="A16:B16"/>
    <mergeCell ref="C16:F16"/>
    <mergeCell ref="G16:H16"/>
    <mergeCell ref="I16:K16"/>
    <mergeCell ref="L16:N16"/>
    <mergeCell ref="P16:Q16"/>
    <mergeCell ref="R16:X16"/>
    <mergeCell ref="Y16:Z16"/>
    <mergeCell ref="R15:X15"/>
    <mergeCell ref="Y15:Z15"/>
    <mergeCell ref="AA15:AD15"/>
    <mergeCell ref="AE15:AF15"/>
    <mergeCell ref="AG15:AI15"/>
    <mergeCell ref="AJ15:AL15"/>
    <mergeCell ref="A15:B15"/>
    <mergeCell ref="C15:F15"/>
    <mergeCell ref="G15:H15"/>
    <mergeCell ref="I15:K15"/>
    <mergeCell ref="L15:N15"/>
    <mergeCell ref="P15:Q15"/>
    <mergeCell ref="Y13:AD13"/>
    <mergeCell ref="AE13:AI13"/>
    <mergeCell ref="AJ13:AL14"/>
    <mergeCell ref="AM13:AM14"/>
    <mergeCell ref="AN13:AO14"/>
    <mergeCell ref="AP13:AV14"/>
    <mergeCell ref="Y14:Z14"/>
    <mergeCell ref="AA14:AD14"/>
    <mergeCell ref="AE14:AF14"/>
    <mergeCell ref="AG14:AI14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Q11:X11"/>
    <mergeCell ref="Y11:AD11"/>
    <mergeCell ref="AE11:AL11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A1:G6"/>
    <mergeCell ref="H1:X1"/>
    <mergeCell ref="Y1:AE6"/>
    <mergeCell ref="AF1:AV1"/>
    <mergeCell ref="H2:X2"/>
    <mergeCell ref="AF2:AV2"/>
    <mergeCell ref="AM9:AN9"/>
    <mergeCell ref="AO9:AV9"/>
    <mergeCell ref="H3:X3"/>
    <mergeCell ref="AF3:AV3"/>
    <mergeCell ref="H4:X4"/>
    <mergeCell ref="AF4:AV4"/>
    <mergeCell ref="AQ6:AS6"/>
    <mergeCell ref="AT6:AV6"/>
    <mergeCell ref="A7:X7"/>
    <mergeCell ref="Y7:AV7"/>
    <mergeCell ref="A8:X8"/>
    <mergeCell ref="Y8:AV8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</mergeCells>
  <conditionalFormatting sqref="Q50">
    <cfRule type="cellIs" dxfId="4" priority="1" operator="greaterThan">
      <formula>2</formula>
    </cfRule>
  </conditionalFormatting>
  <conditionalFormatting sqref="R50">
    <cfRule type="cellIs" dxfId="4" priority="2" operator="greaterThan">
      <formula>2</formula>
    </cfRule>
  </conditionalFormatting>
  <conditionalFormatting sqref="S50">
    <cfRule type="cellIs" dxfId="4" priority="3" operator="greaterThan">
      <formula>2</formula>
    </cfRule>
  </conditionalFormatting>
  <conditionalFormatting sqref="T50">
    <cfRule type="cellIs" dxfId="4" priority="4" operator="greaterThan">
      <formula>2</formula>
    </cfRule>
  </conditionalFormatting>
  <conditionalFormatting sqref="U50">
    <cfRule type="cellIs" dxfId="4" priority="5" operator="greaterThan">
      <formula>2</formula>
    </cfRule>
  </conditionalFormatting>
  <conditionalFormatting sqref="V50">
    <cfRule type="cellIs" dxfId="4" priority="6" operator="greaterThan">
      <formula>2</formula>
    </cfRule>
  </conditionalFormatting>
  <conditionalFormatting sqref="W50">
    <cfRule type="cellIs" dxfId="4" priority="7" operator="greaterThan">
      <formula>2</formula>
    </cfRule>
  </conditionalFormatting>
  <conditionalFormatting sqref="X50">
    <cfRule type="cellIs" dxfId="4" priority="8" operator="greaterThan">
      <formula>2</formula>
    </cfRule>
  </conditionalFormatting>
  <conditionalFormatting sqref="Q34">
    <cfRule type="cellIs" dxfId="5" priority="9" operator="greaterThan">
      <formula>15</formula>
    </cfRule>
  </conditionalFormatting>
  <conditionalFormatting sqref="R34">
    <cfRule type="cellIs" dxfId="5" priority="10" operator="greaterThan">
      <formula>15</formula>
    </cfRule>
  </conditionalFormatting>
  <conditionalFormatting sqref="S34">
    <cfRule type="cellIs" dxfId="5" priority="11" operator="greaterThan">
      <formula>15</formula>
    </cfRule>
  </conditionalFormatting>
  <conditionalFormatting sqref="T34">
    <cfRule type="cellIs" dxfId="5" priority="12" operator="greaterThan">
      <formula>15</formula>
    </cfRule>
  </conditionalFormatting>
  <conditionalFormatting sqref="U34">
    <cfRule type="cellIs" dxfId="5" priority="13" operator="greaterThan">
      <formula>15</formula>
    </cfRule>
  </conditionalFormatting>
  <conditionalFormatting sqref="V34">
    <cfRule type="cellIs" dxfId="5" priority="14" operator="greaterThan">
      <formula>15</formula>
    </cfRule>
  </conditionalFormatting>
  <conditionalFormatting sqref="W34">
    <cfRule type="cellIs" dxfId="5" priority="15" operator="greaterThan">
      <formula>15</formula>
    </cfRule>
  </conditionalFormatting>
  <conditionalFormatting sqref="X34">
    <cfRule type="cellIs" dxfId="5" priority="16" operator="greaterThan">
      <formula>15</formula>
    </cfRule>
  </conditionalFormatting>
  <conditionalFormatting sqref="Q47">
    <cfRule type="cellIs" dxfId="1" priority="17" operator="between">
      <formula>6.5</formula>
      <formula>9</formula>
    </cfRule>
  </conditionalFormatting>
  <conditionalFormatting sqref="R47">
    <cfRule type="cellIs" dxfId="1" priority="18" operator="between">
      <formula>6.5</formula>
      <formula>9</formula>
    </cfRule>
  </conditionalFormatting>
  <conditionalFormatting sqref="S47">
    <cfRule type="cellIs" dxfId="1" priority="19" operator="between">
      <formula>6.5</formula>
      <formula>9</formula>
    </cfRule>
  </conditionalFormatting>
  <conditionalFormatting sqref="T47">
    <cfRule type="cellIs" dxfId="1" priority="20" operator="between">
      <formula>6.5</formula>
      <formula>9</formula>
    </cfRule>
  </conditionalFormatting>
  <conditionalFormatting sqref="U47">
    <cfRule type="cellIs" dxfId="1" priority="21" operator="between">
      <formula>6.5</formula>
      <formula>9</formula>
    </cfRule>
  </conditionalFormatting>
  <conditionalFormatting sqref="V47">
    <cfRule type="cellIs" dxfId="1" priority="22" operator="between">
      <formula>6.5</formula>
      <formula>9</formula>
    </cfRule>
  </conditionalFormatting>
  <conditionalFormatting sqref="W47">
    <cfRule type="cellIs" dxfId="1" priority="23" operator="between">
      <formula>6.5</formula>
      <formula>9</formula>
    </cfRule>
  </conditionalFormatting>
  <conditionalFormatting sqref="X47">
    <cfRule type="cellIs" dxfId="1" priority="24" operator="between">
      <formula>6.5</formula>
      <formula>9</formula>
    </cfRule>
  </conditionalFormatting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 horizontalCentered="true" verticalCentered="true"/>
  <pageMargins left="0.39370078740157" right="0.39370078740157" top="0.39370078740157" bottom="0.39370078740157" header="0" footer="0.15748031496063"/>
  <pageSetup paperSize="1" orientation="portrait" scale="25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24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"/>
  <sheetViews>
    <sheetView tabSelected="0" workbookViewId="0" showGridLines="true" showRowColHeaders="1">
      <selection activeCell="A5" sqref="A5"/>
    </sheetView>
  </sheetViews>
  <sheetFormatPr defaultRowHeight="14.4" outlineLevelRow="0" outlineLevelCol="0"/>
  <cols>
    <col min="1" max="1" width="35.85546875" customWidth="true" style="0"/>
    <col min="5" max="5" width="25.28515625" customWidth="true" style="0"/>
  </cols>
  <sheetData>
    <row r="1" spans="1:5">
      <c r="A1" t="s">
        <v>251</v>
      </c>
    </row>
    <row r="2" spans="1:5">
      <c r="A2" t="s">
        <v>117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TABLAS</vt:lpstr>
      <vt:lpstr>CENTENARIO</vt:lpstr>
      <vt:lpstr>MIJITAYO</vt:lpstr>
      <vt:lpstr>SAN FELIPE</vt:lpstr>
      <vt:lpstr>IRCA</vt:lpstr>
      <vt:lpstr>1</vt:lpstr>
      <vt:lpstr>2</vt:lpstr>
      <vt:lpstr>3</vt:lpstr>
      <vt:lpstr>Hoja1</vt:lpstr>
      <vt:lpstr>Hoja5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Estrada</dc:creator>
  <cp:lastModifiedBy>German David Ruiz Figueroa</cp:lastModifiedBy>
  <dcterms:created xsi:type="dcterms:W3CDTF">2015-04-13T11:08:42-05:00</dcterms:created>
  <dcterms:modified xsi:type="dcterms:W3CDTF">2015-12-21T05:00:35-05:00</dcterms:modified>
  <dc:title/>
  <dc:description/>
  <dc:subject/>
  <cp:keywords/>
  <cp:category/>
</cp:coreProperties>
</file>