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gs8\Desktop\MRI_Classification\"/>
    </mc:Choice>
  </mc:AlternateContent>
  <xr:revisionPtr revIDLastSave="0" documentId="13_ncr:1_{A420FF5B-193C-402B-B046-A44B9794D2E3}" xr6:coauthVersionLast="47" xr6:coauthVersionMax="47" xr10:uidLastSave="{00000000-0000-0000-0000-000000000000}"/>
  <bookViews>
    <workbookView xWindow="-120" yWindow="-120" windowWidth="29040" windowHeight="15840" xr2:uid="{2D4F2E66-8C6E-4A6A-B61C-7F02950E6C4D}"/>
  </bookViews>
  <sheets>
    <sheet name="실험" sheetId="1" r:id="rId1"/>
    <sheet name="세부결과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2" l="1"/>
  <c r="M87" i="2"/>
  <c r="I87" i="2"/>
  <c r="E87" i="2"/>
  <c r="M58" i="2"/>
  <c r="I58" i="2"/>
  <c r="E58" i="2"/>
  <c r="M29" i="2"/>
  <c r="I29" i="2"/>
  <c r="E29" i="2"/>
  <c r="M81" i="2"/>
  <c r="L81" i="2"/>
  <c r="K81" i="2"/>
  <c r="L71" i="2"/>
  <c r="M71" i="2"/>
  <c r="K71" i="2"/>
  <c r="N70" i="2"/>
  <c r="L70" i="2"/>
  <c r="M70" i="2"/>
  <c r="K70" i="2"/>
  <c r="M76" i="2"/>
  <c r="L76" i="2"/>
  <c r="N66" i="2"/>
  <c r="L66" i="2"/>
  <c r="M66" i="2"/>
  <c r="K66" i="2"/>
  <c r="K65" i="2"/>
  <c r="L65" i="2"/>
  <c r="M65" i="2"/>
  <c r="N65" i="2"/>
  <c r="K75" i="2"/>
  <c r="L75" i="2"/>
  <c r="M75" i="2"/>
  <c r="N75" i="2"/>
  <c r="K76" i="2" s="1"/>
  <c r="K80" i="2"/>
  <c r="L80" i="2"/>
  <c r="M80" i="2"/>
  <c r="N80" i="2"/>
  <c r="H86" i="2"/>
  <c r="I86" i="2"/>
  <c r="G86" i="2"/>
  <c r="J85" i="2"/>
  <c r="I85" i="2"/>
  <c r="H85" i="2"/>
  <c r="G85" i="2"/>
  <c r="J80" i="2"/>
  <c r="I80" i="2"/>
  <c r="H80" i="2"/>
  <c r="G80" i="2"/>
  <c r="J75" i="2"/>
  <c r="I75" i="2"/>
  <c r="H75" i="2"/>
  <c r="G75" i="2"/>
  <c r="J70" i="2"/>
  <c r="H70" i="2"/>
  <c r="I70" i="2"/>
  <c r="G70" i="2"/>
  <c r="Y26" i="1"/>
  <c r="Y24" i="1"/>
  <c r="Y23" i="1"/>
  <c r="Y22" i="1"/>
  <c r="Y21" i="1"/>
  <c r="Y19" i="1"/>
  <c r="Y18" i="1"/>
  <c r="Y20" i="1"/>
  <c r="Y17" i="1"/>
  <c r="Y16" i="1"/>
  <c r="Y15" i="1"/>
  <c r="Y4" i="1"/>
  <c r="Y8" i="1"/>
  <c r="Y5" i="1"/>
  <c r="Y6" i="1"/>
  <c r="Y7" i="1"/>
  <c r="Y3" i="1"/>
  <c r="Y12" i="1"/>
  <c r="Y13" i="1"/>
  <c r="Y14" i="1"/>
  <c r="Y10" i="1"/>
  <c r="Y11" i="1"/>
  <c r="Y9" i="1"/>
</calcChain>
</file>

<file path=xl/sharedStrings.xml><?xml version="1.0" encoding="utf-8"?>
<sst xmlns="http://schemas.openxmlformats.org/spreadsheetml/2006/main" count="665" uniqueCount="159">
  <si>
    <t>제너레이터</t>
    <phoneticPr fontId="1" type="noConversion"/>
  </si>
  <si>
    <t>train_size</t>
    <phoneticPr fontId="1" type="noConversion"/>
  </si>
  <si>
    <t>batch_size</t>
    <phoneticPr fontId="1" type="noConversion"/>
  </si>
  <si>
    <t>shuffle</t>
    <phoneticPr fontId="1" type="noConversion"/>
  </si>
  <si>
    <t>output</t>
    <phoneticPr fontId="1" type="noConversion"/>
  </si>
  <si>
    <t>전이모델</t>
    <phoneticPr fontId="1" type="noConversion"/>
  </si>
  <si>
    <t>resnet</t>
    <phoneticPr fontId="1" type="noConversion"/>
  </si>
  <si>
    <t>vgg</t>
    <phoneticPr fontId="1" type="noConversion"/>
  </si>
  <si>
    <t>efficient</t>
    <phoneticPr fontId="1" type="noConversion"/>
  </si>
  <si>
    <t xml:space="preserve">reduce lr </t>
    <phoneticPr fontId="1" type="noConversion"/>
  </si>
  <si>
    <t>optimizer</t>
    <phoneticPr fontId="1" type="noConversion"/>
  </si>
  <si>
    <t>Learningrate</t>
    <phoneticPr fontId="1" type="noConversion"/>
  </si>
  <si>
    <t>Scheduler</t>
    <phoneticPr fontId="1" type="noConversion"/>
  </si>
  <si>
    <t>회차</t>
    <phoneticPr fontId="1" type="noConversion"/>
  </si>
  <si>
    <t>번호</t>
    <phoneticPr fontId="1" type="noConversion"/>
  </si>
  <si>
    <t>sample</t>
    <phoneticPr fontId="1" type="noConversion"/>
  </si>
  <si>
    <t>v2s</t>
    <phoneticPr fontId="1" type="noConversion"/>
  </si>
  <si>
    <t>x</t>
    <phoneticPr fontId="1" type="noConversion"/>
  </si>
  <si>
    <t>Adam</t>
    <phoneticPr fontId="1" type="noConversion"/>
  </si>
  <si>
    <t>Expo</t>
    <phoneticPr fontId="1" type="noConversion"/>
  </si>
  <si>
    <t>SGD</t>
    <phoneticPr fontId="1" type="noConversion"/>
  </si>
  <si>
    <t>b7</t>
    <phoneticPr fontId="1" type="noConversion"/>
  </si>
  <si>
    <t>b4</t>
    <phoneticPr fontId="1" type="noConversion"/>
  </si>
  <si>
    <t>o</t>
    <phoneticPr fontId="1" type="noConversion"/>
  </si>
  <si>
    <t>Train</t>
    <phoneticPr fontId="1" type="noConversion"/>
  </si>
  <si>
    <t>valid</t>
    <phoneticPr fontId="1" type="noConversion"/>
  </si>
  <si>
    <t>test</t>
    <phoneticPr fontId="1" type="noConversion"/>
  </si>
  <si>
    <t>gap</t>
    <phoneticPr fontId="1" type="noConversion"/>
  </si>
  <si>
    <t>V2S</t>
    <phoneticPr fontId="1" type="noConversion"/>
  </si>
  <si>
    <t>X</t>
    <phoneticPr fontId="1" type="noConversion"/>
  </si>
  <si>
    <t>Cosine</t>
    <phoneticPr fontId="1" type="noConversion"/>
  </si>
  <si>
    <t xml:space="preserve">res50 - b4 와 res151-b4 비교 </t>
    <phoneticPr fontId="1" type="noConversion"/>
  </si>
  <si>
    <t xml:space="preserve">res50 -b4 와 res101 -b4 비교 </t>
    <phoneticPr fontId="1" type="noConversion"/>
  </si>
  <si>
    <t>O</t>
    <phoneticPr fontId="1" type="noConversion"/>
  </si>
  <si>
    <t xml:space="preserve">2-1번과 Adam - SGD 비교 </t>
    <phoneticPr fontId="1" type="noConversion"/>
  </si>
  <si>
    <t>2-1번과 V2S- b7 비교</t>
    <phoneticPr fontId="1" type="noConversion"/>
  </si>
  <si>
    <t>2-3번과 Adam - SGD 비교</t>
    <phoneticPr fontId="1" type="noConversion"/>
  </si>
  <si>
    <t xml:space="preserve">3-1번과 스케줄러 비교 </t>
    <phoneticPr fontId="1" type="noConversion"/>
  </si>
  <si>
    <t>2-1번과 resnet비교</t>
    <phoneticPr fontId="1" type="noConversion"/>
  </si>
  <si>
    <t xml:space="preserve">3-1번과 init 차이 비교 </t>
    <phoneticPr fontId="1" type="noConversion"/>
  </si>
  <si>
    <t xml:space="preserve">3-2번과 init 차이 비교 </t>
    <phoneticPr fontId="1" type="noConversion"/>
  </si>
  <si>
    <t xml:space="preserve">3-1번과 res net 비교 </t>
    <phoneticPr fontId="1" type="noConversion"/>
  </si>
  <si>
    <t xml:space="preserve">1-1과 Lr 비교 </t>
    <phoneticPr fontId="1" type="noConversion"/>
  </si>
  <si>
    <t xml:space="preserve">1-1과 b4 - v2s 비교 </t>
    <phoneticPr fontId="1" type="noConversion"/>
  </si>
  <si>
    <t xml:space="preserve">1-1 과 b4 - b7 비교 </t>
    <phoneticPr fontId="1" type="noConversion"/>
  </si>
  <si>
    <t xml:space="preserve">1-1 과 Scheduler 비교 </t>
    <phoneticPr fontId="1" type="noConversion"/>
  </si>
  <si>
    <t xml:space="preserve">1-4와 Scheduler  비교 </t>
    <phoneticPr fontId="1" type="noConversion"/>
  </si>
  <si>
    <t>인사이트</t>
    <phoneticPr fontId="1" type="noConversion"/>
  </si>
  <si>
    <t>2-1 - vgg 추가</t>
    <phoneticPr fontId="1" type="noConversion"/>
  </si>
  <si>
    <t xml:space="preserve">vgg 추가하면서 train 0.05 증가 </t>
    <phoneticPr fontId="1" type="noConversion"/>
  </si>
  <si>
    <t xml:space="preserve">스케줄러 차이는 해봐야 할듯 </t>
    <phoneticPr fontId="1" type="noConversion"/>
  </si>
  <si>
    <t>res50이 더 나음</t>
    <phoneticPr fontId="1" type="noConversion"/>
  </si>
  <si>
    <t xml:space="preserve">init : 0.0005로 시행 </t>
    <phoneticPr fontId="1" type="noConversion"/>
  </si>
  <si>
    <t xml:space="preserve">사이즈 확인 </t>
    <phoneticPr fontId="1" type="noConversion"/>
  </si>
  <si>
    <t>50v2</t>
    <phoneticPr fontId="1" type="noConversion"/>
  </si>
  <si>
    <t>Image_size</t>
    <phoneticPr fontId="1" type="noConversion"/>
  </si>
  <si>
    <t>Nasnet</t>
    <phoneticPr fontId="1" type="noConversion"/>
  </si>
  <si>
    <t>3-1에 이미지 사이즈 변경</t>
    <phoneticPr fontId="1" type="noConversion"/>
  </si>
  <si>
    <t>3-1에 resnet  모델 변경</t>
    <phoneticPr fontId="1" type="noConversion"/>
  </si>
  <si>
    <t xml:space="preserve">4-2에 이미지 사이즈 변경 </t>
    <phoneticPr fontId="1" type="noConversion"/>
  </si>
  <si>
    <t>3-1에 Vgg-&gt;Dense변경</t>
    <phoneticPr fontId="1" type="noConversion"/>
  </si>
  <si>
    <t>3-1 VGG -&gt; nasnet  변경</t>
    <phoneticPr fontId="1" type="noConversion"/>
  </si>
  <si>
    <t xml:space="preserve">보류 : 모델별 요구 size가 다름 </t>
    <phoneticPr fontId="1" type="noConversion"/>
  </si>
  <si>
    <t>Dense121</t>
    <phoneticPr fontId="1" type="noConversion"/>
  </si>
  <si>
    <t>비교사항</t>
    <phoneticPr fontId="1" type="noConversion"/>
  </si>
  <si>
    <t>Full</t>
  </si>
  <si>
    <t>Full</t>
    <phoneticPr fontId="1" type="noConversion"/>
  </si>
  <si>
    <t>Baseline</t>
    <phoneticPr fontId="1" type="noConversion"/>
  </si>
  <si>
    <t xml:space="preserve">batchsize 비교 </t>
    <phoneticPr fontId="1" type="noConversion"/>
  </si>
  <si>
    <t>50V2 비교 +이미지 사이즈</t>
    <phoneticPr fontId="1" type="noConversion"/>
  </si>
  <si>
    <t xml:space="preserve">SGD 비교 </t>
    <phoneticPr fontId="1" type="noConversion"/>
  </si>
  <si>
    <t xml:space="preserve">Nasnet 비교 </t>
    <phoneticPr fontId="1" type="noConversion"/>
  </si>
  <si>
    <t>50V2</t>
    <phoneticPr fontId="1" type="noConversion"/>
  </si>
  <si>
    <t xml:space="preserve">이전 50-b4-19-batch:16 과 비교 </t>
    <phoneticPr fontId="1" type="noConversion"/>
  </si>
  <si>
    <t xml:space="preserve">이전 50-b0-19-batch:16 과 비교 </t>
    <phoneticPr fontId="1" type="noConversion"/>
  </si>
  <si>
    <t>batch 32로 할 시 OOM</t>
    <phoneticPr fontId="1" type="noConversion"/>
  </si>
  <si>
    <t>isize 비교  + 위에거랑 batch 비교</t>
    <phoneticPr fontId="1" type="noConversion"/>
  </si>
  <si>
    <t>min,max scaling + preprocess_input 추가</t>
    <phoneticPr fontId="1" type="noConversion"/>
  </si>
  <si>
    <t xml:space="preserve">minmax + preprocess input </t>
    <phoneticPr fontId="1" type="noConversion"/>
  </si>
  <si>
    <t>recall,precision,f1score 로 측정</t>
    <phoneticPr fontId="1" type="noConversion"/>
  </si>
  <si>
    <t>50 만 단독으로 사용</t>
    <phoneticPr fontId="1" type="noConversion"/>
  </si>
  <si>
    <t>mobilenetv2</t>
    <phoneticPr fontId="1" type="noConversion"/>
  </si>
  <si>
    <t xml:space="preserve">mobile 단독 사용 </t>
    <phoneticPr fontId="1" type="noConversion"/>
  </si>
  <si>
    <t>augmentation off</t>
    <phoneticPr fontId="1" type="noConversion"/>
  </si>
  <si>
    <t>kfold - 1</t>
    <phoneticPr fontId="1" type="noConversion"/>
  </si>
  <si>
    <t>콜백</t>
  </si>
  <si>
    <t>Early stopping</t>
    <phoneticPr fontId="1" type="noConversion"/>
  </si>
  <si>
    <t>모델</t>
    <phoneticPr fontId="1" type="noConversion"/>
  </si>
  <si>
    <t>preprocess</t>
    <phoneticPr fontId="1" type="noConversion"/>
  </si>
  <si>
    <t>확대/축소</t>
    <phoneticPr fontId="1" type="noConversion"/>
  </si>
  <si>
    <t>축소</t>
    <phoneticPr fontId="1" type="noConversion"/>
  </si>
  <si>
    <t>이전에 좋은 fold 로 100 epoch, early stopping 진행</t>
    <phoneticPr fontId="1" type="noConversion"/>
  </si>
  <si>
    <t xml:space="preserve">이건 5fold로 진행 </t>
    <phoneticPr fontId="1" type="noConversion"/>
  </si>
  <si>
    <t xml:space="preserve">1-1과 epoch 비교 </t>
    <phoneticPr fontId="1" type="noConversion"/>
  </si>
  <si>
    <t xml:space="preserve">1-2와 batch size 비교 </t>
    <phoneticPr fontId="1" type="noConversion"/>
  </si>
  <si>
    <t xml:space="preserve">1-2와preprocess 비교 </t>
    <phoneticPr fontId="1" type="noConversion"/>
  </si>
  <si>
    <t>macro test f1 score</t>
    <phoneticPr fontId="1" type="noConversion"/>
  </si>
  <si>
    <t>RAdam</t>
    <phoneticPr fontId="1" type="noConversion"/>
  </si>
  <si>
    <t>FUll</t>
    <phoneticPr fontId="1" type="noConversion"/>
  </si>
  <si>
    <t>Preprocess</t>
    <phoneticPr fontId="1" type="noConversion"/>
  </si>
  <si>
    <t>batch size</t>
    <phoneticPr fontId="1" type="noConversion"/>
  </si>
  <si>
    <t>확대</t>
    <phoneticPr fontId="1" type="noConversion"/>
  </si>
  <si>
    <t>Radam</t>
  </si>
  <si>
    <t>Radam</t>
    <phoneticPr fontId="1" type="noConversion"/>
  </si>
  <si>
    <t>모델확대</t>
    <phoneticPr fontId="1" type="noConversion"/>
  </si>
  <si>
    <t xml:space="preserve">input csv 제외 </t>
    <phoneticPr fontId="1" type="noConversion"/>
  </si>
  <si>
    <t>최종은 개뿔</t>
    <phoneticPr fontId="1" type="noConversion"/>
  </si>
  <si>
    <t>train F1</t>
    <phoneticPr fontId="1" type="noConversion"/>
  </si>
  <si>
    <t>skfold
+
Regression
1</t>
    <phoneticPr fontId="1" type="noConversion"/>
  </si>
  <si>
    <t>Best Result</t>
    <phoneticPr fontId="1" type="noConversion"/>
  </si>
  <si>
    <t xml:space="preserve">Radam case 
전반적인 성능 향상 됨, 일반화 gap이 다소 증가했지만 이는 Radam 모델이 학습이 덜 되서 그럼 -&gt; loss 그래프가 수렴되지 않음 </t>
    <phoneticPr fontId="1" type="noConversion"/>
  </si>
  <si>
    <t xml:space="preserve">스케줄러 추가 </t>
    <phoneticPr fontId="1" type="noConversion"/>
  </si>
  <si>
    <t xml:space="preserve">lr </t>
    <phoneticPr fontId="1" type="noConversion"/>
  </si>
  <si>
    <t xml:space="preserve">batch </t>
    <phoneticPr fontId="1" type="noConversion"/>
  </si>
  <si>
    <t>preprocess 제거</t>
    <phoneticPr fontId="1" type="noConversion"/>
  </si>
  <si>
    <t>cosine</t>
    <phoneticPr fontId="1" type="noConversion"/>
  </si>
  <si>
    <t>스케줄러 Exponential</t>
    <phoneticPr fontId="1" type="noConversion"/>
  </si>
  <si>
    <t xml:space="preserve"> + min/max scaling </t>
  </si>
  <si>
    <t xml:space="preserve">loss 를 RMSE로 진행 </t>
    <phoneticPr fontId="1" type="noConversion"/>
  </si>
  <si>
    <t>오버피팅</t>
    <phoneticPr fontId="1" type="noConversion"/>
  </si>
  <si>
    <t>skfold
+
Regression
2</t>
    <phoneticPr fontId="1" type="noConversion"/>
  </si>
  <si>
    <t>skfold
+
Regression
3</t>
    <phoneticPr fontId="1" type="noConversion"/>
  </si>
  <si>
    <t>preprocess 는 필수로 진행</t>
    <phoneticPr fontId="1" type="noConversion"/>
  </si>
  <si>
    <t xml:space="preserve">1-2 번 다시 진행 </t>
    <phoneticPr fontId="1" type="noConversion"/>
  </si>
  <si>
    <t>effi b7으로 변경</t>
    <phoneticPr fontId="1" type="noConversion"/>
  </si>
  <si>
    <t>res50 으로 진행</t>
    <phoneticPr fontId="1" type="noConversion"/>
  </si>
  <si>
    <t>loss RMSE</t>
    <phoneticPr fontId="1" type="noConversion"/>
  </si>
  <si>
    <t xml:space="preserve">결측치 보정 다시 </t>
    <phoneticPr fontId="1" type="noConversion"/>
  </si>
  <si>
    <t xml:space="preserve">pretrained model -&gt; trainable True </t>
    <phoneticPr fontId="1" type="noConversion"/>
  </si>
  <si>
    <t xml:space="preserve">activation 추가 </t>
    <phoneticPr fontId="1" type="noConversion"/>
  </si>
  <si>
    <t>Use Cutmix augmentation until epoch 15</t>
    <phoneticPr fontId="1" type="noConversion"/>
  </si>
  <si>
    <t>valid loss 는 0.02 부근에서 정체</t>
    <phoneticPr fontId="1" type="noConversion"/>
  </si>
  <si>
    <t>fold 5개 모두 train 차이가 적음</t>
    <phoneticPr fontId="1" type="noConversion"/>
  </si>
  <si>
    <t>50 사용 시 fold 별 편차 심함</t>
    <phoneticPr fontId="1" type="noConversion"/>
  </si>
  <si>
    <t>loss 편차는 안정적이지만 더 안떨어짐</t>
    <phoneticPr fontId="1" type="noConversion"/>
  </si>
  <si>
    <t>loss 그래프가 하향세를 보임</t>
    <phoneticPr fontId="1" type="noConversion"/>
  </si>
  <si>
    <t>lr</t>
    <phoneticPr fontId="1" type="noConversion"/>
  </si>
  <si>
    <t>loss RMSe</t>
    <phoneticPr fontId="1" type="noConversion"/>
  </si>
  <si>
    <t>50 epoch 으로 진행</t>
    <phoneticPr fontId="1" type="noConversion"/>
  </si>
  <si>
    <t>Train</t>
    <phoneticPr fontId="1" type="noConversion"/>
  </si>
  <si>
    <t>Valid</t>
    <phoneticPr fontId="1" type="noConversion"/>
  </si>
  <si>
    <t>Test</t>
    <phoneticPr fontId="1" type="noConversion"/>
  </si>
  <si>
    <t>precision</t>
    <phoneticPr fontId="1" type="noConversion"/>
  </si>
  <si>
    <t>Recall</t>
    <phoneticPr fontId="1" type="noConversion"/>
  </si>
  <si>
    <t>f1score</t>
    <phoneticPr fontId="1" type="noConversion"/>
  </si>
  <si>
    <t>support</t>
    <phoneticPr fontId="1" type="noConversion"/>
  </si>
  <si>
    <t>accuracy</t>
    <phoneticPr fontId="1" type="noConversion"/>
  </si>
  <si>
    <t>macro avg</t>
    <phoneticPr fontId="1" type="noConversion"/>
  </si>
  <si>
    <t>weighted avg</t>
    <phoneticPr fontId="1" type="noConversion"/>
  </si>
  <si>
    <t>Fold -1</t>
    <phoneticPr fontId="1" type="noConversion"/>
  </si>
  <si>
    <t>Fold -2</t>
    <phoneticPr fontId="1" type="noConversion"/>
  </si>
  <si>
    <t>Fold -3</t>
    <phoneticPr fontId="1" type="noConversion"/>
  </si>
  <si>
    <t>Fold -4</t>
    <phoneticPr fontId="1" type="noConversion"/>
  </si>
  <si>
    <t>Fold -5</t>
    <phoneticPr fontId="1" type="noConversion"/>
  </si>
  <si>
    <t xml:space="preserve">skfold Regression 3 -1 </t>
    <phoneticPr fontId="1" type="noConversion"/>
  </si>
  <si>
    <t>skfold Regression 3 -2</t>
    <phoneticPr fontId="1" type="noConversion"/>
  </si>
  <si>
    <t>skfold Regression 3 -3</t>
    <phoneticPr fontId="1" type="noConversion"/>
  </si>
  <si>
    <t>q</t>
    <phoneticPr fontId="1" type="noConversion"/>
  </si>
  <si>
    <t>회차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</si>
</sst>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name val="Courier New"/>
      <family val="3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1"/>
      <color rgb="FFFF0000"/>
      <name val="Courier New"/>
      <family val="3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Alignment="1">
      <alignment horizontal="center" vertical="center"/>
    </xf>
    <xf numFmtId="3" fontId="0" fillId="0" borderId="2" xfId="0" applyNumberFormat="1" applyBorder="1">
      <alignment vertical="center"/>
    </xf>
    <xf numFmtId="3" fontId="0" fillId="0" borderId="0" xfId="0" applyNumberFormat="1" applyBorder="1">
      <alignment vertical="center"/>
    </xf>
    <xf numFmtId="0" fontId="0" fillId="0" borderId="0" xfId="0" applyBorder="1" applyAlignment="1">
      <alignment horizontal="right" vertical="center"/>
    </xf>
    <xf numFmtId="3" fontId="2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3" fontId="5" fillId="0" borderId="0" xfId="0" applyNumberFormat="1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7" xfId="0" applyBorder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7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5" fillId="0" borderId="4" xfId="0" applyFont="1" applyFill="1" applyBorder="1" applyAlignment="1">
      <alignment horizontal="right" vertical="center"/>
    </xf>
    <xf numFmtId="0" fontId="5" fillId="0" borderId="5" xfId="0" applyFont="1" applyFill="1" applyBorder="1">
      <alignment vertical="center"/>
    </xf>
    <xf numFmtId="0" fontId="2" fillId="0" borderId="4" xfId="0" applyFont="1" applyFill="1" applyBorder="1" applyAlignment="1">
      <alignment horizontal="right" vertical="center"/>
    </xf>
    <xf numFmtId="0" fontId="2" fillId="0" borderId="5" xfId="0" applyFont="1" applyFill="1" applyBorder="1">
      <alignment vertical="center"/>
    </xf>
    <xf numFmtId="0" fontId="0" fillId="0" borderId="1" xfId="0" applyFill="1" applyBorder="1" applyAlignment="1">
      <alignment horizontal="right" vertical="center"/>
    </xf>
    <xf numFmtId="0" fontId="0" fillId="0" borderId="6" xfId="0" applyFill="1" applyBorder="1" applyAlignment="1">
      <alignment horizontal="right" vertical="center"/>
    </xf>
    <xf numFmtId="0" fontId="5" fillId="0" borderId="4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0" fillId="0" borderId="1" xfId="0" applyFill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11" fontId="0" fillId="0" borderId="2" xfId="0" applyNumberFormat="1" applyBorder="1">
      <alignment vertical="center"/>
    </xf>
    <xf numFmtId="0" fontId="9" fillId="0" borderId="0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4" xfId="0" applyFont="1" applyFill="1" applyBorder="1" applyAlignment="1">
      <alignment horizontal="right" vertical="center"/>
    </xf>
    <xf numFmtId="0" fontId="9" fillId="0" borderId="5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5" xfId="0" applyFont="1" applyFill="1" applyBorder="1">
      <alignment vertical="center"/>
    </xf>
    <xf numFmtId="0" fontId="10" fillId="0" borderId="4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10" fillId="0" borderId="4" xfId="0" applyFont="1" applyFill="1" applyBorder="1" applyAlignment="1">
      <alignment horizontal="right" vertical="center"/>
    </xf>
    <xf numFmtId="0" fontId="1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1" fillId="0" borderId="0" xfId="0" applyFont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2" fillId="0" borderId="0" xfId="0" applyFont="1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2" xfId="0" applyFont="1" applyBorder="1">
      <alignment vertical="center"/>
    </xf>
    <xf numFmtId="0" fontId="15" fillId="0" borderId="0" xfId="0" applyFont="1" applyBorder="1">
      <alignment vertical="center"/>
    </xf>
    <xf numFmtId="0" fontId="15" fillId="0" borderId="7" xfId="0" applyFont="1" applyBorder="1">
      <alignment vertical="center"/>
    </xf>
    <xf numFmtId="0" fontId="15" fillId="0" borderId="0" xfId="0" applyFont="1">
      <alignment vertical="center"/>
    </xf>
    <xf numFmtId="0" fontId="15" fillId="0" borderId="0" xfId="0" applyFont="1" applyFill="1" applyBorder="1">
      <alignment vertical="center"/>
    </xf>
    <xf numFmtId="0" fontId="16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238125</xdr:colOff>
      <xdr:row>47</xdr:row>
      <xdr:rowOff>142875</xdr:rowOff>
    </xdr:from>
    <xdr:to>
      <xdr:col>33</xdr:col>
      <xdr:colOff>415290</xdr:colOff>
      <xdr:row>58</xdr:row>
      <xdr:rowOff>156210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9BCCD50-D14D-479D-B496-A91DDD24A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0" y="10201275"/>
          <a:ext cx="360045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457200</xdr:colOff>
      <xdr:row>47</xdr:row>
      <xdr:rowOff>85725</xdr:rowOff>
    </xdr:from>
    <xdr:to>
      <xdr:col>38</xdr:col>
      <xdr:colOff>643890</xdr:colOff>
      <xdr:row>58</xdr:row>
      <xdr:rowOff>110490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086936B-4469-4291-8288-C6E7EBC0B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03875" y="10144125"/>
          <a:ext cx="360045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44824</xdr:colOff>
      <xdr:row>42</xdr:row>
      <xdr:rowOff>13213</xdr:rowOff>
    </xdr:from>
    <xdr:ext cx="1443411" cy="966179"/>
    <xdr:pic>
      <xdr:nvPicPr>
        <xdr:cNvPr id="8" name="그림 7">
          <a:extLst>
            <a:ext uri="{FF2B5EF4-FFF2-40B4-BE49-F238E27FC236}">
              <a16:creationId xmlns:a16="http://schemas.microsoft.com/office/drawing/2014/main" id="{91440DE1-6433-41C2-9DC1-9AE355154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6853" y="2837095"/>
          <a:ext cx="1443411" cy="966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22413</xdr:colOff>
      <xdr:row>46</xdr:row>
      <xdr:rowOff>190802</xdr:rowOff>
    </xdr:from>
    <xdr:ext cx="1470898" cy="949955"/>
    <xdr:pic>
      <xdr:nvPicPr>
        <xdr:cNvPr id="9" name="그림 8">
          <a:extLst>
            <a:ext uri="{FF2B5EF4-FFF2-40B4-BE49-F238E27FC236}">
              <a16:creationId xmlns:a16="http://schemas.microsoft.com/office/drawing/2014/main" id="{38CD797A-58BE-4C01-BE06-79E7E67F5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4442" y="3866331"/>
          <a:ext cx="1470898" cy="949955"/>
        </a:xfrm>
        <a:prstGeom prst="rect">
          <a:avLst/>
        </a:prstGeom>
      </xdr:spPr>
    </xdr:pic>
    <xdr:clientData/>
  </xdr:oneCellAnchor>
  <xdr:oneCellAnchor>
    <xdr:from>
      <xdr:col>14</xdr:col>
      <xdr:colOff>11209</xdr:colOff>
      <xdr:row>31</xdr:row>
      <xdr:rowOff>157185</xdr:rowOff>
    </xdr:from>
    <xdr:ext cx="1447916" cy="949956"/>
    <xdr:pic>
      <xdr:nvPicPr>
        <xdr:cNvPr id="10" name="그림 9">
          <a:extLst>
            <a:ext uri="{FF2B5EF4-FFF2-40B4-BE49-F238E27FC236}">
              <a16:creationId xmlns:a16="http://schemas.microsoft.com/office/drawing/2014/main" id="{9182C122-34D2-4B42-8D30-72743E48C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92681" y="7216468"/>
          <a:ext cx="1447916" cy="949956"/>
        </a:xfrm>
        <a:prstGeom prst="rect">
          <a:avLst/>
        </a:prstGeom>
      </xdr:spPr>
    </xdr:pic>
    <xdr:clientData/>
  </xdr:oneCellAnchor>
  <xdr:oneCellAnchor>
    <xdr:from>
      <xdr:col>14</xdr:col>
      <xdr:colOff>67238</xdr:colOff>
      <xdr:row>36</xdr:row>
      <xdr:rowOff>220798</xdr:rowOff>
    </xdr:from>
    <xdr:ext cx="1443410" cy="977670"/>
    <xdr:pic>
      <xdr:nvPicPr>
        <xdr:cNvPr id="11" name="그림 10">
          <a:extLst>
            <a:ext uri="{FF2B5EF4-FFF2-40B4-BE49-F238E27FC236}">
              <a16:creationId xmlns:a16="http://schemas.microsoft.com/office/drawing/2014/main" id="{ECD62A24-72CF-4968-813B-C5B77CF23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8710" y="8423081"/>
          <a:ext cx="1443410" cy="977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22416</xdr:colOff>
      <xdr:row>51</xdr:row>
      <xdr:rowOff>190500</xdr:rowOff>
    </xdr:from>
    <xdr:ext cx="1443410" cy="964827"/>
    <xdr:pic>
      <xdr:nvPicPr>
        <xdr:cNvPr id="12" name="그림 11">
          <a:extLst>
            <a:ext uri="{FF2B5EF4-FFF2-40B4-BE49-F238E27FC236}">
              <a16:creationId xmlns:a16="http://schemas.microsoft.com/office/drawing/2014/main" id="{BBFD4FB8-C7D8-413D-AA07-D76E95E77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2557" y="11817724"/>
          <a:ext cx="1443410" cy="964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14</xdr:col>
      <xdr:colOff>87803</xdr:colOff>
      <xdr:row>3</xdr:row>
      <xdr:rowOff>80665</xdr:rowOff>
    </xdr:from>
    <xdr:to>
      <xdr:col>15</xdr:col>
      <xdr:colOff>616324</xdr:colOff>
      <xdr:row>7</xdr:row>
      <xdr:rowOff>38270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EB21D64C-BAEE-4178-B6BF-4381C7D08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9832" y="753018"/>
          <a:ext cx="1212080" cy="809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104846</xdr:colOff>
      <xdr:row>8</xdr:row>
      <xdr:rowOff>13594</xdr:rowOff>
    </xdr:from>
    <xdr:to>
      <xdr:col>15</xdr:col>
      <xdr:colOff>637150</xdr:colOff>
      <xdr:row>11</xdr:row>
      <xdr:rowOff>172568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75D80E7E-2CD0-4AFC-B22E-64CC4D6F9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72582" y="1711919"/>
          <a:ext cx="1215228" cy="778998"/>
        </a:xfrm>
        <a:prstGeom prst="rect">
          <a:avLst/>
        </a:prstGeom>
      </xdr:spPr>
    </xdr:pic>
    <xdr:clientData/>
  </xdr:twoCellAnchor>
  <xdr:twoCellAnchor editAs="oneCell">
    <xdr:from>
      <xdr:col>14</xdr:col>
      <xdr:colOff>108567</xdr:colOff>
      <xdr:row>13</xdr:row>
      <xdr:rowOff>98844</xdr:rowOff>
    </xdr:from>
    <xdr:to>
      <xdr:col>16</xdr:col>
      <xdr:colOff>45915</xdr:colOff>
      <xdr:row>17</xdr:row>
      <xdr:rowOff>98845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5D967E6-B81D-4384-B80B-66CE8FEDD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76303" y="2839528"/>
          <a:ext cx="1303197" cy="826699"/>
        </a:xfrm>
        <a:prstGeom prst="rect">
          <a:avLst/>
        </a:prstGeom>
      </xdr:spPr>
    </xdr:pic>
    <xdr:clientData/>
  </xdr:twoCellAnchor>
  <xdr:twoCellAnchor editAs="oneCell">
    <xdr:from>
      <xdr:col>14</xdr:col>
      <xdr:colOff>118291</xdr:colOff>
      <xdr:row>18</xdr:row>
      <xdr:rowOff>38247</xdr:rowOff>
    </xdr:from>
    <xdr:to>
      <xdr:col>15</xdr:col>
      <xdr:colOff>650595</xdr:colOff>
      <xdr:row>21</xdr:row>
      <xdr:rowOff>197221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45941E9-1507-47DB-ADDF-77A485345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80320" y="3937894"/>
          <a:ext cx="1215863" cy="797709"/>
        </a:xfrm>
        <a:prstGeom prst="rect">
          <a:avLst/>
        </a:prstGeom>
      </xdr:spPr>
    </xdr:pic>
    <xdr:clientData/>
  </xdr:twoCellAnchor>
  <xdr:twoCellAnchor editAs="oneCell">
    <xdr:from>
      <xdr:col>14</xdr:col>
      <xdr:colOff>84672</xdr:colOff>
      <xdr:row>23</xdr:row>
      <xdr:rowOff>66861</xdr:rowOff>
    </xdr:from>
    <xdr:to>
      <xdr:col>15</xdr:col>
      <xdr:colOff>616977</xdr:colOff>
      <xdr:row>27</xdr:row>
      <xdr:rowOff>16140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43490406-8BBD-4E65-B0CE-8D0D67983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54813" y="5320179"/>
          <a:ext cx="1204658" cy="845749"/>
        </a:xfrm>
        <a:prstGeom prst="rect">
          <a:avLst/>
        </a:prstGeom>
      </xdr:spPr>
    </xdr:pic>
    <xdr:clientData/>
  </xdr:twoCellAnchor>
  <xdr:twoCellAnchor editAs="oneCell">
    <xdr:from>
      <xdr:col>14</xdr:col>
      <xdr:colOff>11206</xdr:colOff>
      <xdr:row>60</xdr:row>
      <xdr:rowOff>208581</xdr:rowOff>
    </xdr:from>
    <xdr:to>
      <xdr:col>15</xdr:col>
      <xdr:colOff>509306</xdr:colOff>
      <xdr:row>64</xdr:row>
      <xdr:rowOff>135591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18D85D0E-40A2-4168-A1E0-258AF5CDA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1347" y="13906652"/>
          <a:ext cx="1170453" cy="850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67236</xdr:colOff>
      <xdr:row>66</xdr:row>
      <xdr:rowOff>60510</xdr:rowOff>
    </xdr:from>
    <xdr:to>
      <xdr:col>15</xdr:col>
      <xdr:colOff>569026</xdr:colOff>
      <xdr:row>69</xdr:row>
      <xdr:rowOff>199464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FD36A02D-5239-4165-AA39-1EAF5826C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29265" y="14336804"/>
          <a:ext cx="1185349" cy="777689"/>
        </a:xfrm>
        <a:prstGeom prst="rect">
          <a:avLst/>
        </a:prstGeom>
      </xdr:spPr>
    </xdr:pic>
    <xdr:clientData/>
  </xdr:twoCellAnchor>
  <xdr:twoCellAnchor editAs="oneCell">
    <xdr:from>
      <xdr:col>14</xdr:col>
      <xdr:colOff>95992</xdr:colOff>
      <xdr:row>71</xdr:row>
      <xdr:rowOff>90427</xdr:rowOff>
    </xdr:from>
    <xdr:to>
      <xdr:col>16</xdr:col>
      <xdr:colOff>30484</xdr:colOff>
      <xdr:row>75</xdr:row>
      <xdr:rowOff>71887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CBEA6AED-3F45-433A-A065-C39BAEA77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963728" y="14979979"/>
          <a:ext cx="1300341" cy="808158"/>
        </a:xfrm>
        <a:prstGeom prst="rect">
          <a:avLst/>
        </a:prstGeom>
      </xdr:spPr>
    </xdr:pic>
    <xdr:clientData/>
  </xdr:twoCellAnchor>
  <xdr:twoCellAnchor editAs="oneCell">
    <xdr:from>
      <xdr:col>14</xdr:col>
      <xdr:colOff>78442</xdr:colOff>
      <xdr:row>76</xdr:row>
      <xdr:rowOff>94127</xdr:rowOff>
    </xdr:from>
    <xdr:to>
      <xdr:col>15</xdr:col>
      <xdr:colOff>580232</xdr:colOff>
      <xdr:row>80</xdr:row>
      <xdr:rowOff>20169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A1998118-B168-45B7-89E0-B0D90BB33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040471" y="16521951"/>
          <a:ext cx="1185349" cy="777689"/>
        </a:xfrm>
        <a:prstGeom prst="rect">
          <a:avLst/>
        </a:prstGeom>
      </xdr:spPr>
    </xdr:pic>
    <xdr:clientData/>
  </xdr:twoCellAnchor>
  <xdr:twoCellAnchor editAs="oneCell">
    <xdr:from>
      <xdr:col>14</xdr:col>
      <xdr:colOff>29136</xdr:colOff>
      <xdr:row>81</xdr:row>
      <xdr:rowOff>168088</xdr:rowOff>
    </xdr:from>
    <xdr:to>
      <xdr:col>15</xdr:col>
      <xdr:colOff>530926</xdr:colOff>
      <xdr:row>85</xdr:row>
      <xdr:rowOff>94130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65BA9759-374E-4E89-83CA-0028664BD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991165" y="17671676"/>
          <a:ext cx="1185349" cy="7776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77AEE-F392-469A-A12A-CC31EAB833CD}">
  <dimension ref="A1:AO85"/>
  <sheetViews>
    <sheetView tabSelected="1" zoomScale="75" zoomScaleNormal="130" workbookViewId="0">
      <pane ySplit="2" topLeftCell="A48" activePane="bottomLeft" state="frozen"/>
      <selection pane="bottomLeft" activeCell="N24" sqref="N24"/>
    </sheetView>
  </sheetViews>
  <sheetFormatPr defaultRowHeight="16.5" x14ac:dyDescent="0.3"/>
  <cols>
    <col min="1" max="1" width="11" customWidth="1"/>
    <col min="3" max="3" width="11.875" customWidth="1"/>
    <col min="4" max="4" width="11.875" style="21" customWidth="1"/>
    <col min="5" max="7" width="11.875" style="2" customWidth="1"/>
    <col min="8" max="8" width="11.875" style="31" customWidth="1"/>
    <col min="9" max="9" width="11.875" style="2" customWidth="1"/>
    <col min="10" max="10" width="11.875" style="22" customWidth="1"/>
    <col min="11" max="11" width="11.875" style="21" customWidth="1"/>
    <col min="12" max="12" width="11.875" style="22" customWidth="1"/>
    <col min="13" max="14" width="11.875" customWidth="1"/>
    <col min="15" max="15" width="11.875" style="21" customWidth="1"/>
    <col min="16" max="16" width="11.875" style="2" customWidth="1"/>
    <col min="17" max="17" width="11.875" style="22" customWidth="1"/>
    <col min="18" max="19" width="11.875" style="2" customWidth="1"/>
    <col min="20" max="20" width="11.875" style="22" customWidth="1"/>
    <col min="21" max="21" width="10.5" customWidth="1"/>
    <col min="26" max="26" width="9" style="21"/>
    <col min="27" max="27" width="23.75" style="22" customWidth="1"/>
    <col min="28" max="28" width="42.875" customWidth="1"/>
  </cols>
  <sheetData>
    <row r="1" spans="1:28" ht="26.25" x14ac:dyDescent="0.3">
      <c r="C1" s="96" t="s">
        <v>0</v>
      </c>
      <c r="D1" s="96"/>
      <c r="E1" s="96"/>
      <c r="F1" s="96"/>
      <c r="G1" s="96"/>
      <c r="H1" s="92" t="s">
        <v>5</v>
      </c>
      <c r="I1" s="97"/>
      <c r="J1" s="93"/>
      <c r="K1" s="92" t="s">
        <v>87</v>
      </c>
      <c r="L1" s="93"/>
      <c r="M1" s="96" t="s">
        <v>85</v>
      </c>
      <c r="N1" s="96"/>
      <c r="O1" s="92" t="s">
        <v>10</v>
      </c>
      <c r="P1" s="97"/>
      <c r="Q1" s="93"/>
      <c r="R1" s="92" t="s">
        <v>109</v>
      </c>
      <c r="S1" s="97"/>
      <c r="T1" s="93"/>
      <c r="U1" s="96"/>
      <c r="V1" s="96"/>
      <c r="W1" s="96"/>
      <c r="X1" s="96"/>
      <c r="Y1" s="93"/>
      <c r="Z1" s="92" t="s">
        <v>64</v>
      </c>
      <c r="AA1" s="93"/>
      <c r="AB1" s="5" t="s">
        <v>47</v>
      </c>
    </row>
    <row r="2" spans="1:28" s="76" customFormat="1" ht="18" thickBot="1" x14ac:dyDescent="0.35">
      <c r="A2" s="72" t="s">
        <v>13</v>
      </c>
      <c r="B2" s="72" t="s">
        <v>14</v>
      </c>
      <c r="C2" s="72" t="s">
        <v>1</v>
      </c>
      <c r="D2" s="73" t="s">
        <v>2</v>
      </c>
      <c r="E2" s="74" t="s">
        <v>3</v>
      </c>
      <c r="F2" s="74" t="s">
        <v>4</v>
      </c>
      <c r="G2" s="74" t="s">
        <v>55</v>
      </c>
      <c r="H2" s="73" t="s">
        <v>6</v>
      </c>
      <c r="I2" s="74" t="s">
        <v>7</v>
      </c>
      <c r="J2" s="75" t="s">
        <v>8</v>
      </c>
      <c r="K2" s="73" t="s">
        <v>88</v>
      </c>
      <c r="L2" s="75" t="s">
        <v>89</v>
      </c>
      <c r="M2" s="72" t="s">
        <v>86</v>
      </c>
      <c r="N2" s="72" t="s">
        <v>9</v>
      </c>
      <c r="O2" s="73" t="s">
        <v>10</v>
      </c>
      <c r="P2" s="74" t="s">
        <v>11</v>
      </c>
      <c r="Q2" s="75" t="s">
        <v>12</v>
      </c>
      <c r="R2" s="72" t="s">
        <v>24</v>
      </c>
      <c r="S2" s="72" t="s">
        <v>25</v>
      </c>
      <c r="T2" s="75" t="s">
        <v>26</v>
      </c>
      <c r="U2" s="72" t="s">
        <v>107</v>
      </c>
      <c r="V2" s="72" t="s">
        <v>24</v>
      </c>
      <c r="W2" s="72" t="s">
        <v>25</v>
      </c>
      <c r="X2" s="72" t="s">
        <v>26</v>
      </c>
      <c r="Y2" s="72" t="s">
        <v>27</v>
      </c>
      <c r="Z2" s="94"/>
      <c r="AA2" s="95"/>
    </row>
    <row r="3" spans="1:28" x14ac:dyDescent="0.3">
      <c r="A3" s="81">
        <v>1</v>
      </c>
      <c r="B3" s="1">
        <v>1</v>
      </c>
      <c r="C3" s="1" t="s">
        <v>15</v>
      </c>
      <c r="D3" s="19">
        <v>16</v>
      </c>
      <c r="E3" s="1" t="b">
        <v>1</v>
      </c>
      <c r="F3" s="1">
        <v>0</v>
      </c>
      <c r="G3" s="1"/>
      <c r="H3" s="30">
        <v>50</v>
      </c>
      <c r="I3" s="1"/>
      <c r="J3" s="20" t="s">
        <v>22</v>
      </c>
      <c r="K3" s="19"/>
      <c r="L3" s="20"/>
      <c r="M3" s="1"/>
      <c r="N3" s="1" t="s">
        <v>33</v>
      </c>
      <c r="O3" s="19" t="s">
        <v>18</v>
      </c>
      <c r="P3" s="1">
        <v>5.0000000000000001E-4</v>
      </c>
      <c r="Q3" s="20" t="s">
        <v>29</v>
      </c>
      <c r="R3" s="1"/>
      <c r="S3" s="1"/>
      <c r="T3" s="20"/>
      <c r="U3" s="1"/>
      <c r="V3" s="1">
        <v>0.76249999999999996</v>
      </c>
      <c r="W3" s="1">
        <v>0.5</v>
      </c>
      <c r="X3" s="1">
        <v>0.6</v>
      </c>
      <c r="Y3" s="1">
        <f t="shared" ref="Y3:Y9" si="0">V3-X3</f>
        <v>0.16249999999999998</v>
      </c>
      <c r="Z3" s="81"/>
      <c r="AA3" s="82"/>
    </row>
    <row r="4" spans="1:28" x14ac:dyDescent="0.3">
      <c r="A4" s="79"/>
      <c r="B4" s="2">
        <v>2</v>
      </c>
      <c r="C4" s="2" t="s">
        <v>15</v>
      </c>
      <c r="D4" s="21">
        <v>16</v>
      </c>
      <c r="E4" s="2" t="b">
        <v>1</v>
      </c>
      <c r="F4" s="2">
        <v>0</v>
      </c>
      <c r="H4" s="31">
        <v>50</v>
      </c>
      <c r="J4" s="22" t="s">
        <v>22</v>
      </c>
      <c r="M4" s="2"/>
      <c r="N4" s="2" t="s">
        <v>33</v>
      </c>
      <c r="O4" s="21" t="s">
        <v>18</v>
      </c>
      <c r="P4" s="2">
        <v>1E-4</v>
      </c>
      <c r="Q4" s="22" t="s">
        <v>29</v>
      </c>
      <c r="U4" s="2"/>
      <c r="V4" s="2">
        <v>0.6875</v>
      </c>
      <c r="W4" s="2">
        <v>0.6</v>
      </c>
      <c r="X4" s="2">
        <v>0.55000000000000004</v>
      </c>
      <c r="Y4" s="2">
        <f t="shared" si="0"/>
        <v>0.13749999999999996</v>
      </c>
      <c r="Z4" s="79" t="s">
        <v>42</v>
      </c>
      <c r="AA4" s="83"/>
    </row>
    <row r="5" spans="1:28" x14ac:dyDescent="0.3">
      <c r="A5" s="79"/>
      <c r="B5" s="2">
        <v>3</v>
      </c>
      <c r="C5" s="2" t="s">
        <v>15</v>
      </c>
      <c r="D5" s="21">
        <v>16</v>
      </c>
      <c r="E5" s="2" t="b">
        <v>1</v>
      </c>
      <c r="F5" s="2">
        <v>0</v>
      </c>
      <c r="H5" s="32">
        <v>50</v>
      </c>
      <c r="J5" s="26" t="s">
        <v>16</v>
      </c>
      <c r="K5" s="25"/>
      <c r="L5" s="26"/>
      <c r="M5" s="2"/>
      <c r="N5" s="4" t="s">
        <v>29</v>
      </c>
      <c r="O5" s="25" t="s">
        <v>18</v>
      </c>
      <c r="P5" s="4">
        <v>5.0000000000000001E-4</v>
      </c>
      <c r="Q5" s="26" t="s">
        <v>19</v>
      </c>
      <c r="R5" s="4"/>
      <c r="S5" s="4"/>
      <c r="T5" s="26"/>
      <c r="U5" s="4"/>
      <c r="V5" s="2">
        <v>0.86250000000000004</v>
      </c>
      <c r="W5" s="2">
        <v>0.5</v>
      </c>
      <c r="X5" s="4">
        <v>0.47499999999999998</v>
      </c>
      <c r="Y5" s="2">
        <f t="shared" si="0"/>
        <v>0.38750000000000007</v>
      </c>
      <c r="Z5" s="79" t="s">
        <v>46</v>
      </c>
      <c r="AA5" s="83"/>
    </row>
    <row r="6" spans="1:28" x14ac:dyDescent="0.3">
      <c r="A6" s="79"/>
      <c r="B6" s="2">
        <v>4</v>
      </c>
      <c r="C6" s="2" t="s">
        <v>15</v>
      </c>
      <c r="D6" s="21">
        <v>16</v>
      </c>
      <c r="E6" s="2" t="b">
        <v>1</v>
      </c>
      <c r="F6" s="2">
        <v>0</v>
      </c>
      <c r="H6" s="32">
        <v>50</v>
      </c>
      <c r="J6" s="26" t="s">
        <v>16</v>
      </c>
      <c r="K6" s="25"/>
      <c r="L6" s="26"/>
      <c r="M6" s="2"/>
      <c r="N6" s="4" t="s">
        <v>33</v>
      </c>
      <c r="O6" s="25" t="s">
        <v>18</v>
      </c>
      <c r="P6" s="4">
        <v>5.0000000000000001E-4</v>
      </c>
      <c r="Q6" s="26" t="s">
        <v>29</v>
      </c>
      <c r="R6" s="4"/>
      <c r="S6" s="4"/>
      <c r="T6" s="26"/>
      <c r="U6" s="4"/>
      <c r="V6" s="4">
        <v>0.86870000000000003</v>
      </c>
      <c r="W6" s="4">
        <v>0.57499999999999996</v>
      </c>
      <c r="X6" s="4">
        <v>0.57499999999999996</v>
      </c>
      <c r="Y6" s="2">
        <f t="shared" si="0"/>
        <v>0.29370000000000007</v>
      </c>
      <c r="Z6" s="79" t="s">
        <v>43</v>
      </c>
      <c r="AA6" s="83"/>
    </row>
    <row r="7" spans="1:28" x14ac:dyDescent="0.3">
      <c r="A7" s="79"/>
      <c r="B7" s="2">
        <v>5</v>
      </c>
      <c r="C7" s="2" t="s">
        <v>15</v>
      </c>
      <c r="D7" s="21">
        <v>16</v>
      </c>
      <c r="E7" s="2" t="b">
        <v>1</v>
      </c>
      <c r="F7" s="2">
        <v>0</v>
      </c>
      <c r="H7" s="32">
        <v>50</v>
      </c>
      <c r="J7" s="26" t="s">
        <v>21</v>
      </c>
      <c r="K7" s="25"/>
      <c r="L7" s="26"/>
      <c r="M7" s="2"/>
      <c r="N7" s="4" t="s">
        <v>33</v>
      </c>
      <c r="O7" s="25" t="s">
        <v>18</v>
      </c>
      <c r="P7" s="4">
        <v>5.0000000000000001E-4</v>
      </c>
      <c r="Q7" s="26" t="s">
        <v>29</v>
      </c>
      <c r="R7" s="4"/>
      <c r="S7" s="4"/>
      <c r="T7" s="26"/>
      <c r="U7" s="4"/>
      <c r="V7" s="4">
        <v>0.85</v>
      </c>
      <c r="W7" s="4">
        <v>0.55000000000000004</v>
      </c>
      <c r="X7" s="4">
        <v>0.47499999999999998</v>
      </c>
      <c r="Y7" s="2">
        <f t="shared" si="0"/>
        <v>0.375</v>
      </c>
      <c r="Z7" s="79" t="s">
        <v>44</v>
      </c>
      <c r="AA7" s="83"/>
    </row>
    <row r="8" spans="1:28" ht="17.25" thickBot="1" x14ac:dyDescent="0.35">
      <c r="A8" s="80"/>
      <c r="B8" s="3">
        <v>6</v>
      </c>
      <c r="C8" s="3" t="s">
        <v>15</v>
      </c>
      <c r="D8" s="23">
        <v>16</v>
      </c>
      <c r="E8" s="3" t="b">
        <v>1</v>
      </c>
      <c r="F8" s="3">
        <v>0</v>
      </c>
      <c r="G8" s="3"/>
      <c r="H8" s="33">
        <v>50</v>
      </c>
      <c r="I8" s="3"/>
      <c r="J8" s="24" t="s">
        <v>22</v>
      </c>
      <c r="K8" s="23"/>
      <c r="L8" s="24"/>
      <c r="M8" s="3"/>
      <c r="N8" s="3" t="s">
        <v>29</v>
      </c>
      <c r="O8" s="23" t="s">
        <v>18</v>
      </c>
      <c r="P8" s="3">
        <v>5.0000000000000001E-4</v>
      </c>
      <c r="Q8" s="24" t="s">
        <v>19</v>
      </c>
      <c r="R8" s="3"/>
      <c r="S8" s="3"/>
      <c r="T8" s="24"/>
      <c r="U8" s="3"/>
      <c r="V8" s="3">
        <v>0.58130000000000004</v>
      </c>
      <c r="W8" s="3">
        <v>0.625</v>
      </c>
      <c r="X8" s="3">
        <v>0.55000000000000004</v>
      </c>
      <c r="Y8" s="3">
        <f t="shared" si="0"/>
        <v>3.1299999999999994E-2</v>
      </c>
      <c r="Z8" s="79" t="s">
        <v>45</v>
      </c>
      <c r="AA8" s="83"/>
    </row>
    <row r="9" spans="1:28" x14ac:dyDescent="0.3">
      <c r="A9" s="81">
        <v>2</v>
      </c>
      <c r="B9" s="1">
        <v>1</v>
      </c>
      <c r="C9" s="1" t="s">
        <v>15</v>
      </c>
      <c r="D9" s="19">
        <v>16</v>
      </c>
      <c r="E9" s="1" t="b">
        <v>1</v>
      </c>
      <c r="F9" s="1">
        <v>0</v>
      </c>
      <c r="G9" s="1"/>
      <c r="H9" s="30">
        <v>50</v>
      </c>
      <c r="I9" s="1"/>
      <c r="J9" s="20" t="s">
        <v>16</v>
      </c>
      <c r="K9" s="19"/>
      <c r="L9" s="20"/>
      <c r="M9" s="1"/>
      <c r="N9" s="1" t="s">
        <v>17</v>
      </c>
      <c r="O9" s="19" t="s">
        <v>18</v>
      </c>
      <c r="P9" s="1">
        <v>5.0000000000000001E-4</v>
      </c>
      <c r="Q9" s="20" t="s">
        <v>30</v>
      </c>
      <c r="R9" s="1"/>
      <c r="S9" s="1"/>
      <c r="T9" s="20"/>
      <c r="U9" s="1"/>
      <c r="V9" s="1">
        <v>0.93120000000000003</v>
      </c>
      <c r="W9" s="1">
        <v>0.5</v>
      </c>
      <c r="X9" s="1">
        <v>0.52500000000000002</v>
      </c>
      <c r="Y9" s="1">
        <f t="shared" si="0"/>
        <v>0.40620000000000001</v>
      </c>
      <c r="Z9" s="81"/>
      <c r="AA9" s="82"/>
    </row>
    <row r="10" spans="1:28" x14ac:dyDescent="0.3">
      <c r="A10" s="79"/>
      <c r="B10" s="2">
        <v>2</v>
      </c>
      <c r="C10" s="2" t="s">
        <v>15</v>
      </c>
      <c r="D10" s="21">
        <v>16</v>
      </c>
      <c r="E10" s="2" t="b">
        <v>1</v>
      </c>
      <c r="F10" s="2">
        <v>0</v>
      </c>
      <c r="H10" s="31">
        <v>50</v>
      </c>
      <c r="J10" s="22" t="s">
        <v>16</v>
      </c>
      <c r="M10" s="2"/>
      <c r="N10" s="2" t="s">
        <v>17</v>
      </c>
      <c r="O10" s="21" t="s">
        <v>20</v>
      </c>
      <c r="P10" s="2">
        <v>5.0000000000000001E-4</v>
      </c>
      <c r="Q10" s="22" t="s">
        <v>30</v>
      </c>
      <c r="U10" s="2"/>
      <c r="V10" s="2">
        <v>0.625</v>
      </c>
      <c r="W10" s="2">
        <v>0.42499999999999999</v>
      </c>
      <c r="X10" s="2">
        <v>0.57499999999999996</v>
      </c>
      <c r="Y10" s="2">
        <f t="shared" ref="Y10:Y19" si="1">V10-X10</f>
        <v>5.0000000000000044E-2</v>
      </c>
      <c r="Z10" s="79" t="s">
        <v>34</v>
      </c>
      <c r="AA10" s="83"/>
    </row>
    <row r="11" spans="1:28" x14ac:dyDescent="0.3">
      <c r="A11" s="79"/>
      <c r="B11" s="2">
        <v>3</v>
      </c>
      <c r="C11" s="2" t="s">
        <v>15</v>
      </c>
      <c r="D11" s="21">
        <v>16</v>
      </c>
      <c r="E11" s="2" t="b">
        <v>1</v>
      </c>
      <c r="F11" s="2">
        <v>0</v>
      </c>
      <c r="H11" s="31">
        <v>50</v>
      </c>
      <c r="J11" s="22" t="s">
        <v>21</v>
      </c>
      <c r="M11" s="2"/>
      <c r="N11" s="2" t="s">
        <v>17</v>
      </c>
      <c r="O11" s="21" t="s">
        <v>18</v>
      </c>
      <c r="P11" s="2">
        <v>5.0000000000000001E-4</v>
      </c>
      <c r="Q11" s="22" t="s">
        <v>30</v>
      </c>
      <c r="U11" s="2"/>
      <c r="V11" s="2">
        <v>0.6</v>
      </c>
      <c r="W11" s="2">
        <v>0.65</v>
      </c>
      <c r="X11" s="2">
        <v>0.52500000000000002</v>
      </c>
      <c r="Y11" s="2">
        <f t="shared" si="1"/>
        <v>7.4999999999999956E-2</v>
      </c>
      <c r="Z11" s="79" t="s">
        <v>35</v>
      </c>
      <c r="AA11" s="83"/>
    </row>
    <row r="12" spans="1:28" x14ac:dyDescent="0.3">
      <c r="A12" s="79"/>
      <c r="B12" s="2">
        <v>4</v>
      </c>
      <c r="C12" s="2" t="s">
        <v>15</v>
      </c>
      <c r="D12" s="21">
        <v>16</v>
      </c>
      <c r="E12" s="2" t="b">
        <v>1</v>
      </c>
      <c r="F12" s="2">
        <v>0</v>
      </c>
      <c r="H12" s="31">
        <v>50</v>
      </c>
      <c r="J12" s="22" t="s">
        <v>21</v>
      </c>
      <c r="M12" s="2"/>
      <c r="N12" s="2" t="s">
        <v>17</v>
      </c>
      <c r="O12" s="21" t="s">
        <v>20</v>
      </c>
      <c r="P12" s="2">
        <v>5.0000000000000001E-4</v>
      </c>
      <c r="Q12" s="22" t="s">
        <v>30</v>
      </c>
      <c r="U12" s="2"/>
      <c r="V12" s="2">
        <v>0.59379999999999999</v>
      </c>
      <c r="W12" s="2">
        <v>0.6</v>
      </c>
      <c r="X12" s="2">
        <v>0.45</v>
      </c>
      <c r="Y12" s="2">
        <f t="shared" si="1"/>
        <v>0.14379999999999998</v>
      </c>
      <c r="Z12" s="79" t="s">
        <v>36</v>
      </c>
      <c r="AA12" s="83"/>
    </row>
    <row r="13" spans="1:28" x14ac:dyDescent="0.3">
      <c r="A13" s="79"/>
      <c r="B13" s="2">
        <v>5</v>
      </c>
      <c r="C13" s="2" t="s">
        <v>15</v>
      </c>
      <c r="D13" s="21">
        <v>16</v>
      </c>
      <c r="E13" s="2" t="b">
        <v>1</v>
      </c>
      <c r="F13" s="2">
        <v>0</v>
      </c>
      <c r="H13" s="31">
        <v>151</v>
      </c>
      <c r="J13" s="22" t="s">
        <v>22</v>
      </c>
      <c r="M13" s="2"/>
      <c r="N13" s="2" t="s">
        <v>23</v>
      </c>
      <c r="O13" s="21" t="s">
        <v>18</v>
      </c>
      <c r="P13" s="2">
        <v>5.0000000000000001E-4</v>
      </c>
      <c r="Q13" s="22" t="s">
        <v>17</v>
      </c>
      <c r="U13" s="2"/>
      <c r="V13" s="2">
        <v>0.73750000000000004</v>
      </c>
      <c r="W13" s="2">
        <v>0.65</v>
      </c>
      <c r="X13" s="2">
        <v>0.5</v>
      </c>
      <c r="Y13" s="2">
        <f t="shared" si="1"/>
        <v>0.23750000000000004</v>
      </c>
      <c r="Z13" s="79" t="s">
        <v>31</v>
      </c>
      <c r="AA13" s="83"/>
    </row>
    <row r="14" spans="1:28" ht="17.25" thickBot="1" x14ac:dyDescent="0.35">
      <c r="A14" s="80"/>
      <c r="B14" s="3">
        <v>6</v>
      </c>
      <c r="C14" s="3" t="s">
        <v>15</v>
      </c>
      <c r="D14" s="23">
        <v>16</v>
      </c>
      <c r="E14" s="3" t="b">
        <v>1</v>
      </c>
      <c r="F14" s="3">
        <v>0</v>
      </c>
      <c r="G14" s="3"/>
      <c r="H14" s="33">
        <v>101</v>
      </c>
      <c r="I14" s="3"/>
      <c r="J14" s="24" t="s">
        <v>22</v>
      </c>
      <c r="K14" s="23"/>
      <c r="L14" s="24"/>
      <c r="M14" s="3"/>
      <c r="N14" s="3" t="s">
        <v>23</v>
      </c>
      <c r="O14" s="23" t="s">
        <v>18</v>
      </c>
      <c r="P14" s="3">
        <v>5.0000000000000001E-4</v>
      </c>
      <c r="Q14" s="24" t="s">
        <v>17</v>
      </c>
      <c r="R14" s="3"/>
      <c r="S14" s="3"/>
      <c r="T14" s="24"/>
      <c r="U14" s="3"/>
      <c r="V14" s="3">
        <v>0.82499999999999996</v>
      </c>
      <c r="W14" s="3">
        <v>0.55000000000000004</v>
      </c>
      <c r="X14" s="3">
        <v>0.55000000000000004</v>
      </c>
      <c r="Y14" s="3">
        <f t="shared" si="1"/>
        <v>0.27499999999999991</v>
      </c>
      <c r="Z14" s="80" t="s">
        <v>32</v>
      </c>
      <c r="AA14" s="87"/>
    </row>
    <row r="15" spans="1:28" x14ac:dyDescent="0.3">
      <c r="A15" s="81">
        <v>3</v>
      </c>
      <c r="B15" s="1">
        <v>1</v>
      </c>
      <c r="C15" s="1" t="s">
        <v>15</v>
      </c>
      <c r="D15" s="19">
        <v>16</v>
      </c>
      <c r="E15" s="1" t="b">
        <v>1</v>
      </c>
      <c r="F15" s="1">
        <v>0</v>
      </c>
      <c r="G15" s="1"/>
      <c r="H15" s="30">
        <v>50</v>
      </c>
      <c r="I15" s="1">
        <v>19</v>
      </c>
      <c r="J15" s="20" t="s">
        <v>28</v>
      </c>
      <c r="K15" s="19"/>
      <c r="L15" s="20"/>
      <c r="M15" s="1"/>
      <c r="N15" s="1" t="s">
        <v>29</v>
      </c>
      <c r="O15" s="19" t="s">
        <v>18</v>
      </c>
      <c r="P15" s="1">
        <v>5.0000000000000001E-4</v>
      </c>
      <c r="Q15" s="20" t="s">
        <v>30</v>
      </c>
      <c r="R15" s="1"/>
      <c r="S15" s="1"/>
      <c r="T15" s="20"/>
      <c r="U15" s="1"/>
      <c r="V15" s="1">
        <v>0.98119999999999996</v>
      </c>
      <c r="W15" s="1">
        <v>0.5</v>
      </c>
      <c r="X15" s="1">
        <v>0.55000000000000004</v>
      </c>
      <c r="Y15" s="1">
        <f t="shared" si="1"/>
        <v>0.43119999999999992</v>
      </c>
      <c r="Z15" s="81" t="s">
        <v>48</v>
      </c>
      <c r="AA15" s="82"/>
      <c r="AB15" t="s">
        <v>49</v>
      </c>
    </row>
    <row r="16" spans="1:28" x14ac:dyDescent="0.3">
      <c r="A16" s="79"/>
      <c r="B16" s="2">
        <v>2</v>
      </c>
      <c r="C16" s="2" t="s">
        <v>15</v>
      </c>
      <c r="D16" s="21">
        <v>16</v>
      </c>
      <c r="E16" s="2" t="b">
        <v>1</v>
      </c>
      <c r="F16" s="2">
        <v>0</v>
      </c>
      <c r="H16" s="31">
        <v>50</v>
      </c>
      <c r="I16" s="2">
        <v>19</v>
      </c>
      <c r="J16" s="22" t="s">
        <v>28</v>
      </c>
      <c r="M16" s="2"/>
      <c r="N16" s="2" t="s">
        <v>29</v>
      </c>
      <c r="O16" s="21" t="s">
        <v>18</v>
      </c>
      <c r="P16" s="2">
        <v>5.0000000000000001E-4</v>
      </c>
      <c r="Q16" s="22" t="s">
        <v>19</v>
      </c>
      <c r="U16" s="2"/>
      <c r="V16" s="4">
        <v>0.94379999999999997</v>
      </c>
      <c r="W16" s="4">
        <v>0.625</v>
      </c>
      <c r="X16" s="4">
        <v>0.47499999999999998</v>
      </c>
      <c r="Y16" s="4">
        <f t="shared" si="1"/>
        <v>0.46879999999999999</v>
      </c>
      <c r="Z16" s="79" t="s">
        <v>37</v>
      </c>
      <c r="AA16" s="83"/>
      <c r="AB16" t="s">
        <v>50</v>
      </c>
    </row>
    <row r="17" spans="1:28" x14ac:dyDescent="0.3">
      <c r="A17" s="79"/>
      <c r="B17" s="2">
        <v>3</v>
      </c>
      <c r="C17" s="2" t="s">
        <v>15</v>
      </c>
      <c r="D17" s="21">
        <v>16</v>
      </c>
      <c r="E17" s="2" t="b">
        <v>1</v>
      </c>
      <c r="F17" s="2">
        <v>0</v>
      </c>
      <c r="H17" s="31">
        <v>101</v>
      </c>
      <c r="J17" s="22" t="s">
        <v>28</v>
      </c>
      <c r="M17" s="2"/>
      <c r="N17" s="2" t="s">
        <v>29</v>
      </c>
      <c r="O17" s="21" t="s">
        <v>18</v>
      </c>
      <c r="P17" s="2">
        <v>5.0000000000000001E-4</v>
      </c>
      <c r="Q17" s="22" t="s">
        <v>30</v>
      </c>
      <c r="U17" s="2"/>
      <c r="V17" s="4">
        <v>0.91249999999999998</v>
      </c>
      <c r="W17" s="4">
        <v>0.5</v>
      </c>
      <c r="X17" s="4">
        <v>0.6</v>
      </c>
      <c r="Y17" s="4">
        <f t="shared" si="1"/>
        <v>0.3125</v>
      </c>
      <c r="Z17" s="79" t="s">
        <v>38</v>
      </c>
      <c r="AA17" s="83"/>
      <c r="AB17" t="s">
        <v>51</v>
      </c>
    </row>
    <row r="18" spans="1:28" x14ac:dyDescent="0.3">
      <c r="A18" s="79"/>
      <c r="B18" s="2">
        <v>4</v>
      </c>
      <c r="C18" s="2" t="s">
        <v>15</v>
      </c>
      <c r="D18" s="21">
        <v>16</v>
      </c>
      <c r="E18" s="2" t="b">
        <v>1</v>
      </c>
      <c r="F18" s="2">
        <v>0</v>
      </c>
      <c r="H18" s="31">
        <v>50</v>
      </c>
      <c r="I18" s="2">
        <v>19</v>
      </c>
      <c r="J18" s="22" t="s">
        <v>28</v>
      </c>
      <c r="M18" s="2"/>
      <c r="N18" s="2" t="s">
        <v>17</v>
      </c>
      <c r="O18" s="21" t="s">
        <v>18</v>
      </c>
      <c r="P18" s="2">
        <v>0.1</v>
      </c>
      <c r="Q18" s="22" t="s">
        <v>30</v>
      </c>
      <c r="U18" s="2"/>
      <c r="V18" s="4">
        <v>0.95</v>
      </c>
      <c r="W18" s="4">
        <v>0.47499999999999998</v>
      </c>
      <c r="X18" s="4">
        <v>0.55000000000000004</v>
      </c>
      <c r="Y18" s="4">
        <f t="shared" si="1"/>
        <v>0.39999999999999991</v>
      </c>
      <c r="Z18" s="79" t="s">
        <v>39</v>
      </c>
      <c r="AA18" s="83"/>
      <c r="AB18" t="s">
        <v>52</v>
      </c>
    </row>
    <row r="19" spans="1:28" x14ac:dyDescent="0.3">
      <c r="A19" s="79"/>
      <c r="B19" s="2">
        <v>5</v>
      </c>
      <c r="C19" s="2" t="s">
        <v>15</v>
      </c>
      <c r="D19" s="21">
        <v>16</v>
      </c>
      <c r="E19" s="2" t="b">
        <v>1</v>
      </c>
      <c r="F19" s="2">
        <v>0</v>
      </c>
      <c r="H19" s="31">
        <v>50</v>
      </c>
      <c r="I19" s="2">
        <v>19</v>
      </c>
      <c r="J19" s="22" t="s">
        <v>28</v>
      </c>
      <c r="M19" s="2"/>
      <c r="N19" s="2" t="s">
        <v>17</v>
      </c>
      <c r="O19" s="21" t="s">
        <v>18</v>
      </c>
      <c r="P19" s="2">
        <v>0.1</v>
      </c>
      <c r="Q19" s="22" t="s">
        <v>19</v>
      </c>
      <c r="U19" s="2"/>
      <c r="V19" s="4">
        <v>0.86250000000000004</v>
      </c>
      <c r="W19" s="4">
        <v>0.45</v>
      </c>
      <c r="X19" s="4">
        <v>0.6</v>
      </c>
      <c r="Y19" s="4">
        <f t="shared" si="1"/>
        <v>0.26250000000000007</v>
      </c>
      <c r="Z19" s="79" t="s">
        <v>40</v>
      </c>
      <c r="AA19" s="83"/>
    </row>
    <row r="20" spans="1:28" ht="17.25" thickBot="1" x14ac:dyDescent="0.35">
      <c r="A20" s="80"/>
      <c r="B20" s="3">
        <v>6</v>
      </c>
      <c r="C20" s="3" t="s">
        <v>15</v>
      </c>
      <c r="D20" s="23">
        <v>16</v>
      </c>
      <c r="E20" s="3" t="b">
        <v>1</v>
      </c>
      <c r="F20" s="3">
        <v>0</v>
      </c>
      <c r="G20" s="3"/>
      <c r="H20" s="33">
        <v>101</v>
      </c>
      <c r="I20" s="3">
        <v>19</v>
      </c>
      <c r="J20" s="24" t="s">
        <v>28</v>
      </c>
      <c r="K20" s="23"/>
      <c r="L20" s="24"/>
      <c r="M20" s="3"/>
      <c r="N20" s="3" t="s">
        <v>29</v>
      </c>
      <c r="O20" s="23" t="s">
        <v>18</v>
      </c>
      <c r="P20" s="3">
        <v>5.0000000000000001E-4</v>
      </c>
      <c r="Q20" s="24" t="s">
        <v>30</v>
      </c>
      <c r="R20" s="3"/>
      <c r="S20" s="3"/>
      <c r="T20" s="24"/>
      <c r="U20" s="3"/>
      <c r="V20" s="3">
        <v>0.95</v>
      </c>
      <c r="W20" s="3">
        <v>0.52500000000000002</v>
      </c>
      <c r="X20" s="3">
        <v>0.625</v>
      </c>
      <c r="Y20" s="3">
        <f>V20-X20</f>
        <v>0.32499999999999996</v>
      </c>
      <c r="Z20" s="80" t="s">
        <v>41</v>
      </c>
      <c r="AA20" s="87"/>
    </row>
    <row r="21" spans="1:28" x14ac:dyDescent="0.3">
      <c r="A21" s="81">
        <v>4</v>
      </c>
      <c r="B21" s="1">
        <v>1</v>
      </c>
      <c r="C21" s="1" t="s">
        <v>15</v>
      </c>
      <c r="D21" s="19">
        <v>16</v>
      </c>
      <c r="E21" s="1" t="b">
        <v>1</v>
      </c>
      <c r="F21" s="1">
        <v>0</v>
      </c>
      <c r="G21" s="6">
        <v>256256</v>
      </c>
      <c r="H21" s="30">
        <v>50</v>
      </c>
      <c r="I21" s="1">
        <v>19</v>
      </c>
      <c r="J21" s="20" t="s">
        <v>28</v>
      </c>
      <c r="K21" s="19"/>
      <c r="L21" s="20"/>
      <c r="M21" s="1"/>
      <c r="N21" s="1" t="s">
        <v>29</v>
      </c>
      <c r="O21" s="19" t="s">
        <v>18</v>
      </c>
      <c r="P21" s="1">
        <v>5.0000000000000001E-4</v>
      </c>
      <c r="Q21" s="20" t="s">
        <v>30</v>
      </c>
      <c r="R21" s="1"/>
      <c r="S21" s="1"/>
      <c r="T21" s="20"/>
      <c r="U21" s="1"/>
      <c r="V21" s="1">
        <v>0.95630000000000004</v>
      </c>
      <c r="W21" s="1">
        <v>0.42499999999999999</v>
      </c>
      <c r="X21" s="1">
        <v>0.375</v>
      </c>
      <c r="Y21" s="1">
        <f>V21-X21</f>
        <v>0.58130000000000004</v>
      </c>
      <c r="Z21" s="81" t="s">
        <v>57</v>
      </c>
      <c r="AA21" s="82"/>
      <c r="AB21" t="s">
        <v>53</v>
      </c>
    </row>
    <row r="22" spans="1:28" x14ac:dyDescent="0.3">
      <c r="A22" s="79"/>
      <c r="B22" s="2">
        <v>2</v>
      </c>
      <c r="C22" s="2" t="s">
        <v>15</v>
      </c>
      <c r="D22" s="21">
        <v>16</v>
      </c>
      <c r="E22" s="2" t="b">
        <v>1</v>
      </c>
      <c r="F22" s="2">
        <v>0</v>
      </c>
      <c r="G22" s="7">
        <v>224224</v>
      </c>
      <c r="H22" s="31" t="s">
        <v>54</v>
      </c>
      <c r="I22" s="4">
        <v>19</v>
      </c>
      <c r="J22" s="26" t="s">
        <v>28</v>
      </c>
      <c r="K22" s="25"/>
      <c r="L22" s="26"/>
      <c r="M22" s="2"/>
      <c r="N22" s="2" t="s">
        <v>29</v>
      </c>
      <c r="O22" s="21" t="s">
        <v>18</v>
      </c>
      <c r="P22" s="2">
        <v>5.0000000000000001E-4</v>
      </c>
      <c r="Q22" s="22" t="s">
        <v>30</v>
      </c>
      <c r="U22" s="2"/>
      <c r="V22" s="4">
        <v>0.95</v>
      </c>
      <c r="W22" s="4">
        <v>0.45</v>
      </c>
      <c r="X22" s="4">
        <v>0.6</v>
      </c>
      <c r="Y22" s="4">
        <f>V22-X22</f>
        <v>0.35</v>
      </c>
      <c r="Z22" s="79" t="s">
        <v>58</v>
      </c>
      <c r="AA22" s="83"/>
    </row>
    <row r="23" spans="1:28" x14ac:dyDescent="0.3">
      <c r="A23" s="79"/>
      <c r="B23" s="2">
        <v>3</v>
      </c>
      <c r="C23" s="2" t="s">
        <v>15</v>
      </c>
      <c r="D23" s="21">
        <v>16</v>
      </c>
      <c r="E23" s="2" t="b">
        <v>1</v>
      </c>
      <c r="F23" s="2">
        <v>0</v>
      </c>
      <c r="G23" s="7">
        <v>256256</v>
      </c>
      <c r="H23" s="31" t="s">
        <v>54</v>
      </c>
      <c r="I23" s="4">
        <v>19</v>
      </c>
      <c r="J23" s="26" t="s">
        <v>16</v>
      </c>
      <c r="K23" s="25"/>
      <c r="L23" s="26"/>
      <c r="M23" s="2"/>
      <c r="N23" s="2" t="s">
        <v>29</v>
      </c>
      <c r="O23" s="21" t="s">
        <v>18</v>
      </c>
      <c r="P23" s="2">
        <v>5.0000000000000001E-4</v>
      </c>
      <c r="Q23" s="22" t="s">
        <v>30</v>
      </c>
      <c r="U23" s="2"/>
      <c r="V23" s="4">
        <v>0.96250000000000002</v>
      </c>
      <c r="W23" s="4">
        <v>0.52500000000000002</v>
      </c>
      <c r="X23" s="4">
        <v>0.55000000000000004</v>
      </c>
      <c r="Y23" s="4">
        <f>V23-X23</f>
        <v>0.41249999999999998</v>
      </c>
      <c r="Z23" s="79" t="s">
        <v>59</v>
      </c>
      <c r="AA23" s="83"/>
    </row>
    <row r="24" spans="1:28" x14ac:dyDescent="0.3">
      <c r="A24" s="79"/>
      <c r="B24" s="2">
        <v>4</v>
      </c>
      <c r="C24" s="2" t="s">
        <v>15</v>
      </c>
      <c r="D24" s="21">
        <v>16</v>
      </c>
      <c r="E24" s="2" t="b">
        <v>1</v>
      </c>
      <c r="F24" s="2">
        <v>0</v>
      </c>
      <c r="G24" s="7">
        <v>224224</v>
      </c>
      <c r="H24" s="32">
        <v>50</v>
      </c>
      <c r="I24" s="2" t="s">
        <v>63</v>
      </c>
      <c r="J24" s="26" t="s">
        <v>28</v>
      </c>
      <c r="K24" s="25"/>
      <c r="L24" s="26"/>
      <c r="M24" s="2"/>
      <c r="N24" s="2" t="s">
        <v>17</v>
      </c>
      <c r="O24" s="21" t="s">
        <v>18</v>
      </c>
      <c r="P24" s="2">
        <v>5.0000000000000001E-4</v>
      </c>
      <c r="Q24" s="22" t="s">
        <v>30</v>
      </c>
      <c r="U24" s="2"/>
      <c r="V24" s="4">
        <v>0.93120000000000003</v>
      </c>
      <c r="W24" s="4">
        <v>0.57499999999999996</v>
      </c>
      <c r="X24" s="4">
        <v>0.4</v>
      </c>
      <c r="Y24" s="4">
        <f>V24-X24</f>
        <v>0.53120000000000001</v>
      </c>
      <c r="Z24" s="79" t="s">
        <v>60</v>
      </c>
      <c r="AA24" s="83"/>
    </row>
    <row r="25" spans="1:28" x14ac:dyDescent="0.3">
      <c r="A25" s="79"/>
      <c r="B25" s="2">
        <v>5</v>
      </c>
      <c r="C25" s="2" t="s">
        <v>15</v>
      </c>
      <c r="D25" s="21">
        <v>16</v>
      </c>
      <c r="E25" s="2" t="b">
        <v>1</v>
      </c>
      <c r="F25" s="2">
        <v>0</v>
      </c>
      <c r="G25" s="11"/>
      <c r="H25" s="34">
        <v>50</v>
      </c>
      <c r="I25" s="12"/>
      <c r="J25" s="35"/>
      <c r="K25" s="40"/>
      <c r="L25" s="35"/>
      <c r="M25" s="12"/>
      <c r="N25" s="12"/>
      <c r="O25" s="43"/>
      <c r="P25" s="12"/>
      <c r="Q25" s="44"/>
      <c r="R25" s="12"/>
      <c r="S25" s="12"/>
      <c r="T25" s="44"/>
      <c r="U25" s="12"/>
      <c r="V25" s="13"/>
      <c r="W25" s="13"/>
      <c r="X25" s="13"/>
      <c r="Y25" s="13"/>
      <c r="Z25" s="90"/>
      <c r="AA25" s="91"/>
    </row>
    <row r="26" spans="1:28" ht="17.25" thickBot="1" x14ac:dyDescent="0.35">
      <c r="A26" s="80"/>
      <c r="B26" s="3">
        <v>6</v>
      </c>
      <c r="C26" s="3" t="s">
        <v>15</v>
      </c>
      <c r="D26" s="23">
        <v>16</v>
      </c>
      <c r="E26" s="3" t="b">
        <v>1</v>
      </c>
      <c r="F26" s="3">
        <v>0</v>
      </c>
      <c r="G26" s="9">
        <v>331331</v>
      </c>
      <c r="H26" s="36">
        <v>50</v>
      </c>
      <c r="I26" s="10" t="s">
        <v>56</v>
      </c>
      <c r="J26" s="37" t="s">
        <v>28</v>
      </c>
      <c r="K26" s="41"/>
      <c r="L26" s="37"/>
      <c r="M26" s="10"/>
      <c r="N26" s="10" t="s">
        <v>17</v>
      </c>
      <c r="O26" s="45" t="s">
        <v>18</v>
      </c>
      <c r="P26" s="10">
        <v>5.0000000000000001E-4</v>
      </c>
      <c r="Q26" s="46" t="s">
        <v>30</v>
      </c>
      <c r="R26" s="10"/>
      <c r="S26" s="10"/>
      <c r="T26" s="46"/>
      <c r="U26" s="10"/>
      <c r="V26" s="3">
        <v>0.97499999999999998</v>
      </c>
      <c r="W26" s="3">
        <v>0.42499999999999999</v>
      </c>
      <c r="X26" s="3">
        <v>0.6</v>
      </c>
      <c r="Y26" s="4">
        <f>V26-X26</f>
        <v>0.375</v>
      </c>
      <c r="Z26" s="80" t="s">
        <v>61</v>
      </c>
      <c r="AA26" s="87"/>
      <c r="AB26" t="s">
        <v>62</v>
      </c>
    </row>
    <row r="27" spans="1:28" x14ac:dyDescent="0.3">
      <c r="A27" s="81" t="s">
        <v>106</v>
      </c>
      <c r="B27" s="1">
        <v>1</v>
      </c>
      <c r="C27" s="1" t="s">
        <v>66</v>
      </c>
      <c r="D27" s="19">
        <v>16</v>
      </c>
      <c r="E27" s="1" t="b">
        <v>1</v>
      </c>
      <c r="F27" s="1">
        <v>0</v>
      </c>
      <c r="G27" s="6">
        <v>224</v>
      </c>
      <c r="H27" s="30">
        <v>50</v>
      </c>
      <c r="I27" s="1">
        <v>19</v>
      </c>
      <c r="J27" s="20" t="s">
        <v>16</v>
      </c>
      <c r="K27" s="19"/>
      <c r="L27" s="20"/>
      <c r="M27" s="1"/>
      <c r="N27" s="1" t="s">
        <v>29</v>
      </c>
      <c r="O27" s="19" t="s">
        <v>18</v>
      </c>
      <c r="P27" s="1">
        <v>5.0000000000000001E-4</v>
      </c>
      <c r="Q27" s="20" t="s">
        <v>30</v>
      </c>
      <c r="R27" s="1"/>
      <c r="S27" s="1"/>
      <c r="T27" s="20"/>
      <c r="U27" s="1"/>
      <c r="V27" s="1">
        <v>0.69289999999999996</v>
      </c>
      <c r="W27" s="1">
        <v>0.54169999999999996</v>
      </c>
      <c r="X27" s="1"/>
      <c r="Y27" s="1"/>
      <c r="Z27" s="81" t="s">
        <v>67</v>
      </c>
      <c r="AA27" s="82"/>
    </row>
    <row r="28" spans="1:28" x14ac:dyDescent="0.3">
      <c r="A28" s="79"/>
      <c r="B28" s="2">
        <v>2</v>
      </c>
      <c r="C28" s="2" t="s">
        <v>65</v>
      </c>
      <c r="D28" s="25">
        <v>32</v>
      </c>
      <c r="E28" s="2" t="b">
        <v>1</v>
      </c>
      <c r="F28" s="2">
        <v>0</v>
      </c>
      <c r="G28" s="2">
        <v>224</v>
      </c>
      <c r="H28" s="32">
        <v>50</v>
      </c>
      <c r="I28" s="4">
        <v>19</v>
      </c>
      <c r="J28" s="26" t="s">
        <v>16</v>
      </c>
      <c r="K28" s="25"/>
      <c r="L28" s="26"/>
      <c r="M28" s="2"/>
      <c r="N28" s="2" t="s">
        <v>29</v>
      </c>
      <c r="O28" s="25" t="s">
        <v>18</v>
      </c>
      <c r="P28" s="2">
        <v>5.0000000000000001E-4</v>
      </c>
      <c r="Q28" s="22" t="s">
        <v>30</v>
      </c>
      <c r="U28" s="2"/>
      <c r="V28" s="4">
        <v>0.70269999999999999</v>
      </c>
      <c r="W28" s="4">
        <v>0.50829999999999997</v>
      </c>
      <c r="X28" s="4"/>
      <c r="Y28" s="4"/>
      <c r="Z28" s="79" t="s">
        <v>68</v>
      </c>
      <c r="AA28" s="83"/>
    </row>
    <row r="29" spans="1:28" x14ac:dyDescent="0.3">
      <c r="A29" s="79"/>
      <c r="B29" s="2">
        <v>3</v>
      </c>
      <c r="C29" s="2" t="s">
        <v>65</v>
      </c>
      <c r="D29" s="25">
        <v>16</v>
      </c>
      <c r="E29" s="2" t="b">
        <v>1</v>
      </c>
      <c r="F29" s="2">
        <v>0</v>
      </c>
      <c r="G29" s="4">
        <v>256</v>
      </c>
      <c r="H29" s="31" t="s">
        <v>54</v>
      </c>
      <c r="I29" s="2">
        <v>19</v>
      </c>
      <c r="J29" s="26" t="s">
        <v>16</v>
      </c>
      <c r="K29" s="25"/>
      <c r="L29" s="26"/>
      <c r="N29" s="2" t="s">
        <v>29</v>
      </c>
      <c r="O29" s="25" t="s">
        <v>18</v>
      </c>
      <c r="P29" s="2">
        <v>5.0000000000000001E-4</v>
      </c>
      <c r="Q29" s="22" t="s">
        <v>30</v>
      </c>
      <c r="U29" s="2"/>
      <c r="V29" s="4">
        <v>0.7339</v>
      </c>
      <c r="W29" s="4">
        <v>0.57920000000000005</v>
      </c>
      <c r="X29" s="4"/>
      <c r="Y29" s="4"/>
      <c r="Z29" s="79" t="s">
        <v>69</v>
      </c>
      <c r="AA29" s="83"/>
    </row>
    <row r="30" spans="1:28" x14ac:dyDescent="0.3">
      <c r="A30" s="79"/>
      <c r="B30" s="2">
        <v>4</v>
      </c>
      <c r="C30" s="2" t="s">
        <v>65</v>
      </c>
      <c r="D30" s="25">
        <v>16</v>
      </c>
      <c r="E30" s="2" t="b">
        <v>1</v>
      </c>
      <c r="F30" s="2">
        <v>0</v>
      </c>
      <c r="G30" s="4">
        <v>224</v>
      </c>
      <c r="H30" s="32">
        <v>50</v>
      </c>
      <c r="I30" s="4">
        <v>19</v>
      </c>
      <c r="J30" s="26" t="s">
        <v>16</v>
      </c>
      <c r="K30" s="25"/>
      <c r="L30" s="26"/>
      <c r="M30" s="2"/>
      <c r="N30" s="2" t="s">
        <v>17</v>
      </c>
      <c r="O30" s="25" t="s">
        <v>20</v>
      </c>
      <c r="P30" s="2">
        <v>5.0000000000000001E-4</v>
      </c>
      <c r="Q30" s="22" t="s">
        <v>30</v>
      </c>
      <c r="U30" s="2"/>
      <c r="V30" s="4">
        <v>0.68300000000000005</v>
      </c>
      <c r="W30" s="4">
        <v>0.50829999999999997</v>
      </c>
      <c r="X30" s="4"/>
      <c r="Y30" s="4"/>
      <c r="Z30" s="79" t="s">
        <v>70</v>
      </c>
      <c r="AA30" s="83"/>
    </row>
    <row r="31" spans="1:28" x14ac:dyDescent="0.3">
      <c r="A31" s="79"/>
      <c r="B31" s="2">
        <v>5</v>
      </c>
      <c r="C31" s="2" t="s">
        <v>65</v>
      </c>
      <c r="D31" s="25">
        <v>16</v>
      </c>
      <c r="E31" s="2" t="b">
        <v>1</v>
      </c>
      <c r="F31" s="2">
        <v>0</v>
      </c>
      <c r="G31" s="4">
        <v>331</v>
      </c>
      <c r="H31" s="31">
        <v>50</v>
      </c>
      <c r="I31" s="2" t="s">
        <v>56</v>
      </c>
      <c r="J31" s="22" t="s">
        <v>28</v>
      </c>
      <c r="M31" s="2"/>
      <c r="N31" s="2" t="s">
        <v>29</v>
      </c>
      <c r="O31" s="25" t="s">
        <v>18</v>
      </c>
      <c r="P31" s="2">
        <v>5.0000000000000001E-4</v>
      </c>
      <c r="Q31" s="26" t="s">
        <v>30</v>
      </c>
      <c r="R31" s="4"/>
      <c r="S31" s="4"/>
      <c r="T31" s="26"/>
      <c r="U31" s="4"/>
      <c r="V31" s="4">
        <v>0.65620000000000001</v>
      </c>
      <c r="W31" s="4">
        <v>0.50419999999999998</v>
      </c>
      <c r="X31" s="4">
        <v>0.50800000000000001</v>
      </c>
      <c r="Y31" s="2"/>
      <c r="Z31" s="79" t="s">
        <v>71</v>
      </c>
      <c r="AA31" s="83"/>
    </row>
    <row r="32" spans="1:28" ht="17.25" thickBot="1" x14ac:dyDescent="0.35">
      <c r="A32" s="80"/>
      <c r="B32" s="3">
        <v>6</v>
      </c>
      <c r="C32" s="3" t="s">
        <v>65</v>
      </c>
      <c r="D32" s="23">
        <v>32</v>
      </c>
      <c r="E32" s="3" t="b">
        <v>1</v>
      </c>
      <c r="F32" s="3">
        <v>0</v>
      </c>
      <c r="G32" s="3">
        <v>331</v>
      </c>
      <c r="H32" s="33">
        <v>50</v>
      </c>
      <c r="I32" s="3" t="s">
        <v>56</v>
      </c>
      <c r="J32" s="24" t="s">
        <v>16</v>
      </c>
      <c r="K32" s="23"/>
      <c r="L32" s="24"/>
      <c r="M32" s="3"/>
      <c r="N32" s="3" t="s">
        <v>29</v>
      </c>
      <c r="O32" s="23" t="s">
        <v>18</v>
      </c>
      <c r="P32" s="3">
        <v>5.0000000000000001E-4</v>
      </c>
      <c r="Q32" s="24" t="s">
        <v>30</v>
      </c>
      <c r="R32" s="3"/>
      <c r="S32" s="3"/>
      <c r="T32" s="24"/>
      <c r="U32" s="3"/>
      <c r="V32" s="3"/>
      <c r="W32" s="3"/>
      <c r="X32" s="3"/>
      <c r="Y32" s="3"/>
      <c r="Z32" s="80"/>
      <c r="AA32" s="87"/>
    </row>
    <row r="33" spans="1:41" x14ac:dyDescent="0.3">
      <c r="A33" s="81">
        <v>5</v>
      </c>
      <c r="B33" s="1">
        <v>1</v>
      </c>
      <c r="C33" s="1" t="s">
        <v>66</v>
      </c>
      <c r="D33" s="19">
        <v>32</v>
      </c>
      <c r="E33" s="1" t="b">
        <v>1</v>
      </c>
      <c r="F33" s="1">
        <v>0</v>
      </c>
      <c r="G33" s="6">
        <v>224</v>
      </c>
      <c r="H33" s="30" t="s">
        <v>72</v>
      </c>
      <c r="I33" s="1">
        <v>19</v>
      </c>
      <c r="J33" s="20" t="s">
        <v>28</v>
      </c>
      <c r="K33" s="19"/>
      <c r="L33" s="20"/>
      <c r="M33" s="1"/>
      <c r="N33" s="1" t="s">
        <v>29</v>
      </c>
      <c r="O33" s="19" t="s">
        <v>18</v>
      </c>
      <c r="P33" s="1">
        <v>5.0000000000000001E-4</v>
      </c>
      <c r="Q33" s="20" t="s">
        <v>30</v>
      </c>
      <c r="U33" s="2"/>
      <c r="V33" s="4">
        <v>0.68840000000000001</v>
      </c>
      <c r="W33" s="1">
        <v>0.50829999999999997</v>
      </c>
      <c r="X33" s="1"/>
      <c r="Y33" s="1"/>
      <c r="Z33" s="81" t="s">
        <v>67</v>
      </c>
      <c r="AA33" s="82"/>
    </row>
    <row r="34" spans="1:41" x14ac:dyDescent="0.3">
      <c r="A34" s="79"/>
      <c r="B34" s="2">
        <v>2</v>
      </c>
      <c r="C34" s="2" t="s">
        <v>65</v>
      </c>
      <c r="D34" s="25">
        <v>32</v>
      </c>
      <c r="E34" s="2" t="b">
        <v>1</v>
      </c>
      <c r="F34" s="2">
        <v>0</v>
      </c>
      <c r="G34" s="4">
        <v>256</v>
      </c>
      <c r="H34" s="32" t="s">
        <v>72</v>
      </c>
      <c r="I34" s="4">
        <v>19</v>
      </c>
      <c r="J34" s="26" t="s">
        <v>28</v>
      </c>
      <c r="K34" s="25"/>
      <c r="L34" s="26"/>
      <c r="M34" s="2"/>
      <c r="N34" s="2" t="s">
        <v>29</v>
      </c>
      <c r="O34" s="25" t="s">
        <v>18</v>
      </c>
      <c r="P34" s="2">
        <v>5.0000000000000001E-4</v>
      </c>
      <c r="Q34" s="22" t="s">
        <v>30</v>
      </c>
      <c r="U34" s="2"/>
      <c r="V34" s="4">
        <v>0.70630000000000004</v>
      </c>
      <c r="W34" s="4">
        <v>0.58330000000000004</v>
      </c>
      <c r="X34" s="4"/>
      <c r="Y34" s="4"/>
      <c r="Z34" s="79" t="s">
        <v>76</v>
      </c>
      <c r="AA34" s="83"/>
    </row>
    <row r="35" spans="1:41" x14ac:dyDescent="0.3">
      <c r="A35" s="79"/>
      <c r="B35" s="2">
        <v>3</v>
      </c>
      <c r="C35" s="2" t="s">
        <v>65</v>
      </c>
      <c r="D35" s="25">
        <v>16</v>
      </c>
      <c r="E35" s="2" t="b">
        <v>1</v>
      </c>
      <c r="F35" s="2">
        <v>0</v>
      </c>
      <c r="G35" s="4">
        <v>224</v>
      </c>
      <c r="H35" s="31">
        <v>50</v>
      </c>
      <c r="I35" s="4">
        <v>19</v>
      </c>
      <c r="J35" s="26" t="s">
        <v>21</v>
      </c>
      <c r="K35" s="25"/>
      <c r="L35" s="26"/>
      <c r="N35" s="2" t="s">
        <v>29</v>
      </c>
      <c r="O35" s="25" t="s">
        <v>18</v>
      </c>
      <c r="P35" s="2">
        <v>5.0000000000000001E-4</v>
      </c>
      <c r="Q35" s="22" t="s">
        <v>30</v>
      </c>
      <c r="U35" s="2"/>
      <c r="V35" s="4">
        <v>0.66700000000000004</v>
      </c>
      <c r="W35" s="4">
        <v>0.60829999999999995</v>
      </c>
      <c r="X35" s="4"/>
      <c r="Y35" s="4"/>
      <c r="Z35" s="79" t="s">
        <v>73</v>
      </c>
      <c r="AA35" s="83"/>
      <c r="AB35" t="s">
        <v>75</v>
      </c>
    </row>
    <row r="36" spans="1:41" x14ac:dyDescent="0.3">
      <c r="A36" s="79"/>
      <c r="B36" s="2">
        <v>4</v>
      </c>
      <c r="C36" s="2" t="s">
        <v>65</v>
      </c>
      <c r="D36" s="25">
        <v>32</v>
      </c>
      <c r="E36" s="2" t="b">
        <v>1</v>
      </c>
      <c r="F36" s="2">
        <v>0</v>
      </c>
      <c r="G36" s="4">
        <v>224</v>
      </c>
      <c r="H36" s="32" t="s">
        <v>72</v>
      </c>
      <c r="I36" s="4">
        <v>19</v>
      </c>
      <c r="J36" s="26" t="s">
        <v>21</v>
      </c>
      <c r="K36" s="25"/>
      <c r="L36" s="26"/>
      <c r="M36" s="2"/>
      <c r="N36" s="2" t="s">
        <v>17</v>
      </c>
      <c r="O36" s="25" t="s">
        <v>18</v>
      </c>
      <c r="P36" s="2">
        <v>5.0000000000000001E-4</v>
      </c>
      <c r="Q36" s="22" t="s">
        <v>30</v>
      </c>
      <c r="U36" s="2"/>
      <c r="V36" s="4">
        <v>0.68840000000000001</v>
      </c>
      <c r="W36" s="4">
        <v>0.5958</v>
      </c>
      <c r="X36" s="4"/>
      <c r="Y36" s="4"/>
      <c r="Z36" s="79" t="s">
        <v>74</v>
      </c>
      <c r="AA36" s="83"/>
      <c r="AB36" s="15"/>
    </row>
    <row r="37" spans="1:41" x14ac:dyDescent="0.3">
      <c r="A37" s="79"/>
      <c r="B37" s="2"/>
      <c r="C37" s="2"/>
      <c r="D37" s="25"/>
      <c r="G37" s="4"/>
      <c r="I37" s="4"/>
      <c r="J37" s="26"/>
      <c r="K37" s="25"/>
      <c r="L37" s="26"/>
      <c r="M37" s="2"/>
      <c r="N37" s="2"/>
      <c r="O37" s="25"/>
      <c r="Q37" s="26"/>
      <c r="R37" s="4"/>
      <c r="S37" s="4"/>
      <c r="T37" s="26"/>
      <c r="U37" s="4"/>
      <c r="V37" s="4"/>
      <c r="W37" s="4"/>
      <c r="X37" s="2"/>
      <c r="Y37" s="2"/>
      <c r="Z37" s="79"/>
      <c r="AA37" s="83"/>
      <c r="AB37" t="s">
        <v>77</v>
      </c>
    </row>
    <row r="38" spans="1:41" ht="17.25" thickBot="1" x14ac:dyDescent="0.35">
      <c r="A38" s="80"/>
      <c r="B38" s="3"/>
      <c r="C38" s="3"/>
      <c r="D38" s="23"/>
      <c r="E38" s="3"/>
      <c r="F38" s="3"/>
      <c r="G38" s="3"/>
      <c r="H38" s="33"/>
      <c r="I38" s="3"/>
      <c r="J38" s="24"/>
      <c r="K38" s="23"/>
      <c r="L38" s="24"/>
      <c r="M38" s="3"/>
      <c r="N38" s="3"/>
      <c r="O38" s="23"/>
      <c r="P38" s="3"/>
      <c r="Q38" s="24"/>
      <c r="R38" s="3"/>
      <c r="S38" s="3"/>
      <c r="T38" s="24"/>
      <c r="U38" s="3"/>
      <c r="V38" s="3"/>
      <c r="W38" s="3"/>
      <c r="X38" s="3"/>
      <c r="Y38" s="3"/>
      <c r="Z38" s="80"/>
      <c r="AA38" s="87"/>
    </row>
    <row r="39" spans="1:41" x14ac:dyDescent="0.3">
      <c r="A39" s="81">
        <v>6</v>
      </c>
      <c r="B39" s="1">
        <v>1</v>
      </c>
      <c r="C39" s="1" t="s">
        <v>66</v>
      </c>
      <c r="D39" s="19">
        <v>16</v>
      </c>
      <c r="E39" s="1" t="b">
        <v>1</v>
      </c>
      <c r="F39" s="1">
        <v>0</v>
      </c>
      <c r="G39" s="4">
        <v>256</v>
      </c>
      <c r="H39" s="32" t="s">
        <v>72</v>
      </c>
      <c r="I39" s="4">
        <v>19</v>
      </c>
      <c r="J39" s="26" t="s">
        <v>28</v>
      </c>
      <c r="K39" s="25"/>
      <c r="L39" s="26"/>
      <c r="M39" s="2"/>
      <c r="N39" s="2" t="s">
        <v>29</v>
      </c>
      <c r="O39" s="25" t="s">
        <v>18</v>
      </c>
      <c r="P39" s="2">
        <v>5.0000000000000001E-4</v>
      </c>
      <c r="Q39" s="22" t="s">
        <v>30</v>
      </c>
      <c r="U39" s="2"/>
      <c r="V39" s="18">
        <v>0.68569999999999998</v>
      </c>
      <c r="W39" s="18">
        <v>0.51670000000000005</v>
      </c>
      <c r="X39" s="18">
        <v>0.51200000000000001</v>
      </c>
      <c r="Y39" s="1"/>
      <c r="Z39" s="81" t="s">
        <v>79</v>
      </c>
      <c r="AA39" s="82"/>
      <c r="AB39" t="s">
        <v>78</v>
      </c>
    </row>
    <row r="40" spans="1:41" x14ac:dyDescent="0.3">
      <c r="A40" s="79"/>
      <c r="B40" s="2">
        <v>2</v>
      </c>
      <c r="C40" s="2" t="s">
        <v>65</v>
      </c>
      <c r="D40" s="25">
        <v>32</v>
      </c>
      <c r="E40" s="4" t="b">
        <v>1</v>
      </c>
      <c r="F40" s="4">
        <v>0</v>
      </c>
      <c r="G40" s="4">
        <v>256</v>
      </c>
      <c r="H40" s="25">
        <v>50</v>
      </c>
      <c r="I40" s="4"/>
      <c r="J40" s="26"/>
      <c r="K40" s="25"/>
      <c r="L40" s="26"/>
      <c r="M40" s="2"/>
      <c r="N40" s="2"/>
      <c r="O40" s="25"/>
      <c r="U40" s="2"/>
      <c r="V40" s="16">
        <v>0.65710000000000002</v>
      </c>
      <c r="W40" s="2">
        <v>0.51249999999999996</v>
      </c>
      <c r="X40" s="2">
        <v>0.50800000000000001</v>
      </c>
      <c r="Y40" s="4"/>
      <c r="Z40" s="79" t="s">
        <v>80</v>
      </c>
      <c r="AA40" s="83"/>
    </row>
    <row r="41" spans="1:41" x14ac:dyDescent="0.3">
      <c r="A41" s="79"/>
      <c r="B41" s="2">
        <v>3</v>
      </c>
      <c r="C41" s="2" t="s">
        <v>65</v>
      </c>
      <c r="D41" s="25">
        <v>32</v>
      </c>
      <c r="E41" s="4" t="b">
        <v>1</v>
      </c>
      <c r="F41" s="4">
        <v>0</v>
      </c>
      <c r="G41" s="4">
        <v>256</v>
      </c>
      <c r="I41" s="8" t="s">
        <v>81</v>
      </c>
      <c r="J41" s="26"/>
      <c r="K41" s="25"/>
      <c r="L41" s="26"/>
      <c r="N41" s="2"/>
      <c r="O41" s="25"/>
      <c r="U41" s="2"/>
      <c r="V41" s="4"/>
      <c r="W41" s="4"/>
      <c r="X41" s="4"/>
      <c r="Y41" s="4"/>
      <c r="Z41" s="79" t="s">
        <v>82</v>
      </c>
      <c r="AA41" s="83"/>
    </row>
    <row r="42" spans="1:41" x14ac:dyDescent="0.3">
      <c r="A42" s="79"/>
      <c r="B42" s="2">
        <v>1</v>
      </c>
      <c r="C42" s="2" t="s">
        <v>66</v>
      </c>
      <c r="D42" s="21">
        <v>16</v>
      </c>
      <c r="E42" s="2" t="b">
        <v>1</v>
      </c>
      <c r="F42" s="2">
        <v>0</v>
      </c>
      <c r="G42" s="4">
        <v>256</v>
      </c>
      <c r="H42" s="32" t="s">
        <v>72</v>
      </c>
      <c r="I42" s="4">
        <v>19</v>
      </c>
      <c r="J42" s="26" t="s">
        <v>28</v>
      </c>
      <c r="K42" s="25"/>
      <c r="L42" s="26"/>
      <c r="M42" s="2"/>
      <c r="N42" s="2" t="s">
        <v>29</v>
      </c>
      <c r="O42" s="25" t="s">
        <v>18</v>
      </c>
      <c r="U42" s="2"/>
      <c r="V42" s="4">
        <v>0.50890000000000002</v>
      </c>
      <c r="W42" s="4">
        <v>0.48749999999999999</v>
      </c>
      <c r="X42" s="4">
        <v>0.51259999999999994</v>
      </c>
      <c r="Y42" s="4"/>
      <c r="Z42" s="79" t="s">
        <v>83</v>
      </c>
      <c r="AA42" s="83"/>
    </row>
    <row r="43" spans="1:41" x14ac:dyDescent="0.3">
      <c r="A43" s="79"/>
      <c r="B43" s="2">
        <v>2</v>
      </c>
      <c r="C43" s="2" t="s">
        <v>65</v>
      </c>
      <c r="D43" s="25">
        <v>32</v>
      </c>
      <c r="E43" s="4" t="b">
        <v>1</v>
      </c>
      <c r="F43" s="4">
        <v>0</v>
      </c>
      <c r="G43" s="4">
        <v>256</v>
      </c>
      <c r="H43" s="25">
        <v>50</v>
      </c>
      <c r="I43" s="4"/>
      <c r="J43" s="26"/>
      <c r="K43" s="25"/>
      <c r="L43" s="26"/>
      <c r="M43" s="2"/>
      <c r="N43" s="2"/>
      <c r="O43" s="25"/>
      <c r="Q43" s="26"/>
      <c r="R43" s="4"/>
      <c r="S43" s="4"/>
      <c r="T43" s="26"/>
      <c r="U43" s="4"/>
      <c r="V43" s="4"/>
      <c r="W43" s="4"/>
      <c r="X43" s="2"/>
      <c r="Y43" s="2"/>
      <c r="Z43" s="79" t="s">
        <v>83</v>
      </c>
      <c r="AA43" s="83"/>
    </row>
    <row r="44" spans="1:41" ht="17.25" thickBot="1" x14ac:dyDescent="0.35">
      <c r="A44" s="80"/>
      <c r="B44" s="3">
        <v>3</v>
      </c>
      <c r="C44" s="3" t="s">
        <v>65</v>
      </c>
      <c r="D44" s="27">
        <v>32</v>
      </c>
      <c r="E44" s="17" t="b">
        <v>1</v>
      </c>
      <c r="F44" s="17">
        <v>0</v>
      </c>
      <c r="G44" s="17">
        <v>256</v>
      </c>
      <c r="H44" s="33"/>
      <c r="I44" s="14" t="s">
        <v>81</v>
      </c>
      <c r="J44" s="28"/>
      <c r="K44" s="27"/>
      <c r="L44" s="28"/>
      <c r="M44" s="3"/>
      <c r="N44" s="3"/>
      <c r="O44" s="27"/>
      <c r="P44" s="3"/>
      <c r="Q44" s="24"/>
      <c r="R44" s="3"/>
      <c r="S44" s="3"/>
      <c r="T44" s="24"/>
      <c r="U44" s="3"/>
      <c r="V44" s="3"/>
      <c r="W44" s="3"/>
      <c r="X44" s="3"/>
      <c r="Y44" s="3"/>
      <c r="Z44" s="80"/>
      <c r="AA44" s="87"/>
    </row>
    <row r="45" spans="1:41" ht="17.25" thickBot="1" x14ac:dyDescent="0.35"/>
    <row r="46" spans="1:41" x14ac:dyDescent="0.3">
      <c r="A46" s="81" t="s">
        <v>84</v>
      </c>
      <c r="B46" s="1">
        <v>1</v>
      </c>
      <c r="C46" s="1" t="s">
        <v>66</v>
      </c>
      <c r="D46" s="19">
        <v>16</v>
      </c>
      <c r="E46" s="1" t="b">
        <v>1</v>
      </c>
      <c r="F46" s="1">
        <v>0</v>
      </c>
      <c r="G46" s="18">
        <v>256</v>
      </c>
      <c r="H46" s="38" t="s">
        <v>72</v>
      </c>
      <c r="I46" s="18">
        <v>19</v>
      </c>
      <c r="J46" s="29" t="s">
        <v>28</v>
      </c>
      <c r="K46" s="42" t="s">
        <v>88</v>
      </c>
      <c r="L46" s="29" t="s">
        <v>90</v>
      </c>
      <c r="M46" s="1" t="s">
        <v>33</v>
      </c>
      <c r="N46" s="1" t="s">
        <v>29</v>
      </c>
      <c r="O46" s="42" t="s">
        <v>18</v>
      </c>
      <c r="P46" s="1">
        <v>5.0000000000000001E-4</v>
      </c>
      <c r="Q46" s="20" t="s">
        <v>30</v>
      </c>
      <c r="R46" s="81" t="s">
        <v>119</v>
      </c>
      <c r="S46" s="99"/>
      <c r="T46" s="82"/>
      <c r="U46" s="1"/>
      <c r="V46" s="18">
        <v>0.77829999999999999</v>
      </c>
      <c r="W46" s="18">
        <v>0.73</v>
      </c>
      <c r="X46" s="18">
        <v>0.79</v>
      </c>
      <c r="Y46" s="1"/>
      <c r="Z46" s="81"/>
      <c r="AA46" s="82"/>
    </row>
    <row r="47" spans="1:41" x14ac:dyDescent="0.3">
      <c r="A47" s="79"/>
      <c r="B47" s="2">
        <v>2</v>
      </c>
      <c r="C47" s="2" t="s">
        <v>65</v>
      </c>
      <c r="D47" s="21">
        <v>16</v>
      </c>
      <c r="E47" s="2" t="b">
        <v>1</v>
      </c>
      <c r="F47" s="2">
        <v>0</v>
      </c>
      <c r="G47" s="4">
        <v>256</v>
      </c>
      <c r="H47" s="32" t="s">
        <v>72</v>
      </c>
      <c r="I47" s="4">
        <v>19</v>
      </c>
      <c r="J47" s="26" t="s">
        <v>28</v>
      </c>
      <c r="K47" s="25" t="s">
        <v>88</v>
      </c>
      <c r="L47" s="26" t="s">
        <v>90</v>
      </c>
      <c r="M47" s="2" t="s">
        <v>33</v>
      </c>
      <c r="N47" s="2" t="s">
        <v>29</v>
      </c>
      <c r="O47" s="25" t="s">
        <v>18</v>
      </c>
      <c r="P47" s="2">
        <v>5.0000000000000001E-4</v>
      </c>
      <c r="Q47" s="22" t="s">
        <v>30</v>
      </c>
      <c r="R47" s="79"/>
      <c r="S47" s="100"/>
      <c r="T47" s="83"/>
      <c r="U47" s="2"/>
      <c r="V47" s="4">
        <v>0.8</v>
      </c>
      <c r="W47" s="4">
        <v>0.56000000000000005</v>
      </c>
      <c r="X47" s="4">
        <v>0.76</v>
      </c>
      <c r="Y47" s="4">
        <v>0.8</v>
      </c>
      <c r="Z47" s="79" t="s">
        <v>93</v>
      </c>
      <c r="AA47" s="83"/>
      <c r="AB47" t="s">
        <v>91</v>
      </c>
      <c r="AC47" t="s">
        <v>96</v>
      </c>
    </row>
    <row r="48" spans="1:41" x14ac:dyDescent="0.3">
      <c r="A48" s="79"/>
      <c r="B48" s="2">
        <v>3</v>
      </c>
      <c r="C48" s="2" t="s">
        <v>65</v>
      </c>
      <c r="D48" s="25">
        <v>32</v>
      </c>
      <c r="E48" s="4" t="b">
        <v>1</v>
      </c>
      <c r="F48" s="4">
        <v>0</v>
      </c>
      <c r="G48" s="4">
        <v>256</v>
      </c>
      <c r="H48" s="32" t="s">
        <v>72</v>
      </c>
      <c r="I48" s="4">
        <v>19</v>
      </c>
      <c r="J48" s="26" t="s">
        <v>28</v>
      </c>
      <c r="K48" s="25" t="s">
        <v>88</v>
      </c>
      <c r="L48" s="26" t="s">
        <v>90</v>
      </c>
      <c r="M48" s="2" t="s">
        <v>33</v>
      </c>
      <c r="N48" s="2" t="s">
        <v>29</v>
      </c>
      <c r="O48" s="25" t="s">
        <v>18</v>
      </c>
      <c r="P48" s="2">
        <v>5.0000000000000001E-4</v>
      </c>
      <c r="Q48" s="22" t="s">
        <v>30</v>
      </c>
      <c r="R48" s="79"/>
      <c r="S48" s="100"/>
      <c r="T48" s="83"/>
      <c r="U48" s="2"/>
      <c r="V48" s="4">
        <v>0.74</v>
      </c>
      <c r="W48" s="4">
        <v>0.6</v>
      </c>
      <c r="X48" s="4">
        <v>0.74</v>
      </c>
      <c r="Y48" s="4">
        <v>0.72</v>
      </c>
      <c r="Z48" s="79" t="s">
        <v>94</v>
      </c>
      <c r="AA48" s="83"/>
      <c r="AO48">
        <v>0.74</v>
      </c>
    </row>
    <row r="49" spans="1:28" ht="17.25" thickBot="1" x14ac:dyDescent="0.35">
      <c r="A49" s="80"/>
      <c r="B49" s="3">
        <v>4</v>
      </c>
      <c r="C49" s="3" t="s">
        <v>66</v>
      </c>
      <c r="D49" s="27">
        <v>16</v>
      </c>
      <c r="E49" s="17" t="b">
        <v>1</v>
      </c>
      <c r="F49" s="17">
        <v>0</v>
      </c>
      <c r="G49" s="17">
        <v>256</v>
      </c>
      <c r="H49" s="39" t="s">
        <v>72</v>
      </c>
      <c r="I49" s="17">
        <v>19</v>
      </c>
      <c r="J49" s="28" t="s">
        <v>28</v>
      </c>
      <c r="K49" s="27"/>
      <c r="L49" s="28" t="s">
        <v>90</v>
      </c>
      <c r="M49" s="3" t="s">
        <v>33</v>
      </c>
      <c r="N49" s="3" t="s">
        <v>29</v>
      </c>
      <c r="O49" s="27" t="s">
        <v>97</v>
      </c>
      <c r="P49" s="3">
        <v>5.0000000000000001E-4</v>
      </c>
      <c r="Q49" s="24" t="s">
        <v>30</v>
      </c>
      <c r="R49" s="80"/>
      <c r="S49" s="101"/>
      <c r="T49" s="87"/>
      <c r="U49" s="3"/>
      <c r="V49" s="17">
        <v>0.79</v>
      </c>
      <c r="W49" s="17">
        <v>0.57999999999999996</v>
      </c>
      <c r="X49" s="17">
        <v>0.77</v>
      </c>
      <c r="Y49" s="17"/>
      <c r="Z49" s="80" t="s">
        <v>95</v>
      </c>
      <c r="AA49" s="87"/>
      <c r="AB49" t="s">
        <v>92</v>
      </c>
    </row>
    <row r="50" spans="1:28" ht="17.25" thickBot="1" x14ac:dyDescent="0.35"/>
    <row r="51" spans="1:28" x14ac:dyDescent="0.3">
      <c r="A51" s="78" t="s">
        <v>108</v>
      </c>
      <c r="B51" s="1">
        <v>1</v>
      </c>
      <c r="C51" s="1" t="s">
        <v>66</v>
      </c>
      <c r="D51" s="19">
        <v>16</v>
      </c>
      <c r="E51" s="1" t="b">
        <v>1</v>
      </c>
      <c r="F51" s="1">
        <v>0</v>
      </c>
      <c r="G51" s="18">
        <v>256</v>
      </c>
      <c r="H51" s="38" t="s">
        <v>72</v>
      </c>
      <c r="I51" s="18">
        <v>19</v>
      </c>
      <c r="J51" s="29" t="s">
        <v>28</v>
      </c>
      <c r="K51" s="42" t="s">
        <v>99</v>
      </c>
      <c r="L51" s="29" t="s">
        <v>90</v>
      </c>
      <c r="M51" s="1" t="s">
        <v>33</v>
      </c>
      <c r="N51" s="1" t="s">
        <v>29</v>
      </c>
      <c r="O51" s="42" t="s">
        <v>18</v>
      </c>
      <c r="P51" s="1">
        <v>5.0000000000000001E-4</v>
      </c>
      <c r="Q51" s="20"/>
      <c r="R51" s="1">
        <v>0.73</v>
      </c>
      <c r="S51" s="1">
        <v>0.56999999999999995</v>
      </c>
      <c r="T51" s="20">
        <v>0.55000000000000004</v>
      </c>
      <c r="U51" s="1">
        <v>0.72</v>
      </c>
      <c r="V51" s="18">
        <v>0.73</v>
      </c>
      <c r="W51" s="18">
        <v>0.56999999999999995</v>
      </c>
      <c r="X51" s="18">
        <v>0.55000000000000004</v>
      </c>
      <c r="Y51" s="1"/>
      <c r="Z51" s="81" t="s">
        <v>67</v>
      </c>
      <c r="AA51" s="82"/>
      <c r="AB51" s="98" t="s">
        <v>110</v>
      </c>
    </row>
    <row r="52" spans="1:28" x14ac:dyDescent="0.3">
      <c r="A52" s="79"/>
      <c r="B52" s="4">
        <v>2</v>
      </c>
      <c r="C52" s="4" t="s">
        <v>98</v>
      </c>
      <c r="D52" s="25">
        <v>16</v>
      </c>
      <c r="E52" s="4" t="b">
        <v>1</v>
      </c>
      <c r="F52" s="4">
        <v>0</v>
      </c>
      <c r="G52" s="4">
        <v>256</v>
      </c>
      <c r="H52" s="32" t="s">
        <v>72</v>
      </c>
      <c r="I52" s="4">
        <v>19</v>
      </c>
      <c r="J52" s="26" t="s">
        <v>28</v>
      </c>
      <c r="K52" s="25" t="s">
        <v>88</v>
      </c>
      <c r="L52" s="26" t="s">
        <v>90</v>
      </c>
      <c r="M52" s="4" t="s">
        <v>33</v>
      </c>
      <c r="N52" s="4" t="s">
        <v>29</v>
      </c>
      <c r="O52" s="25" t="s">
        <v>103</v>
      </c>
      <c r="P52" s="4">
        <v>1E-3</v>
      </c>
      <c r="Q52" s="26"/>
      <c r="R52" s="4">
        <v>0.81</v>
      </c>
      <c r="S52" s="4">
        <v>0.54</v>
      </c>
      <c r="T52" s="26">
        <v>0.54</v>
      </c>
      <c r="U52" s="4">
        <v>0.75</v>
      </c>
      <c r="V52" s="4">
        <v>0.76</v>
      </c>
      <c r="W52" s="4">
        <v>0.59</v>
      </c>
      <c r="X52" s="4">
        <v>0.63</v>
      </c>
      <c r="Y52" s="4"/>
      <c r="Z52" s="79" t="s">
        <v>103</v>
      </c>
      <c r="AA52" s="83"/>
      <c r="AB52" s="98"/>
    </row>
    <row r="53" spans="1:28" x14ac:dyDescent="0.3">
      <c r="A53" s="79"/>
      <c r="B53" s="4">
        <v>3</v>
      </c>
      <c r="C53" s="4" t="s">
        <v>66</v>
      </c>
      <c r="D53" s="25">
        <v>32</v>
      </c>
      <c r="E53" s="4" t="b">
        <v>1</v>
      </c>
      <c r="F53" s="4">
        <v>0</v>
      </c>
      <c r="G53" s="4">
        <v>256</v>
      </c>
      <c r="H53" s="32" t="s">
        <v>72</v>
      </c>
      <c r="I53" s="4">
        <v>19</v>
      </c>
      <c r="J53" s="26" t="s">
        <v>28</v>
      </c>
      <c r="K53" s="25" t="s">
        <v>99</v>
      </c>
      <c r="L53" s="26" t="s">
        <v>90</v>
      </c>
      <c r="M53" s="4" t="s">
        <v>33</v>
      </c>
      <c r="N53" s="4" t="s">
        <v>29</v>
      </c>
      <c r="O53" s="25" t="s">
        <v>18</v>
      </c>
      <c r="P53" s="4">
        <v>5.0000000000000001E-4</v>
      </c>
      <c r="Q53" s="26"/>
      <c r="R53" s="4">
        <v>0.73</v>
      </c>
      <c r="S53" s="4">
        <v>0.62</v>
      </c>
      <c r="T53" s="26">
        <v>0.63</v>
      </c>
      <c r="U53" s="4">
        <v>0.61</v>
      </c>
      <c r="V53" s="4">
        <v>0.56999999999999995</v>
      </c>
      <c r="W53" s="4">
        <v>0.56999999999999995</v>
      </c>
      <c r="X53" s="4">
        <v>0.53</v>
      </c>
      <c r="Y53" s="4"/>
      <c r="Z53" s="79" t="s">
        <v>100</v>
      </c>
      <c r="AA53" s="83"/>
      <c r="AB53" s="98"/>
    </row>
    <row r="54" spans="1:28" x14ac:dyDescent="0.3">
      <c r="A54" s="79"/>
      <c r="B54" s="4">
        <v>4</v>
      </c>
      <c r="C54" s="4" t="s">
        <v>66</v>
      </c>
      <c r="D54" s="25">
        <v>16</v>
      </c>
      <c r="E54" s="4" t="b">
        <v>1</v>
      </c>
      <c r="F54" s="4">
        <v>0</v>
      </c>
      <c r="G54" s="4">
        <v>256</v>
      </c>
      <c r="H54" s="32" t="s">
        <v>72</v>
      </c>
      <c r="I54" s="4">
        <v>19</v>
      </c>
      <c r="J54" s="26" t="s">
        <v>28</v>
      </c>
      <c r="K54" s="25" t="s">
        <v>88</v>
      </c>
      <c r="L54" s="26" t="s">
        <v>101</v>
      </c>
      <c r="M54" s="4" t="s">
        <v>33</v>
      </c>
      <c r="N54" s="4" t="s">
        <v>29</v>
      </c>
      <c r="O54" s="25" t="s">
        <v>18</v>
      </c>
      <c r="P54" s="4">
        <v>5.0000000000000001E-4</v>
      </c>
      <c r="Q54" s="26"/>
      <c r="R54" s="4">
        <v>0.45</v>
      </c>
      <c r="S54" s="4">
        <v>0.56000000000000005</v>
      </c>
      <c r="T54" s="26">
        <v>0.56999999999999995</v>
      </c>
      <c r="U54" s="4">
        <v>0.55000000000000004</v>
      </c>
      <c r="V54" s="4">
        <v>0.44</v>
      </c>
      <c r="W54" s="4">
        <v>0.56999999999999995</v>
      </c>
      <c r="X54" s="4">
        <v>0.56000000000000005</v>
      </c>
      <c r="Y54" s="4"/>
      <c r="Z54" s="102" t="s">
        <v>104</v>
      </c>
      <c r="AA54" s="103"/>
      <c r="AB54" s="98"/>
    </row>
    <row r="55" spans="1:28" ht="17.25" thickBot="1" x14ac:dyDescent="0.35">
      <c r="A55" s="80"/>
      <c r="B55" s="3">
        <v>5</v>
      </c>
      <c r="C55" s="3" t="s">
        <v>66</v>
      </c>
      <c r="D55" s="27">
        <v>16</v>
      </c>
      <c r="E55" s="17" t="b">
        <v>1</v>
      </c>
      <c r="F55" s="17">
        <v>0</v>
      </c>
      <c r="G55" s="17">
        <v>256</v>
      </c>
      <c r="H55" s="39" t="s">
        <v>72</v>
      </c>
      <c r="I55" s="17">
        <v>19</v>
      </c>
      <c r="J55" s="28" t="s">
        <v>28</v>
      </c>
      <c r="K55" s="27" t="s">
        <v>88</v>
      </c>
      <c r="L55" s="28" t="s">
        <v>90</v>
      </c>
      <c r="M55" s="3" t="s">
        <v>33</v>
      </c>
      <c r="N55" s="3" t="s">
        <v>29</v>
      </c>
      <c r="O55" s="27" t="s">
        <v>18</v>
      </c>
      <c r="P55" s="3">
        <v>5.0000000000000001E-4</v>
      </c>
      <c r="Q55" s="24"/>
      <c r="R55" s="3"/>
      <c r="S55" s="3"/>
      <c r="T55" s="24"/>
      <c r="U55" s="3"/>
      <c r="V55" s="17"/>
      <c r="W55" s="17"/>
      <c r="X55" s="17"/>
      <c r="Y55" s="17"/>
      <c r="Z55" s="80" t="s">
        <v>105</v>
      </c>
      <c r="AA55" s="87"/>
      <c r="AB55" s="98"/>
    </row>
    <row r="56" spans="1:28" ht="17.25" thickBot="1" x14ac:dyDescent="0.35"/>
    <row r="57" spans="1:28" x14ac:dyDescent="0.3">
      <c r="A57" s="78" t="s">
        <v>120</v>
      </c>
      <c r="B57" s="1">
        <v>1</v>
      </c>
      <c r="C57" s="1" t="s">
        <v>66</v>
      </c>
      <c r="D57" s="19">
        <v>16</v>
      </c>
      <c r="E57" s="1" t="b">
        <v>1</v>
      </c>
      <c r="F57" s="1">
        <v>0</v>
      </c>
      <c r="G57" s="18">
        <v>256</v>
      </c>
      <c r="H57" s="38" t="s">
        <v>72</v>
      </c>
      <c r="I57" s="18">
        <v>19</v>
      </c>
      <c r="J57" s="29" t="s">
        <v>28</v>
      </c>
      <c r="K57" s="42" t="s">
        <v>88</v>
      </c>
      <c r="L57" s="29" t="s">
        <v>90</v>
      </c>
      <c r="M57" s="1" t="s">
        <v>33</v>
      </c>
      <c r="N57" s="1" t="s">
        <v>29</v>
      </c>
      <c r="O57" s="42" t="s">
        <v>103</v>
      </c>
      <c r="P57" s="47">
        <v>1E-3</v>
      </c>
      <c r="Q57" s="20" t="s">
        <v>30</v>
      </c>
      <c r="R57" s="1">
        <v>0.75</v>
      </c>
      <c r="S57" s="1">
        <v>0.54</v>
      </c>
      <c r="T57" s="20">
        <v>0.56999999999999995</v>
      </c>
      <c r="U57" s="1">
        <v>0.48</v>
      </c>
      <c r="V57" s="18">
        <v>0.54</v>
      </c>
      <c r="W57" s="18">
        <v>0.48</v>
      </c>
      <c r="X57" s="18">
        <v>0.49</v>
      </c>
      <c r="Y57" s="1"/>
      <c r="Z57" s="81" t="s">
        <v>111</v>
      </c>
      <c r="AA57" s="82"/>
      <c r="AB57" t="s">
        <v>117</v>
      </c>
    </row>
    <row r="58" spans="1:28" x14ac:dyDescent="0.3">
      <c r="A58" s="79"/>
      <c r="B58" s="4">
        <v>2</v>
      </c>
      <c r="C58" s="4" t="s">
        <v>98</v>
      </c>
      <c r="D58" s="25">
        <v>16</v>
      </c>
      <c r="E58" s="4" t="b">
        <v>1</v>
      </c>
      <c r="F58" s="4">
        <v>0</v>
      </c>
      <c r="G58" s="4">
        <v>256</v>
      </c>
      <c r="H58" s="32" t="s">
        <v>72</v>
      </c>
      <c r="I58" s="4">
        <v>19</v>
      </c>
      <c r="J58" s="26" t="s">
        <v>28</v>
      </c>
      <c r="K58" s="25" t="s">
        <v>88</v>
      </c>
      <c r="L58" s="26" t="s">
        <v>90</v>
      </c>
      <c r="M58" s="4" t="s">
        <v>33</v>
      </c>
      <c r="N58" s="4" t="s">
        <v>29</v>
      </c>
      <c r="O58" s="25" t="s">
        <v>102</v>
      </c>
      <c r="P58" s="4">
        <v>5.0000000000000001E-4</v>
      </c>
      <c r="Q58" s="26" t="s">
        <v>30</v>
      </c>
      <c r="R58" s="4">
        <v>0.79</v>
      </c>
      <c r="S58" s="4">
        <v>0.61</v>
      </c>
      <c r="T58" s="26">
        <v>0.56000000000000005</v>
      </c>
      <c r="U58" s="4">
        <v>0.66</v>
      </c>
      <c r="V58" s="4">
        <v>0.67</v>
      </c>
      <c r="W58" s="4">
        <v>0.54</v>
      </c>
      <c r="X58" s="4">
        <v>0.48</v>
      </c>
      <c r="Y58" s="4"/>
      <c r="Z58" s="79" t="s">
        <v>112</v>
      </c>
      <c r="AA58" s="83"/>
    </row>
    <row r="59" spans="1:28" x14ac:dyDescent="0.3">
      <c r="A59" s="79"/>
      <c r="B59" s="4">
        <v>3</v>
      </c>
      <c r="C59" s="4" t="s">
        <v>66</v>
      </c>
      <c r="D59" s="25">
        <v>32</v>
      </c>
      <c r="E59" s="4" t="b">
        <v>1</v>
      </c>
      <c r="F59" s="4">
        <v>0</v>
      </c>
      <c r="G59" s="4">
        <v>256</v>
      </c>
      <c r="H59" s="32" t="s">
        <v>72</v>
      </c>
      <c r="I59" s="4">
        <v>19</v>
      </c>
      <c r="J59" s="26" t="s">
        <v>28</v>
      </c>
      <c r="K59" s="25" t="s">
        <v>88</v>
      </c>
      <c r="L59" s="26" t="s">
        <v>90</v>
      </c>
      <c r="M59" s="4" t="s">
        <v>33</v>
      </c>
      <c r="N59" s="4" t="s">
        <v>29</v>
      </c>
      <c r="O59" s="25" t="s">
        <v>102</v>
      </c>
      <c r="P59" s="4">
        <v>1E-3</v>
      </c>
      <c r="Q59" s="26" t="s">
        <v>115</v>
      </c>
      <c r="R59" s="4">
        <v>0.8</v>
      </c>
      <c r="S59" s="4">
        <v>0.56000000000000005</v>
      </c>
      <c r="T59" s="26">
        <v>0.54</v>
      </c>
      <c r="U59" s="4">
        <v>0.62</v>
      </c>
      <c r="V59" s="4">
        <v>0.69</v>
      </c>
      <c r="W59" s="4">
        <v>0.59</v>
      </c>
      <c r="X59" s="4">
        <v>0.59</v>
      </c>
      <c r="Y59" s="4"/>
      <c r="Z59" s="79" t="s">
        <v>113</v>
      </c>
      <c r="AA59" s="83"/>
    </row>
    <row r="60" spans="1:28" s="52" customFormat="1" x14ac:dyDescent="0.3">
      <c r="A60" s="79"/>
      <c r="B60" s="48">
        <v>4</v>
      </c>
      <c r="C60" s="48" t="s">
        <v>98</v>
      </c>
      <c r="D60" s="49">
        <v>16</v>
      </c>
      <c r="E60" s="48" t="b">
        <v>1</v>
      </c>
      <c r="F60" s="48">
        <v>0</v>
      </c>
      <c r="G60" s="48">
        <v>256</v>
      </c>
      <c r="H60" s="50" t="s">
        <v>72</v>
      </c>
      <c r="I60" s="48">
        <v>19</v>
      </c>
      <c r="J60" s="51" t="s">
        <v>28</v>
      </c>
      <c r="K60" s="49"/>
      <c r="L60" s="53" t="s">
        <v>90</v>
      </c>
      <c r="M60" s="48" t="s">
        <v>33</v>
      </c>
      <c r="N60" s="48" t="s">
        <v>29</v>
      </c>
      <c r="O60" s="54" t="s">
        <v>102</v>
      </c>
      <c r="P60" s="55">
        <v>1E-3</v>
      </c>
      <c r="Q60" s="53" t="s">
        <v>115</v>
      </c>
      <c r="R60" s="48">
        <v>0.68</v>
      </c>
      <c r="S60" s="48">
        <v>0.53</v>
      </c>
      <c r="T60" s="51">
        <v>0.56999999999999995</v>
      </c>
      <c r="U60" s="48">
        <v>0.42</v>
      </c>
      <c r="V60" s="48">
        <v>0.5</v>
      </c>
      <c r="W60" s="48">
        <v>0.47</v>
      </c>
      <c r="X60" s="48">
        <v>0.45</v>
      </c>
      <c r="Y60" s="48"/>
      <c r="Z60" s="88" t="s">
        <v>114</v>
      </c>
      <c r="AA60" s="89"/>
      <c r="AB60" s="52" t="s">
        <v>122</v>
      </c>
    </row>
    <row r="61" spans="1:28" x14ac:dyDescent="0.3">
      <c r="A61" s="79"/>
      <c r="B61" s="4">
        <v>5</v>
      </c>
      <c r="C61" s="4" t="s">
        <v>66</v>
      </c>
      <c r="D61" s="25">
        <v>16</v>
      </c>
      <c r="E61" s="4" t="b">
        <v>1</v>
      </c>
      <c r="F61" s="4">
        <v>0</v>
      </c>
      <c r="G61" s="4">
        <v>256</v>
      </c>
      <c r="H61" s="32" t="s">
        <v>72</v>
      </c>
      <c r="I61" s="4">
        <v>19</v>
      </c>
      <c r="J61" s="26" t="s">
        <v>28</v>
      </c>
      <c r="K61" s="25" t="s">
        <v>88</v>
      </c>
      <c r="L61" s="26" t="s">
        <v>90</v>
      </c>
      <c r="M61" s="4" t="s">
        <v>33</v>
      </c>
      <c r="N61" s="4" t="s">
        <v>29</v>
      </c>
      <c r="O61" s="25" t="s">
        <v>102</v>
      </c>
      <c r="P61" s="4">
        <v>1E-3</v>
      </c>
      <c r="Q61" s="26" t="s">
        <v>19</v>
      </c>
      <c r="R61" s="4">
        <v>0.82</v>
      </c>
      <c r="S61" s="4">
        <v>0.63</v>
      </c>
      <c r="T61" s="26">
        <v>0.59</v>
      </c>
      <c r="U61" s="4">
        <v>0.69</v>
      </c>
      <c r="V61" s="4">
        <v>0.69</v>
      </c>
      <c r="W61" s="4">
        <v>0.55000000000000004</v>
      </c>
      <c r="X61" s="4">
        <v>0.5</v>
      </c>
      <c r="Y61" s="4"/>
      <c r="Z61" s="79" t="s">
        <v>116</v>
      </c>
      <c r="AA61" s="83"/>
    </row>
    <row r="62" spans="1:28" ht="17.25" thickBot="1" x14ac:dyDescent="0.35">
      <c r="A62" s="80"/>
      <c r="B62" s="3">
        <v>6</v>
      </c>
      <c r="C62" s="3" t="s">
        <v>66</v>
      </c>
      <c r="D62" s="27">
        <v>16</v>
      </c>
      <c r="E62" s="17" t="b">
        <v>1</v>
      </c>
      <c r="F62" s="17">
        <v>0</v>
      </c>
      <c r="G62" s="17">
        <v>256</v>
      </c>
      <c r="H62" s="39" t="s">
        <v>72</v>
      </c>
      <c r="I62" s="17">
        <v>19</v>
      </c>
      <c r="J62" s="28" t="s">
        <v>28</v>
      </c>
      <c r="K62" s="27" t="s">
        <v>88</v>
      </c>
      <c r="L62" s="28" t="s">
        <v>90</v>
      </c>
      <c r="M62" s="3" t="s">
        <v>33</v>
      </c>
      <c r="N62" s="3" t="s">
        <v>29</v>
      </c>
      <c r="O62" s="27" t="s">
        <v>102</v>
      </c>
      <c r="P62" s="3">
        <v>1E-3</v>
      </c>
      <c r="Q62" s="24" t="s">
        <v>30</v>
      </c>
      <c r="R62" s="3"/>
      <c r="S62" s="3"/>
      <c r="T62" s="24"/>
      <c r="U62" s="3"/>
      <c r="V62" s="17"/>
      <c r="W62" s="17"/>
      <c r="X62" s="17"/>
      <c r="Y62" s="17"/>
      <c r="Z62" s="80" t="s">
        <v>118</v>
      </c>
      <c r="AA62" s="87"/>
    </row>
    <row r="63" spans="1:28" ht="17.25" thickBot="1" x14ac:dyDescent="0.35"/>
    <row r="64" spans="1:28" x14ac:dyDescent="0.3">
      <c r="A64" s="78" t="s">
        <v>121</v>
      </c>
      <c r="B64" s="1">
        <v>1</v>
      </c>
      <c r="C64" s="1" t="s">
        <v>66</v>
      </c>
      <c r="D64" s="19">
        <v>16</v>
      </c>
      <c r="E64" s="1" t="b">
        <v>1</v>
      </c>
      <c r="F64" s="1">
        <v>0</v>
      </c>
      <c r="G64" s="18">
        <v>256</v>
      </c>
      <c r="H64" s="38" t="s">
        <v>72</v>
      </c>
      <c r="I64" s="18">
        <v>19</v>
      </c>
      <c r="J64" s="29" t="s">
        <v>28</v>
      </c>
      <c r="K64" s="42" t="s">
        <v>88</v>
      </c>
      <c r="L64" s="29" t="s">
        <v>90</v>
      </c>
      <c r="M64" s="1" t="s">
        <v>33</v>
      </c>
      <c r="N64" s="1" t="s">
        <v>29</v>
      </c>
      <c r="O64" s="42" t="s">
        <v>103</v>
      </c>
      <c r="P64" s="47">
        <v>1E-3</v>
      </c>
      <c r="Q64" s="20"/>
      <c r="R64" s="1">
        <v>0.81</v>
      </c>
      <c r="S64" s="1">
        <v>0.6</v>
      </c>
      <c r="T64" s="20">
        <v>0.56999999999999995</v>
      </c>
      <c r="U64" s="1">
        <v>0.75</v>
      </c>
      <c r="V64" s="18">
        <v>0.75</v>
      </c>
      <c r="W64" s="18">
        <v>0.52</v>
      </c>
      <c r="X64" s="18">
        <v>0.53</v>
      </c>
      <c r="Y64" s="1"/>
      <c r="Z64" s="81" t="s">
        <v>123</v>
      </c>
      <c r="AA64" s="82"/>
      <c r="AB64" t="s">
        <v>131</v>
      </c>
    </row>
    <row r="65" spans="1:28" x14ac:dyDescent="0.3">
      <c r="A65" s="79"/>
      <c r="B65" s="4">
        <v>2</v>
      </c>
      <c r="C65" s="4" t="s">
        <v>98</v>
      </c>
      <c r="D65" s="25">
        <v>32</v>
      </c>
      <c r="E65" s="4" t="b">
        <v>1</v>
      </c>
      <c r="F65" s="4">
        <v>0</v>
      </c>
      <c r="G65" s="4">
        <v>256</v>
      </c>
      <c r="H65" s="32" t="s">
        <v>72</v>
      </c>
      <c r="I65" s="4">
        <v>19</v>
      </c>
      <c r="J65" s="26" t="s">
        <v>28</v>
      </c>
      <c r="K65" s="25" t="s">
        <v>88</v>
      </c>
      <c r="L65" s="26" t="s">
        <v>90</v>
      </c>
      <c r="M65" s="4" t="s">
        <v>33</v>
      </c>
      <c r="N65" s="4" t="s">
        <v>29</v>
      </c>
      <c r="O65" s="25" t="s">
        <v>102</v>
      </c>
      <c r="P65" s="4">
        <v>5.0000000000000001E-4</v>
      </c>
      <c r="Q65" s="26" t="s">
        <v>19</v>
      </c>
      <c r="R65" s="4"/>
      <c r="S65" s="4"/>
      <c r="T65" s="26"/>
      <c r="U65" s="4"/>
      <c r="V65" s="4"/>
      <c r="W65" s="4"/>
      <c r="X65" s="4"/>
      <c r="Y65" s="4"/>
      <c r="Z65" s="79" t="s">
        <v>67</v>
      </c>
      <c r="AA65" s="83"/>
    </row>
    <row r="66" spans="1:28" x14ac:dyDescent="0.3">
      <c r="A66" s="79"/>
      <c r="B66" s="4">
        <v>3</v>
      </c>
      <c r="C66" s="4" t="s">
        <v>66</v>
      </c>
      <c r="D66" s="25">
        <v>16</v>
      </c>
      <c r="E66" s="4" t="b">
        <v>1</v>
      </c>
      <c r="F66" s="4">
        <v>0</v>
      </c>
      <c r="G66" s="4">
        <v>224</v>
      </c>
      <c r="H66" s="32" t="s">
        <v>72</v>
      </c>
      <c r="I66" s="4">
        <v>19</v>
      </c>
      <c r="J66" s="26" t="s">
        <v>21</v>
      </c>
      <c r="K66" s="25" t="s">
        <v>88</v>
      </c>
      <c r="L66" s="26" t="s">
        <v>90</v>
      </c>
      <c r="M66" s="4" t="s">
        <v>33</v>
      </c>
      <c r="N66" s="4" t="s">
        <v>29</v>
      </c>
      <c r="O66" s="25" t="s">
        <v>102</v>
      </c>
      <c r="P66" s="4">
        <v>5.0000000000000001E-4</v>
      </c>
      <c r="Q66" s="26" t="s">
        <v>19</v>
      </c>
      <c r="R66" s="4">
        <v>0.77</v>
      </c>
      <c r="S66" s="4">
        <v>0.62</v>
      </c>
      <c r="T66" s="26">
        <v>0.55000000000000004</v>
      </c>
      <c r="U66" s="4">
        <v>0.74</v>
      </c>
      <c r="V66" s="4">
        <v>0.74</v>
      </c>
      <c r="W66" s="4">
        <v>0.55000000000000004</v>
      </c>
      <c r="X66" s="4">
        <v>0.53</v>
      </c>
      <c r="Y66" s="4"/>
      <c r="Z66" s="79" t="s">
        <v>124</v>
      </c>
      <c r="AA66" s="83"/>
      <c r="AB66" t="s">
        <v>132</v>
      </c>
    </row>
    <row r="67" spans="1:28" s="57" customFormat="1" x14ac:dyDescent="0.3">
      <c r="A67" s="79"/>
      <c r="B67" s="55">
        <v>4</v>
      </c>
      <c r="C67" s="55" t="s">
        <v>98</v>
      </c>
      <c r="D67" s="54">
        <v>32</v>
      </c>
      <c r="E67" s="55" t="b">
        <v>1</v>
      </c>
      <c r="F67" s="55">
        <v>0</v>
      </c>
      <c r="G67" s="55">
        <v>256</v>
      </c>
      <c r="H67" s="56">
        <v>50</v>
      </c>
      <c r="I67" s="55">
        <v>19</v>
      </c>
      <c r="J67" s="53" t="s">
        <v>28</v>
      </c>
      <c r="K67" s="54" t="s">
        <v>88</v>
      </c>
      <c r="L67" s="53" t="s">
        <v>90</v>
      </c>
      <c r="M67" s="55" t="s">
        <v>33</v>
      </c>
      <c r="N67" s="55" t="s">
        <v>29</v>
      </c>
      <c r="O67" s="54" t="s">
        <v>102</v>
      </c>
      <c r="P67" s="55">
        <v>5.0000000000000001E-4</v>
      </c>
      <c r="Q67" s="53" t="s">
        <v>19</v>
      </c>
      <c r="R67" s="55">
        <v>0.73</v>
      </c>
      <c r="S67" s="55">
        <v>0.61</v>
      </c>
      <c r="T67" s="53">
        <v>0.53</v>
      </c>
      <c r="U67" s="55">
        <v>0.45</v>
      </c>
      <c r="V67" s="55">
        <v>0.52</v>
      </c>
      <c r="W67" s="55">
        <v>0.47</v>
      </c>
      <c r="X67" s="55">
        <v>0.49</v>
      </c>
      <c r="Y67" s="55"/>
      <c r="Z67" s="84" t="s">
        <v>125</v>
      </c>
      <c r="AA67" s="85"/>
      <c r="AB67" s="57" t="s">
        <v>133</v>
      </c>
    </row>
    <row r="68" spans="1:28" x14ac:dyDescent="0.3">
      <c r="A68" s="79"/>
      <c r="B68" s="4">
        <v>5</v>
      </c>
      <c r="C68" s="4" t="s">
        <v>66</v>
      </c>
      <c r="D68" s="25">
        <v>32</v>
      </c>
      <c r="E68" s="4" t="b">
        <v>1</v>
      </c>
      <c r="F68" s="4">
        <v>0</v>
      </c>
      <c r="G68" s="4">
        <v>256</v>
      </c>
      <c r="H68" s="32" t="s">
        <v>72</v>
      </c>
      <c r="I68" s="4">
        <v>19</v>
      </c>
      <c r="J68" s="26" t="s">
        <v>28</v>
      </c>
      <c r="K68" s="25" t="s">
        <v>88</v>
      </c>
      <c r="L68" s="26" t="s">
        <v>90</v>
      </c>
      <c r="M68" s="4" t="s">
        <v>33</v>
      </c>
      <c r="N68" s="4" t="s">
        <v>29</v>
      </c>
      <c r="O68" s="25" t="s">
        <v>102</v>
      </c>
      <c r="P68" s="4">
        <v>5.0000000000000001E-4</v>
      </c>
      <c r="Q68" s="26" t="s">
        <v>19</v>
      </c>
      <c r="R68" s="55">
        <v>0.75</v>
      </c>
      <c r="S68" s="55">
        <v>0.55000000000000004</v>
      </c>
      <c r="T68" s="26">
        <v>0.59</v>
      </c>
      <c r="U68" s="55">
        <v>0.54</v>
      </c>
      <c r="V68" s="55">
        <v>0.64</v>
      </c>
      <c r="W68" s="55">
        <v>0.56999999999999995</v>
      </c>
      <c r="X68" s="55">
        <v>0.54</v>
      </c>
      <c r="Y68" s="4"/>
      <c r="Z68" s="79" t="s">
        <v>105</v>
      </c>
      <c r="AA68" s="83"/>
      <c r="AB68" s="57" t="s">
        <v>134</v>
      </c>
    </row>
    <row r="69" spans="1:28" ht="17.25" thickBot="1" x14ac:dyDescent="0.35">
      <c r="A69" s="80"/>
      <c r="B69" s="3">
        <v>6</v>
      </c>
      <c r="C69" s="3" t="s">
        <v>66</v>
      </c>
      <c r="D69" s="27">
        <v>32</v>
      </c>
      <c r="E69" s="17" t="b">
        <v>1</v>
      </c>
      <c r="F69" s="17">
        <v>0</v>
      </c>
      <c r="G69" s="17">
        <v>256</v>
      </c>
      <c r="H69" s="39" t="s">
        <v>72</v>
      </c>
      <c r="I69" s="17">
        <v>19</v>
      </c>
      <c r="J69" s="28" t="s">
        <v>28</v>
      </c>
      <c r="K69" s="27" t="s">
        <v>88</v>
      </c>
      <c r="L69" s="28" t="s">
        <v>90</v>
      </c>
      <c r="M69" s="3" t="s">
        <v>33</v>
      </c>
      <c r="N69" s="3" t="s">
        <v>29</v>
      </c>
      <c r="O69" s="27" t="s">
        <v>102</v>
      </c>
      <c r="P69" s="3">
        <v>5.0000000000000001E-4</v>
      </c>
      <c r="Q69" s="24" t="s">
        <v>19</v>
      </c>
      <c r="R69" s="3">
        <v>0.73</v>
      </c>
      <c r="S69" s="3">
        <v>0.56999999999999995</v>
      </c>
      <c r="T69" s="24">
        <v>0.49</v>
      </c>
      <c r="U69" s="3">
        <v>0.7</v>
      </c>
      <c r="V69" s="17">
        <v>0.7</v>
      </c>
      <c r="W69" s="17">
        <v>0.56000000000000005</v>
      </c>
      <c r="X69" s="17">
        <v>0.49</v>
      </c>
      <c r="Y69" s="17"/>
      <c r="Z69" s="86" t="s">
        <v>126</v>
      </c>
      <c r="AA69" s="87"/>
      <c r="AB69" s="57" t="s">
        <v>135</v>
      </c>
    </row>
    <row r="70" spans="1:28" ht="17.25" thickBot="1" x14ac:dyDescent="0.35"/>
    <row r="71" spans="1:28" x14ac:dyDescent="0.3">
      <c r="A71" s="78" t="s">
        <v>121</v>
      </c>
      <c r="B71" s="1">
        <v>1</v>
      </c>
      <c r="C71" s="1" t="s">
        <v>66</v>
      </c>
      <c r="D71" s="19">
        <v>32</v>
      </c>
      <c r="E71" s="1" t="b">
        <v>1</v>
      </c>
      <c r="F71" s="1">
        <v>0</v>
      </c>
      <c r="G71" s="18">
        <v>256</v>
      </c>
      <c r="H71" s="38" t="s">
        <v>72</v>
      </c>
      <c r="I71" s="18">
        <v>19</v>
      </c>
      <c r="J71" s="29" t="s">
        <v>28</v>
      </c>
      <c r="K71" s="42" t="s">
        <v>88</v>
      </c>
      <c r="L71" s="29" t="s">
        <v>90</v>
      </c>
      <c r="M71" s="1" t="s">
        <v>29</v>
      </c>
      <c r="N71" s="1" t="s">
        <v>29</v>
      </c>
      <c r="O71" s="42" t="s">
        <v>103</v>
      </c>
      <c r="P71" s="47">
        <v>1E-3</v>
      </c>
      <c r="Q71" s="20" t="s">
        <v>19</v>
      </c>
      <c r="R71" s="1"/>
      <c r="S71" s="1"/>
      <c r="T71" s="20"/>
      <c r="U71" s="1"/>
      <c r="V71" s="18"/>
      <c r="W71" s="18"/>
      <c r="X71" s="18"/>
      <c r="Y71" s="1"/>
      <c r="Z71" s="81" t="s">
        <v>67</v>
      </c>
      <c r="AA71" s="82"/>
      <c r="AB71" t="s">
        <v>138</v>
      </c>
    </row>
    <row r="72" spans="1:28" x14ac:dyDescent="0.3">
      <c r="A72" s="79"/>
      <c r="B72" s="4">
        <v>2</v>
      </c>
      <c r="C72" s="4" t="s">
        <v>98</v>
      </c>
      <c r="D72" s="25">
        <v>32</v>
      </c>
      <c r="E72" s="4" t="b">
        <v>1</v>
      </c>
      <c r="F72" s="4">
        <v>0</v>
      </c>
      <c r="G72" s="4">
        <v>256</v>
      </c>
      <c r="H72" s="32" t="s">
        <v>72</v>
      </c>
      <c r="I72" s="4">
        <v>19</v>
      </c>
      <c r="J72" s="26" t="s">
        <v>28</v>
      </c>
      <c r="K72" s="25" t="s">
        <v>88</v>
      </c>
      <c r="L72" s="26" t="s">
        <v>90</v>
      </c>
      <c r="M72" s="4" t="s">
        <v>29</v>
      </c>
      <c r="N72" s="4" t="s">
        <v>29</v>
      </c>
      <c r="O72" s="25" t="s">
        <v>102</v>
      </c>
      <c r="P72" s="4">
        <v>5.0000000000000001E-4</v>
      </c>
      <c r="Q72" s="26" t="s">
        <v>19</v>
      </c>
      <c r="R72" s="4"/>
      <c r="S72" s="4"/>
      <c r="T72" s="26"/>
      <c r="U72" s="4"/>
      <c r="V72" s="4"/>
      <c r="W72" s="4"/>
      <c r="X72" s="4"/>
      <c r="Y72" s="4"/>
      <c r="Z72" s="79" t="s">
        <v>136</v>
      </c>
      <c r="AA72" s="83"/>
    </row>
    <row r="73" spans="1:28" x14ac:dyDescent="0.3">
      <c r="A73" s="79"/>
      <c r="B73" s="4">
        <v>3</v>
      </c>
      <c r="C73" s="4" t="s">
        <v>66</v>
      </c>
      <c r="D73" s="25">
        <v>32</v>
      </c>
      <c r="E73" s="4" t="b">
        <v>1</v>
      </c>
      <c r="F73" s="4">
        <v>1</v>
      </c>
      <c r="G73" s="4">
        <v>256</v>
      </c>
      <c r="H73" s="32" t="s">
        <v>72</v>
      </c>
      <c r="I73" s="4">
        <v>19</v>
      </c>
      <c r="J73" s="26" t="s">
        <v>28</v>
      </c>
      <c r="K73" s="25" t="s">
        <v>88</v>
      </c>
      <c r="L73" s="26" t="s">
        <v>90</v>
      </c>
      <c r="M73" s="4" t="s">
        <v>29</v>
      </c>
      <c r="N73" s="4" t="s">
        <v>29</v>
      </c>
      <c r="O73" s="41" t="s">
        <v>102</v>
      </c>
      <c r="P73" s="4">
        <v>1E-3</v>
      </c>
      <c r="Q73" s="26" t="s">
        <v>19</v>
      </c>
      <c r="R73" s="4"/>
      <c r="S73" s="4"/>
      <c r="T73" s="26"/>
      <c r="U73" s="4"/>
      <c r="V73" s="4"/>
      <c r="W73" s="4"/>
      <c r="X73" s="4"/>
      <c r="Y73" s="4"/>
      <c r="Z73" s="79" t="s">
        <v>4</v>
      </c>
      <c r="AA73" s="83"/>
    </row>
    <row r="74" spans="1:28" x14ac:dyDescent="0.3">
      <c r="A74" s="79"/>
      <c r="B74" s="55">
        <v>4</v>
      </c>
      <c r="C74" s="55" t="s">
        <v>98</v>
      </c>
      <c r="D74" s="54">
        <v>32</v>
      </c>
      <c r="E74" s="55" t="b">
        <v>1</v>
      </c>
      <c r="F74" s="55">
        <v>2</v>
      </c>
      <c r="G74" s="55">
        <v>256</v>
      </c>
      <c r="H74" s="56" t="s">
        <v>72</v>
      </c>
      <c r="I74" s="55">
        <v>19</v>
      </c>
      <c r="J74" s="53" t="s">
        <v>28</v>
      </c>
      <c r="K74" s="54" t="s">
        <v>88</v>
      </c>
      <c r="L74" s="53" t="s">
        <v>90</v>
      </c>
      <c r="M74" s="55" t="s">
        <v>29</v>
      </c>
      <c r="N74" s="55" t="s">
        <v>29</v>
      </c>
      <c r="O74" s="54" t="s">
        <v>102</v>
      </c>
      <c r="P74" s="58">
        <v>1E-3</v>
      </c>
      <c r="Q74" s="53" t="s">
        <v>19</v>
      </c>
      <c r="R74" s="55"/>
      <c r="S74" s="55"/>
      <c r="T74" s="53"/>
      <c r="U74" s="55"/>
      <c r="V74" s="55"/>
      <c r="W74" s="55"/>
      <c r="X74" s="55"/>
      <c r="Y74" s="55"/>
      <c r="Z74" s="84" t="s">
        <v>4</v>
      </c>
      <c r="AA74" s="85"/>
    </row>
    <row r="75" spans="1:28" x14ac:dyDescent="0.3">
      <c r="A75" s="79"/>
      <c r="B75" s="4">
        <v>5</v>
      </c>
      <c r="C75" s="4" t="s">
        <v>66</v>
      </c>
      <c r="D75" s="25">
        <v>32</v>
      </c>
      <c r="E75" s="4" t="b">
        <v>1</v>
      </c>
      <c r="F75" s="4">
        <v>3</v>
      </c>
      <c r="G75" s="4">
        <v>256</v>
      </c>
      <c r="H75" s="32" t="s">
        <v>72</v>
      </c>
      <c r="I75" s="4">
        <v>19</v>
      </c>
      <c r="J75" s="26" t="s">
        <v>28</v>
      </c>
      <c r="K75" s="25" t="s">
        <v>88</v>
      </c>
      <c r="L75" s="26" t="s">
        <v>90</v>
      </c>
      <c r="M75" s="4" t="s">
        <v>29</v>
      </c>
      <c r="N75" s="4" t="s">
        <v>29</v>
      </c>
      <c r="O75" s="25" t="s">
        <v>102</v>
      </c>
      <c r="P75" s="58">
        <v>1E-3</v>
      </c>
      <c r="Q75" s="26" t="s">
        <v>19</v>
      </c>
      <c r="R75" s="55"/>
      <c r="S75" s="55"/>
      <c r="T75" s="26"/>
      <c r="U75" s="55"/>
      <c r="V75" s="55"/>
      <c r="W75" s="55"/>
      <c r="X75" s="55"/>
      <c r="Y75" s="4"/>
      <c r="Z75" s="79" t="s">
        <v>4</v>
      </c>
      <c r="AA75" s="83"/>
    </row>
    <row r="76" spans="1:28" ht="17.25" thickBot="1" x14ac:dyDescent="0.35">
      <c r="A76" s="80"/>
      <c r="B76" s="3">
        <v>6</v>
      </c>
      <c r="C76" s="3" t="s">
        <v>66</v>
      </c>
      <c r="D76" s="27">
        <v>32</v>
      </c>
      <c r="E76" s="17" t="b">
        <v>1</v>
      </c>
      <c r="F76" s="17">
        <v>0</v>
      </c>
      <c r="G76" s="17">
        <v>256</v>
      </c>
      <c r="H76" s="39" t="s">
        <v>72</v>
      </c>
      <c r="I76" s="17">
        <v>19</v>
      </c>
      <c r="J76" s="28" t="s">
        <v>28</v>
      </c>
      <c r="K76" s="27" t="s">
        <v>88</v>
      </c>
      <c r="L76" s="28" t="s">
        <v>90</v>
      </c>
      <c r="M76" s="3" t="s">
        <v>29</v>
      </c>
      <c r="N76" s="3" t="s">
        <v>29</v>
      </c>
      <c r="O76" s="27" t="s">
        <v>102</v>
      </c>
      <c r="P76" s="3">
        <v>1E-3</v>
      </c>
      <c r="Q76" s="24" t="s">
        <v>19</v>
      </c>
      <c r="R76" s="3"/>
      <c r="S76" s="3"/>
      <c r="T76" s="24"/>
      <c r="U76" s="3"/>
      <c r="V76" s="17"/>
      <c r="W76" s="17"/>
      <c r="X76" s="17"/>
      <c r="Y76" s="17"/>
      <c r="Z76" s="86" t="s">
        <v>137</v>
      </c>
      <c r="AA76" s="87"/>
    </row>
    <row r="82" spans="28:28" x14ac:dyDescent="0.3">
      <c r="AB82" t="s">
        <v>127</v>
      </c>
    </row>
    <row r="83" spans="28:28" x14ac:dyDescent="0.3">
      <c r="AB83" t="s">
        <v>128</v>
      </c>
    </row>
    <row r="84" spans="28:28" x14ac:dyDescent="0.3">
      <c r="AB84" t="s">
        <v>129</v>
      </c>
    </row>
    <row r="85" spans="28:28" x14ac:dyDescent="0.3">
      <c r="AB85" t="s">
        <v>130</v>
      </c>
    </row>
  </sheetData>
  <mergeCells count="92">
    <mergeCell ref="AB51:AB55"/>
    <mergeCell ref="A57:A62"/>
    <mergeCell ref="Z57:AA57"/>
    <mergeCell ref="R46:T49"/>
    <mergeCell ref="A64:A69"/>
    <mergeCell ref="Z64:AA64"/>
    <mergeCell ref="Z65:AA65"/>
    <mergeCell ref="Z66:AA66"/>
    <mergeCell ref="Z67:AA67"/>
    <mergeCell ref="Z68:AA68"/>
    <mergeCell ref="Z69:AA69"/>
    <mergeCell ref="A51:A55"/>
    <mergeCell ref="Z51:AA51"/>
    <mergeCell ref="Z53:AA53"/>
    <mergeCell ref="Z54:AA54"/>
    <mergeCell ref="Z55:AA55"/>
    <mergeCell ref="Z52:AA52"/>
    <mergeCell ref="Z46:AA46"/>
    <mergeCell ref="Z47:AA47"/>
    <mergeCell ref="Z49:AA49"/>
    <mergeCell ref="Z48:AA48"/>
    <mergeCell ref="A46:A49"/>
    <mergeCell ref="A39:A44"/>
    <mergeCell ref="Z39:AA39"/>
    <mergeCell ref="Z40:AA40"/>
    <mergeCell ref="Z41:AA41"/>
    <mergeCell ref="Z42:AA42"/>
    <mergeCell ref="Z43:AA43"/>
    <mergeCell ref="Z44:AA44"/>
    <mergeCell ref="M1:N1"/>
    <mergeCell ref="O1:Q1"/>
    <mergeCell ref="K1:L1"/>
    <mergeCell ref="U1:Y1"/>
    <mergeCell ref="R1:T1"/>
    <mergeCell ref="A9:A14"/>
    <mergeCell ref="A15:A20"/>
    <mergeCell ref="A3:A8"/>
    <mergeCell ref="C1:G1"/>
    <mergeCell ref="H1:J1"/>
    <mergeCell ref="Z12:AA12"/>
    <mergeCell ref="Z3:AA3"/>
    <mergeCell ref="Z4:AA4"/>
    <mergeCell ref="Z5:AA5"/>
    <mergeCell ref="Z6:AA6"/>
    <mergeCell ref="Z7:AA7"/>
    <mergeCell ref="Z8:AA8"/>
    <mergeCell ref="Z1:AA1"/>
    <mergeCell ref="Z2:AA2"/>
    <mergeCell ref="Z9:AA9"/>
    <mergeCell ref="Z10:AA10"/>
    <mergeCell ref="Z11:AA11"/>
    <mergeCell ref="A21:A26"/>
    <mergeCell ref="Z21:AA21"/>
    <mergeCell ref="Z22:AA22"/>
    <mergeCell ref="Z23:AA23"/>
    <mergeCell ref="Z24:AA24"/>
    <mergeCell ref="Z25:AA25"/>
    <mergeCell ref="Z26:AA26"/>
    <mergeCell ref="Z19:AA19"/>
    <mergeCell ref="Z20:AA20"/>
    <mergeCell ref="Z13:AA13"/>
    <mergeCell ref="Z14:AA14"/>
    <mergeCell ref="Z15:AA15"/>
    <mergeCell ref="Z16:AA16"/>
    <mergeCell ref="Z17:AA17"/>
    <mergeCell ref="Z18:AA18"/>
    <mergeCell ref="A27:A32"/>
    <mergeCell ref="Z27:AA27"/>
    <mergeCell ref="Z28:AA28"/>
    <mergeCell ref="Z29:AA29"/>
    <mergeCell ref="Z30:AA30"/>
    <mergeCell ref="Z31:AA31"/>
    <mergeCell ref="Z32:AA32"/>
    <mergeCell ref="A33:A38"/>
    <mergeCell ref="Z33:AA33"/>
    <mergeCell ref="Z34:AA34"/>
    <mergeCell ref="Z35:AA35"/>
    <mergeCell ref="Z36:AA36"/>
    <mergeCell ref="Z37:AA37"/>
    <mergeCell ref="Z38:AA38"/>
    <mergeCell ref="Z58:AA58"/>
    <mergeCell ref="Z59:AA59"/>
    <mergeCell ref="Z61:AA61"/>
    <mergeCell ref="Z62:AA62"/>
    <mergeCell ref="Z60:AA60"/>
    <mergeCell ref="A71:A76"/>
    <mergeCell ref="Z71:AA71"/>
    <mergeCell ref="Z72:AA72"/>
    <mergeCell ref="Z73:AA73"/>
    <mergeCell ref="Z74:AA74"/>
    <mergeCell ref="Z75:AA75"/>
    <mergeCell ref="Z76:AA7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A882-9932-4A3B-9D9B-334BD0022975}">
  <dimension ref="A1:Q87"/>
  <sheetViews>
    <sheetView topLeftCell="A61" zoomScale="106" zoomScaleNormal="85" workbookViewId="0">
      <selection activeCell="D72" sqref="D72"/>
    </sheetView>
  </sheetViews>
  <sheetFormatPr defaultRowHeight="16.5" x14ac:dyDescent="0.3"/>
  <cols>
    <col min="2" max="2" width="14.125" customWidth="1"/>
    <col min="3" max="5" width="12.125" customWidth="1"/>
    <col min="6" max="6" width="12.125" style="69" customWidth="1"/>
    <col min="7" max="9" width="12.125" customWidth="1"/>
    <col min="10" max="10" width="12.125" style="69" customWidth="1"/>
    <col min="11" max="13" width="12.125" customWidth="1"/>
    <col min="14" max="14" width="12.125" style="69" customWidth="1"/>
  </cols>
  <sheetData>
    <row r="1" spans="1:14" ht="17.25" x14ac:dyDescent="0.3">
      <c r="A1" s="104" t="s">
        <v>13</v>
      </c>
      <c r="B1" s="104"/>
      <c r="C1" s="105" t="s">
        <v>154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71"/>
    </row>
    <row r="2" spans="1:14" ht="17.25" x14ac:dyDescent="0.3">
      <c r="A2" s="77"/>
      <c r="B2" s="77"/>
      <c r="C2" s="105" t="s">
        <v>139</v>
      </c>
      <c r="D2" s="105"/>
      <c r="E2" s="105"/>
      <c r="F2" s="105"/>
      <c r="G2" s="105" t="s">
        <v>140</v>
      </c>
      <c r="H2" s="105"/>
      <c r="I2" s="105"/>
      <c r="J2" s="105"/>
      <c r="K2" s="105" t="s">
        <v>141</v>
      </c>
      <c r="L2" s="105"/>
      <c r="M2" s="105"/>
      <c r="N2" s="105"/>
    </row>
    <row r="3" spans="1:14" ht="18" thickBot="1" x14ac:dyDescent="0.35">
      <c r="A3" s="77"/>
      <c r="B3" s="77"/>
      <c r="C3" s="59" t="s">
        <v>142</v>
      </c>
      <c r="D3" s="59" t="s">
        <v>143</v>
      </c>
      <c r="E3" s="59" t="s">
        <v>144</v>
      </c>
      <c r="F3" s="65" t="s">
        <v>145</v>
      </c>
      <c r="G3" s="59" t="s">
        <v>142</v>
      </c>
      <c r="H3" s="59" t="s">
        <v>143</v>
      </c>
      <c r="I3" s="59" t="s">
        <v>144</v>
      </c>
      <c r="J3" s="65" t="s">
        <v>145</v>
      </c>
      <c r="K3" s="59" t="s">
        <v>142</v>
      </c>
      <c r="L3" s="59" t="s">
        <v>143</v>
      </c>
      <c r="M3" s="59" t="s">
        <v>144</v>
      </c>
      <c r="N3" s="65" t="s">
        <v>145</v>
      </c>
    </row>
    <row r="4" spans="1:14" x14ac:dyDescent="0.3">
      <c r="A4" s="99" t="s">
        <v>149</v>
      </c>
      <c r="B4" s="1">
        <v>0</v>
      </c>
      <c r="C4" s="1">
        <v>0.94</v>
      </c>
      <c r="D4" s="1">
        <v>0.12</v>
      </c>
      <c r="E4" s="1">
        <v>0.21</v>
      </c>
      <c r="F4" s="66">
        <v>504</v>
      </c>
      <c r="G4" s="1">
        <v>0.56999999999999995</v>
      </c>
      <c r="H4" s="1">
        <v>0.06</v>
      </c>
      <c r="I4" s="1">
        <v>0.11</v>
      </c>
      <c r="J4" s="66">
        <v>127</v>
      </c>
      <c r="K4" s="1">
        <v>0.62</v>
      </c>
      <c r="L4" s="1">
        <v>7.0000000000000007E-2</v>
      </c>
      <c r="M4" s="1">
        <v>0.12</v>
      </c>
      <c r="N4" s="66">
        <v>74</v>
      </c>
    </row>
    <row r="5" spans="1:14" x14ac:dyDescent="0.3">
      <c r="A5" s="100"/>
      <c r="B5" s="2">
        <v>1</v>
      </c>
      <c r="C5" s="2">
        <v>0.59</v>
      </c>
      <c r="D5" s="2">
        <v>0.99</v>
      </c>
      <c r="E5" s="4">
        <v>0.74</v>
      </c>
      <c r="F5" s="67">
        <v>652</v>
      </c>
      <c r="G5" s="4">
        <v>0.56999999999999995</v>
      </c>
      <c r="H5" s="4">
        <v>0.96</v>
      </c>
      <c r="I5" s="4">
        <v>0.71</v>
      </c>
      <c r="J5" s="70">
        <v>162</v>
      </c>
      <c r="K5" s="4">
        <v>0.55000000000000004</v>
      </c>
      <c r="L5" s="4">
        <v>0.97</v>
      </c>
      <c r="M5" s="4">
        <v>0.7</v>
      </c>
      <c r="N5" s="70">
        <v>86</v>
      </c>
    </row>
    <row r="6" spans="1:14" s="63" customFormat="1" x14ac:dyDescent="0.3">
      <c r="A6" s="100"/>
      <c r="B6" s="60" t="s">
        <v>146</v>
      </c>
      <c r="C6" s="61"/>
      <c r="D6" s="60"/>
      <c r="E6" s="60">
        <v>0.61</v>
      </c>
      <c r="F6" s="67">
        <v>1156</v>
      </c>
      <c r="G6" s="60"/>
      <c r="H6" s="60"/>
      <c r="I6" s="60">
        <v>0.56999999999999995</v>
      </c>
      <c r="J6" s="70">
        <v>289</v>
      </c>
      <c r="K6" s="60"/>
      <c r="L6" s="60"/>
      <c r="M6" s="60">
        <v>0.55000000000000004</v>
      </c>
      <c r="N6" s="70">
        <v>160</v>
      </c>
    </row>
    <row r="7" spans="1:14" x14ac:dyDescent="0.3">
      <c r="A7" s="100"/>
      <c r="B7" s="2" t="s">
        <v>147</v>
      </c>
      <c r="C7" s="2">
        <v>0.76</v>
      </c>
      <c r="D7" s="2">
        <v>0.56000000000000005</v>
      </c>
      <c r="E7" s="2">
        <v>0.48</v>
      </c>
      <c r="F7" s="67">
        <v>1156</v>
      </c>
      <c r="G7" s="4">
        <v>0.56999999999999995</v>
      </c>
      <c r="H7" s="4">
        <v>0.51</v>
      </c>
      <c r="I7" s="4">
        <v>0.41</v>
      </c>
      <c r="J7" s="70">
        <v>289</v>
      </c>
      <c r="K7" s="4">
        <v>0.59</v>
      </c>
      <c r="L7" s="4">
        <v>0.52</v>
      </c>
      <c r="M7" s="4">
        <v>0.41</v>
      </c>
      <c r="N7" s="70">
        <v>160</v>
      </c>
    </row>
    <row r="8" spans="1:14" ht="17.25" thickBot="1" x14ac:dyDescent="0.35">
      <c r="A8" s="101"/>
      <c r="B8" s="3" t="s">
        <v>148</v>
      </c>
      <c r="C8" s="3">
        <v>0.74</v>
      </c>
      <c r="D8" s="3">
        <v>0.61</v>
      </c>
      <c r="E8" s="3">
        <v>0.51</v>
      </c>
      <c r="F8" s="68">
        <v>1156</v>
      </c>
      <c r="G8" s="3">
        <v>0.56999999999999995</v>
      </c>
      <c r="H8" s="3">
        <v>0.56999999999999995</v>
      </c>
      <c r="I8" s="3">
        <v>0.45</v>
      </c>
      <c r="J8" s="68">
        <v>289</v>
      </c>
      <c r="K8" s="3">
        <v>0.57999999999999996</v>
      </c>
      <c r="L8" s="3">
        <v>0.55000000000000004</v>
      </c>
      <c r="M8" s="3">
        <v>0.43</v>
      </c>
      <c r="N8" s="68">
        <v>160</v>
      </c>
    </row>
    <row r="9" spans="1:14" x14ac:dyDescent="0.3">
      <c r="A9" s="106" t="s">
        <v>150</v>
      </c>
      <c r="B9">
        <v>0</v>
      </c>
      <c r="C9" s="4">
        <v>0.65</v>
      </c>
      <c r="D9" s="4">
        <v>0.96</v>
      </c>
      <c r="E9" s="4">
        <v>0.78</v>
      </c>
      <c r="F9" s="69">
        <v>505</v>
      </c>
      <c r="G9" s="4">
        <v>0.47</v>
      </c>
      <c r="H9" s="4">
        <v>0.72</v>
      </c>
      <c r="I9" s="4">
        <v>0.56999999999999995</v>
      </c>
      <c r="J9" s="70">
        <v>126</v>
      </c>
      <c r="K9" s="4">
        <v>0.47</v>
      </c>
      <c r="L9" s="4">
        <v>0.73</v>
      </c>
      <c r="M9" s="4">
        <v>0.56999999999999995</v>
      </c>
      <c r="N9" s="70">
        <v>74</v>
      </c>
    </row>
    <row r="10" spans="1:14" x14ac:dyDescent="0.3">
      <c r="A10" s="106"/>
      <c r="B10">
        <v>1</v>
      </c>
      <c r="C10" s="4">
        <v>0.95</v>
      </c>
      <c r="D10" s="4">
        <v>0.62</v>
      </c>
      <c r="E10" s="4">
        <v>0.75</v>
      </c>
      <c r="F10" s="69">
        <v>651</v>
      </c>
      <c r="G10" s="4">
        <v>0.64</v>
      </c>
      <c r="H10" s="4">
        <v>0.38</v>
      </c>
      <c r="I10" s="4">
        <v>0.48</v>
      </c>
      <c r="J10" s="70">
        <v>163</v>
      </c>
      <c r="K10" s="4">
        <v>0.56999999999999995</v>
      </c>
      <c r="L10" s="4">
        <v>0.3</v>
      </c>
      <c r="M10" s="4">
        <v>0.39</v>
      </c>
      <c r="N10" s="70">
        <v>86</v>
      </c>
    </row>
    <row r="11" spans="1:14" s="63" customFormat="1" x14ac:dyDescent="0.3">
      <c r="A11" s="106"/>
      <c r="B11" s="63" t="s">
        <v>146</v>
      </c>
      <c r="C11" s="64"/>
      <c r="E11" s="63">
        <v>0.77</v>
      </c>
      <c r="F11" s="69">
        <v>1156</v>
      </c>
      <c r="I11" s="62">
        <v>0.53</v>
      </c>
      <c r="J11" s="70">
        <v>289</v>
      </c>
      <c r="M11" s="62">
        <v>0.5</v>
      </c>
      <c r="N11" s="70">
        <v>160</v>
      </c>
    </row>
    <row r="12" spans="1:14" x14ac:dyDescent="0.3">
      <c r="A12" s="106"/>
      <c r="B12" t="s">
        <v>147</v>
      </c>
      <c r="C12" s="4">
        <v>0.8</v>
      </c>
      <c r="D12" s="4">
        <v>0.79</v>
      </c>
      <c r="E12" s="4">
        <v>0.76</v>
      </c>
      <c r="F12" s="69">
        <v>1156</v>
      </c>
      <c r="G12" s="4">
        <v>0.56000000000000005</v>
      </c>
      <c r="H12" s="4">
        <v>0.55000000000000004</v>
      </c>
      <c r="I12" s="4">
        <v>0.52</v>
      </c>
      <c r="J12" s="70">
        <v>289</v>
      </c>
      <c r="K12" s="4">
        <v>0.52</v>
      </c>
      <c r="L12" s="4">
        <v>0.52</v>
      </c>
      <c r="M12" s="4">
        <f>AVERAGE(M9:M10)</f>
        <v>0.48</v>
      </c>
      <c r="N12" s="70">
        <v>160</v>
      </c>
    </row>
    <row r="13" spans="1:14" ht="17.25" thickBot="1" x14ac:dyDescent="0.35">
      <c r="A13" s="106"/>
      <c r="B13" t="s">
        <v>148</v>
      </c>
      <c r="C13" s="4">
        <v>0.82</v>
      </c>
      <c r="D13" s="4">
        <v>0.77</v>
      </c>
      <c r="E13" s="4">
        <v>0.76</v>
      </c>
      <c r="F13" s="69">
        <v>1156</v>
      </c>
      <c r="G13" s="4">
        <v>0.56999999999999995</v>
      </c>
      <c r="H13" s="4">
        <v>0.53</v>
      </c>
      <c r="I13" s="4">
        <v>0.52</v>
      </c>
      <c r="J13" s="70">
        <v>289</v>
      </c>
      <c r="K13" s="4">
        <v>0.52</v>
      </c>
      <c r="L13" s="4">
        <v>0.5</v>
      </c>
      <c r="M13" s="4">
        <v>0.48</v>
      </c>
      <c r="N13" s="70">
        <v>160</v>
      </c>
    </row>
    <row r="14" spans="1:14" x14ac:dyDescent="0.3">
      <c r="A14" s="99" t="s">
        <v>151</v>
      </c>
      <c r="B14" s="1">
        <v>0</v>
      </c>
      <c r="C14" s="1">
        <v>0.83</v>
      </c>
      <c r="D14" s="1">
        <v>0.62</v>
      </c>
      <c r="E14" s="1">
        <v>0.71</v>
      </c>
      <c r="F14" s="66">
        <v>505</v>
      </c>
      <c r="G14" s="1">
        <v>0.47</v>
      </c>
      <c r="H14" s="1">
        <v>0.28999999999999998</v>
      </c>
      <c r="I14" s="1">
        <v>0.35</v>
      </c>
      <c r="J14" s="66">
        <v>126</v>
      </c>
      <c r="K14" s="1">
        <v>0.55000000000000004</v>
      </c>
      <c r="L14" s="1">
        <v>0.41</v>
      </c>
      <c r="M14" s="1">
        <v>0.47</v>
      </c>
      <c r="N14" s="66">
        <v>74</v>
      </c>
    </row>
    <row r="15" spans="1:14" x14ac:dyDescent="0.3">
      <c r="A15" s="100"/>
      <c r="B15" s="2">
        <v>1</v>
      </c>
      <c r="C15" s="4">
        <v>0.75</v>
      </c>
      <c r="D15" s="4">
        <v>0.9</v>
      </c>
      <c r="E15" s="4">
        <v>0.82</v>
      </c>
      <c r="F15" s="70">
        <v>651</v>
      </c>
      <c r="G15" s="4">
        <v>0.57999999999999996</v>
      </c>
      <c r="H15" s="4">
        <v>0.75</v>
      </c>
      <c r="I15" s="4">
        <v>0.65</v>
      </c>
      <c r="J15" s="70">
        <v>163</v>
      </c>
      <c r="K15" s="4">
        <v>0.57999999999999996</v>
      </c>
      <c r="L15" s="4">
        <v>0.71</v>
      </c>
      <c r="M15" s="4">
        <v>0.64</v>
      </c>
      <c r="N15" s="70">
        <v>86</v>
      </c>
    </row>
    <row r="16" spans="1:14" s="63" customFormat="1" x14ac:dyDescent="0.3">
      <c r="A16" s="100"/>
      <c r="B16" s="60" t="s">
        <v>146</v>
      </c>
      <c r="C16" s="61"/>
      <c r="D16" s="60"/>
      <c r="E16" s="62">
        <v>0.78</v>
      </c>
      <c r="F16" s="70">
        <v>1156</v>
      </c>
      <c r="G16" s="60"/>
      <c r="H16" s="60"/>
      <c r="I16" s="62">
        <v>0.55000000000000004</v>
      </c>
      <c r="J16" s="70">
        <v>289</v>
      </c>
      <c r="K16" s="60"/>
      <c r="L16" s="60"/>
      <c r="M16" s="62">
        <v>0.56999999999999995</v>
      </c>
      <c r="N16" s="70">
        <v>160</v>
      </c>
    </row>
    <row r="17" spans="1:14" x14ac:dyDescent="0.3">
      <c r="A17" s="100"/>
      <c r="B17" s="2" t="s">
        <v>147</v>
      </c>
      <c r="C17" s="4">
        <v>0.79</v>
      </c>
      <c r="D17" s="4">
        <v>0.76</v>
      </c>
      <c r="E17" s="4">
        <v>0.77</v>
      </c>
      <c r="F17" s="70">
        <v>1156</v>
      </c>
      <c r="G17" s="4">
        <v>0.52</v>
      </c>
      <c r="H17" s="4">
        <v>0.52</v>
      </c>
      <c r="I17" s="4">
        <v>0.5</v>
      </c>
      <c r="J17" s="70">
        <v>289</v>
      </c>
      <c r="K17" s="4">
        <v>0.56000000000000005</v>
      </c>
      <c r="L17" s="4">
        <v>0.56000000000000005</v>
      </c>
      <c r="M17" s="4">
        <v>0.55000000000000004</v>
      </c>
      <c r="N17" s="70">
        <v>160</v>
      </c>
    </row>
    <row r="18" spans="1:14" ht="17.25" thickBot="1" x14ac:dyDescent="0.35">
      <c r="A18" s="101"/>
      <c r="B18" s="3" t="s">
        <v>148</v>
      </c>
      <c r="C18" s="3">
        <v>0.79</v>
      </c>
      <c r="D18" s="3">
        <v>0.78</v>
      </c>
      <c r="E18" s="3">
        <v>0.77</v>
      </c>
      <c r="F18" s="68">
        <v>1156</v>
      </c>
      <c r="G18" s="3">
        <v>0.53</v>
      </c>
      <c r="H18" s="3">
        <v>0.55000000000000004</v>
      </c>
      <c r="I18" s="3">
        <v>0.52</v>
      </c>
      <c r="J18" s="68">
        <v>289</v>
      </c>
      <c r="K18" s="3">
        <v>0.56000000000000005</v>
      </c>
      <c r="L18" s="3">
        <v>0.56999999999999995</v>
      </c>
      <c r="M18" s="3">
        <v>0.56000000000000005</v>
      </c>
      <c r="N18" s="68">
        <v>160</v>
      </c>
    </row>
    <row r="19" spans="1:14" x14ac:dyDescent="0.3">
      <c r="A19" s="99" t="s">
        <v>152</v>
      </c>
      <c r="B19" s="1">
        <v>0</v>
      </c>
      <c r="C19" s="4">
        <v>0.82</v>
      </c>
      <c r="D19" s="4">
        <v>0.7</v>
      </c>
      <c r="E19" s="4">
        <v>0.76</v>
      </c>
      <c r="F19" s="69">
        <v>505</v>
      </c>
      <c r="G19" s="1">
        <v>0.46</v>
      </c>
      <c r="H19" s="1">
        <v>0.35</v>
      </c>
      <c r="I19" s="1">
        <v>0.4</v>
      </c>
      <c r="J19" s="66">
        <v>126</v>
      </c>
      <c r="K19" s="1">
        <v>0.52</v>
      </c>
      <c r="L19" s="1">
        <v>0.45</v>
      </c>
      <c r="M19" s="1">
        <v>0.48</v>
      </c>
      <c r="N19" s="66">
        <v>74</v>
      </c>
    </row>
    <row r="20" spans="1:14" x14ac:dyDescent="0.3">
      <c r="A20" s="100"/>
      <c r="B20" s="2">
        <v>1</v>
      </c>
      <c r="C20" s="4">
        <v>0.79</v>
      </c>
      <c r="D20" s="4">
        <v>0.88</v>
      </c>
      <c r="E20" s="4">
        <v>0.84</v>
      </c>
      <c r="F20" s="69">
        <v>651</v>
      </c>
      <c r="G20" s="4">
        <v>0.57999999999999996</v>
      </c>
      <c r="H20" s="4">
        <v>0.69</v>
      </c>
      <c r="I20" s="4">
        <v>0.63</v>
      </c>
      <c r="J20" s="70">
        <v>163</v>
      </c>
      <c r="K20" s="4">
        <v>0.57999999999999996</v>
      </c>
      <c r="L20" s="4">
        <v>0.65</v>
      </c>
      <c r="M20" s="4">
        <v>0.61</v>
      </c>
      <c r="N20" s="70">
        <v>86</v>
      </c>
    </row>
    <row r="21" spans="1:14" s="63" customFormat="1" x14ac:dyDescent="0.3">
      <c r="A21" s="100"/>
      <c r="B21" s="60" t="s">
        <v>146</v>
      </c>
      <c r="E21" s="63">
        <v>0.8</v>
      </c>
      <c r="F21" s="63">
        <v>1156</v>
      </c>
      <c r="G21" s="60"/>
      <c r="H21" s="60"/>
      <c r="I21" s="62">
        <v>0.54</v>
      </c>
      <c r="J21" s="70">
        <v>289</v>
      </c>
      <c r="K21" s="60"/>
      <c r="L21" s="60"/>
      <c r="M21" s="62">
        <v>0.56000000000000005</v>
      </c>
      <c r="N21" s="70">
        <v>160</v>
      </c>
    </row>
    <row r="22" spans="1:14" x14ac:dyDescent="0.3">
      <c r="A22" s="100"/>
      <c r="B22" s="2" t="s">
        <v>147</v>
      </c>
      <c r="C22" s="4">
        <v>0.81</v>
      </c>
      <c r="D22" s="4">
        <v>0.79</v>
      </c>
      <c r="E22" s="4">
        <v>0.8</v>
      </c>
      <c r="F22" s="69">
        <v>1156</v>
      </c>
      <c r="G22" s="4">
        <v>0.52</v>
      </c>
      <c r="H22" s="4">
        <v>0.52</v>
      </c>
      <c r="I22" s="4">
        <v>0.51</v>
      </c>
      <c r="J22" s="70">
        <v>289</v>
      </c>
      <c r="K22" s="4">
        <v>0.55000000000000004</v>
      </c>
      <c r="L22" s="4">
        <v>0.55000000000000004</v>
      </c>
      <c r="M22" s="4">
        <v>0.55000000000000004</v>
      </c>
      <c r="N22" s="70">
        <v>160</v>
      </c>
    </row>
    <row r="23" spans="1:14" ht="17.25" thickBot="1" x14ac:dyDescent="0.35">
      <c r="A23" s="101"/>
      <c r="B23" s="3" t="s">
        <v>148</v>
      </c>
      <c r="C23" s="4">
        <v>0.81</v>
      </c>
      <c r="D23" s="4">
        <v>0.8</v>
      </c>
      <c r="E23" s="4">
        <v>0.8</v>
      </c>
      <c r="F23" s="69">
        <v>1156</v>
      </c>
      <c r="G23" s="3">
        <v>0.53</v>
      </c>
      <c r="H23" s="3">
        <v>0.54</v>
      </c>
      <c r="I23" s="3">
        <v>0.53</v>
      </c>
      <c r="J23" s="68">
        <v>289</v>
      </c>
      <c r="K23" s="3">
        <v>0.55000000000000004</v>
      </c>
      <c r="L23" s="3">
        <v>0.56000000000000005</v>
      </c>
      <c r="M23" s="3">
        <v>0.55000000000000004</v>
      </c>
      <c r="N23" s="68">
        <v>160</v>
      </c>
    </row>
    <row r="24" spans="1:14" x14ac:dyDescent="0.3">
      <c r="A24" s="99" t="s">
        <v>153</v>
      </c>
      <c r="B24" s="1">
        <v>0</v>
      </c>
      <c r="C24" s="1">
        <v>0.79</v>
      </c>
      <c r="D24" s="1">
        <v>0.78</v>
      </c>
      <c r="E24" s="1">
        <v>0.78</v>
      </c>
      <c r="F24" s="66">
        <v>505</v>
      </c>
      <c r="G24" s="1">
        <v>0.51</v>
      </c>
      <c r="H24" s="1">
        <v>0.56000000000000005</v>
      </c>
      <c r="I24" s="1">
        <v>0.53</v>
      </c>
      <c r="J24" s="66">
        <v>126</v>
      </c>
      <c r="K24" s="1">
        <v>0.55000000000000004</v>
      </c>
      <c r="L24" s="1">
        <v>0.56999999999999995</v>
      </c>
      <c r="M24" s="1">
        <v>0.56000000000000005</v>
      </c>
      <c r="N24" s="66">
        <v>74</v>
      </c>
    </row>
    <row r="25" spans="1:14" x14ac:dyDescent="0.3">
      <c r="A25" s="100"/>
      <c r="B25" s="2">
        <v>1</v>
      </c>
      <c r="C25" s="4">
        <v>0.83</v>
      </c>
      <c r="D25" s="4">
        <v>0.84</v>
      </c>
      <c r="E25" s="4">
        <v>0.83</v>
      </c>
      <c r="F25" s="70">
        <v>1156</v>
      </c>
      <c r="G25" s="4">
        <v>0.63</v>
      </c>
      <c r="H25" s="4">
        <v>0.57999999999999996</v>
      </c>
      <c r="I25" s="4">
        <v>0.61</v>
      </c>
      <c r="J25" s="70">
        <v>163</v>
      </c>
      <c r="K25" s="4">
        <v>0.62</v>
      </c>
      <c r="L25" s="4">
        <v>0.6</v>
      </c>
      <c r="M25" s="4">
        <v>0.61</v>
      </c>
      <c r="N25" s="70">
        <v>86</v>
      </c>
    </row>
    <row r="26" spans="1:14" s="63" customFormat="1" x14ac:dyDescent="0.3">
      <c r="A26" s="100"/>
      <c r="B26" s="60" t="s">
        <v>146</v>
      </c>
      <c r="C26" s="61"/>
      <c r="D26" s="60"/>
      <c r="E26" s="62">
        <v>0.81</v>
      </c>
      <c r="F26" s="70">
        <v>1156</v>
      </c>
      <c r="G26" s="60"/>
      <c r="H26" s="60"/>
      <c r="I26" s="62">
        <v>0.56999999999999995</v>
      </c>
      <c r="J26" s="70">
        <v>289</v>
      </c>
      <c r="K26" s="60"/>
      <c r="L26" s="60"/>
      <c r="M26" s="62">
        <v>0.59</v>
      </c>
      <c r="N26" s="70">
        <v>160</v>
      </c>
    </row>
    <row r="27" spans="1:14" x14ac:dyDescent="0.3">
      <c r="A27" s="100"/>
      <c r="B27" s="2" t="s">
        <v>147</v>
      </c>
      <c r="C27" s="4">
        <v>0.81</v>
      </c>
      <c r="D27" s="4">
        <v>0.81</v>
      </c>
      <c r="E27" s="4">
        <v>0.81</v>
      </c>
      <c r="F27" s="70">
        <v>1156</v>
      </c>
      <c r="G27" s="4">
        <v>0.56999999999999995</v>
      </c>
      <c r="H27" s="4">
        <v>0.56999999999999995</v>
      </c>
      <c r="I27" s="4">
        <v>0.56999999999999995</v>
      </c>
      <c r="J27" s="70">
        <v>289</v>
      </c>
      <c r="K27" s="4">
        <v>0.59</v>
      </c>
      <c r="L27" s="4">
        <v>0.59</v>
      </c>
      <c r="M27" s="4">
        <v>0.59</v>
      </c>
      <c r="N27" s="70">
        <v>160</v>
      </c>
    </row>
    <row r="28" spans="1:14" ht="17.25" thickBot="1" x14ac:dyDescent="0.35">
      <c r="A28" s="101"/>
      <c r="B28" s="3" t="s">
        <v>148</v>
      </c>
      <c r="C28" s="3">
        <v>0.81</v>
      </c>
      <c r="D28" s="3">
        <v>0.81</v>
      </c>
      <c r="E28" s="3">
        <v>0.81</v>
      </c>
      <c r="F28" s="68">
        <v>1156</v>
      </c>
      <c r="G28" s="3">
        <v>0.57999999999999996</v>
      </c>
      <c r="H28" s="3">
        <v>0.56999999999999995</v>
      </c>
      <c r="I28" s="3">
        <v>0.56999999999999995</v>
      </c>
      <c r="J28" s="68">
        <v>289</v>
      </c>
      <c r="K28" s="3">
        <v>0.59</v>
      </c>
      <c r="L28" s="3">
        <v>0.59</v>
      </c>
      <c r="M28" s="3">
        <v>0.59</v>
      </c>
      <c r="N28" s="68">
        <v>160</v>
      </c>
    </row>
    <row r="29" spans="1:14" x14ac:dyDescent="0.3">
      <c r="E29">
        <f>AVERAGE(E6,E11,E16,E21,E26)</f>
        <v>0.754</v>
      </c>
      <c r="I29">
        <f>AVERAGE(I6,I11,I16,I21,I26)</f>
        <v>0.55200000000000005</v>
      </c>
      <c r="M29">
        <f>AVERAGE(M6,M11,M16,M21,M26)</f>
        <v>0.55400000000000005</v>
      </c>
    </row>
    <row r="30" spans="1:14" ht="17.25" x14ac:dyDescent="0.3">
      <c r="A30" s="104" t="s">
        <v>13</v>
      </c>
      <c r="B30" s="104"/>
      <c r="C30" s="105" t="s">
        <v>155</v>
      </c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71"/>
    </row>
    <row r="31" spans="1:14" ht="17.25" x14ac:dyDescent="0.3">
      <c r="A31" s="77"/>
      <c r="B31" s="77"/>
      <c r="C31" s="105" t="s">
        <v>139</v>
      </c>
      <c r="D31" s="105"/>
      <c r="E31" s="105"/>
      <c r="F31" s="105"/>
      <c r="G31" s="105" t="s">
        <v>140</v>
      </c>
      <c r="H31" s="105"/>
      <c r="I31" s="105"/>
      <c r="J31" s="105"/>
      <c r="K31" s="105" t="s">
        <v>141</v>
      </c>
      <c r="L31" s="105"/>
      <c r="M31" s="105"/>
      <c r="N31" s="105"/>
    </row>
    <row r="32" spans="1:14" ht="18" thickBot="1" x14ac:dyDescent="0.35">
      <c r="A32" s="77"/>
      <c r="B32" s="77"/>
      <c r="C32" s="59" t="s">
        <v>142</v>
      </c>
      <c r="D32" s="59" t="s">
        <v>143</v>
      </c>
      <c r="E32" s="59" t="s">
        <v>144</v>
      </c>
      <c r="F32" s="65" t="s">
        <v>145</v>
      </c>
      <c r="G32" s="59" t="s">
        <v>142</v>
      </c>
      <c r="H32" s="59" t="s">
        <v>143</v>
      </c>
      <c r="I32" s="59" t="s">
        <v>144</v>
      </c>
      <c r="J32" s="65" t="s">
        <v>145</v>
      </c>
      <c r="K32" s="59" t="s">
        <v>142</v>
      </c>
      <c r="L32" s="59" t="s">
        <v>143</v>
      </c>
      <c r="M32" s="59" t="s">
        <v>144</v>
      </c>
      <c r="N32" s="65" t="s">
        <v>145</v>
      </c>
    </row>
    <row r="33" spans="1:16" x14ac:dyDescent="0.3">
      <c r="A33" s="99" t="s">
        <v>149</v>
      </c>
      <c r="B33" s="1">
        <v>0</v>
      </c>
      <c r="C33" s="1">
        <v>0.8</v>
      </c>
      <c r="D33" s="1">
        <v>0.67</v>
      </c>
      <c r="E33" s="1">
        <v>0.73</v>
      </c>
      <c r="F33" s="66">
        <v>504</v>
      </c>
      <c r="G33" s="1">
        <v>0.59</v>
      </c>
      <c r="H33" s="1">
        <v>0.43</v>
      </c>
      <c r="I33" s="1">
        <v>0.49</v>
      </c>
      <c r="J33" s="66">
        <v>127</v>
      </c>
      <c r="K33" s="1">
        <v>0.56999999999999995</v>
      </c>
      <c r="L33" s="1">
        <v>0.43</v>
      </c>
      <c r="M33" s="1">
        <v>0.49</v>
      </c>
      <c r="N33" s="66">
        <v>74</v>
      </c>
    </row>
    <row r="34" spans="1:16" x14ac:dyDescent="0.3">
      <c r="A34" s="100"/>
      <c r="B34" s="2">
        <v>1</v>
      </c>
      <c r="C34" s="2">
        <v>0.77</v>
      </c>
      <c r="D34" s="2">
        <v>0.87</v>
      </c>
      <c r="E34" s="2">
        <v>0.82</v>
      </c>
      <c r="F34" s="67">
        <v>652</v>
      </c>
      <c r="G34" s="4">
        <v>0.63</v>
      </c>
      <c r="H34" s="4">
        <v>0.77</v>
      </c>
      <c r="I34" s="4">
        <v>0.69</v>
      </c>
      <c r="J34" s="70">
        <v>162</v>
      </c>
      <c r="K34" s="4">
        <v>0.6</v>
      </c>
      <c r="L34" s="4">
        <v>0.72</v>
      </c>
      <c r="M34" s="4">
        <v>0.65</v>
      </c>
      <c r="N34" s="70">
        <v>86</v>
      </c>
    </row>
    <row r="35" spans="1:16" x14ac:dyDescent="0.3">
      <c r="A35" s="100"/>
      <c r="B35" s="60" t="s">
        <v>146</v>
      </c>
      <c r="C35" s="61"/>
      <c r="D35" s="60"/>
      <c r="E35" s="60">
        <v>0.78</v>
      </c>
      <c r="F35" s="67">
        <v>1156</v>
      </c>
      <c r="G35" s="60"/>
      <c r="H35" s="60"/>
      <c r="I35" s="60">
        <v>0.62</v>
      </c>
      <c r="J35" s="70">
        <v>289</v>
      </c>
      <c r="K35" s="60"/>
      <c r="L35" s="60"/>
      <c r="M35" s="60">
        <v>0.59</v>
      </c>
      <c r="N35" s="70">
        <v>160</v>
      </c>
      <c r="O35" s="63"/>
      <c r="P35" s="63"/>
    </row>
    <row r="36" spans="1:16" x14ac:dyDescent="0.3">
      <c r="A36" s="100"/>
      <c r="B36" s="2" t="s">
        <v>147</v>
      </c>
      <c r="C36" s="2">
        <v>0.79</v>
      </c>
      <c r="D36" s="2">
        <v>0.77</v>
      </c>
      <c r="E36" s="2">
        <v>0.77</v>
      </c>
      <c r="F36" s="67">
        <v>1156</v>
      </c>
      <c r="G36" s="4">
        <v>0.61</v>
      </c>
      <c r="H36" s="4">
        <v>0.6</v>
      </c>
      <c r="I36" s="4">
        <v>0.59</v>
      </c>
      <c r="J36" s="70">
        <v>289</v>
      </c>
      <c r="K36" s="4">
        <v>0.57999999999999996</v>
      </c>
      <c r="L36" s="4">
        <v>0.57999999999999996</v>
      </c>
      <c r="M36" s="4">
        <v>0.56999999999999995</v>
      </c>
      <c r="N36" s="70">
        <v>160</v>
      </c>
    </row>
    <row r="37" spans="1:16" ht="17.25" thickBot="1" x14ac:dyDescent="0.35">
      <c r="A37" s="101"/>
      <c r="B37" s="3" t="s">
        <v>148</v>
      </c>
      <c r="C37" s="3">
        <v>0.78</v>
      </c>
      <c r="D37" s="3">
        <v>0.78</v>
      </c>
      <c r="E37" s="3">
        <v>0.78</v>
      </c>
      <c r="F37" s="68">
        <v>1156</v>
      </c>
      <c r="G37" s="3">
        <v>0.61</v>
      </c>
      <c r="H37" s="3">
        <v>0.62</v>
      </c>
      <c r="I37" s="3">
        <v>0.6</v>
      </c>
      <c r="J37" s="68">
        <v>289</v>
      </c>
      <c r="K37" s="3">
        <v>0.57999999999999996</v>
      </c>
      <c r="L37" s="3">
        <v>0.59</v>
      </c>
      <c r="M37" s="3">
        <v>0.57999999999999996</v>
      </c>
      <c r="N37" s="68">
        <v>160</v>
      </c>
    </row>
    <row r="38" spans="1:16" x14ac:dyDescent="0.3">
      <c r="A38" s="106" t="s">
        <v>150</v>
      </c>
      <c r="B38">
        <v>0</v>
      </c>
      <c r="C38">
        <v>0.51</v>
      </c>
      <c r="D38">
        <v>1</v>
      </c>
      <c r="E38">
        <v>0.67</v>
      </c>
      <c r="F38" s="69">
        <v>505</v>
      </c>
      <c r="G38" s="4">
        <v>0.46</v>
      </c>
      <c r="H38" s="4">
        <v>0.94</v>
      </c>
      <c r="I38" s="4">
        <v>0.62</v>
      </c>
      <c r="J38" s="70">
        <v>126</v>
      </c>
      <c r="K38" s="4">
        <v>0.48</v>
      </c>
      <c r="L38" s="4">
        <v>0.97</v>
      </c>
      <c r="M38" s="4">
        <v>0.64</v>
      </c>
      <c r="N38" s="70">
        <v>74</v>
      </c>
    </row>
    <row r="39" spans="1:16" x14ac:dyDescent="0.3">
      <c r="A39" s="106"/>
      <c r="B39">
        <v>1</v>
      </c>
      <c r="C39">
        <v>0.99</v>
      </c>
      <c r="D39">
        <v>0.26</v>
      </c>
      <c r="E39">
        <v>0.41</v>
      </c>
      <c r="F39" s="69">
        <v>651</v>
      </c>
      <c r="G39" s="4">
        <v>0.79</v>
      </c>
      <c r="H39" s="4">
        <v>0.16</v>
      </c>
      <c r="I39" s="4">
        <v>0.27</v>
      </c>
      <c r="J39" s="70">
        <v>163</v>
      </c>
      <c r="K39" s="4">
        <v>0.8</v>
      </c>
      <c r="L39" s="4">
        <v>0.09</v>
      </c>
      <c r="M39" s="4">
        <v>0.17</v>
      </c>
      <c r="N39" s="70">
        <v>86</v>
      </c>
    </row>
    <row r="40" spans="1:16" x14ac:dyDescent="0.3">
      <c r="A40" s="106"/>
      <c r="B40" s="63" t="s">
        <v>146</v>
      </c>
      <c r="C40" s="64"/>
      <c r="D40" s="63"/>
      <c r="E40" s="63">
        <v>0.57999999999999996</v>
      </c>
      <c r="F40" s="69">
        <v>1156</v>
      </c>
      <c r="G40" s="63"/>
      <c r="H40" s="63"/>
      <c r="I40" s="62">
        <v>0.5</v>
      </c>
      <c r="J40" s="70">
        <v>289</v>
      </c>
      <c r="K40" s="63"/>
      <c r="L40" s="63"/>
      <c r="M40" s="62">
        <v>0.5</v>
      </c>
      <c r="N40" s="70">
        <v>160</v>
      </c>
      <c r="O40" s="63"/>
      <c r="P40" s="63"/>
    </row>
    <row r="41" spans="1:16" x14ac:dyDescent="0.3">
      <c r="A41" s="106"/>
      <c r="B41" t="s">
        <v>147</v>
      </c>
      <c r="C41">
        <v>0.75</v>
      </c>
      <c r="D41">
        <v>0.63</v>
      </c>
      <c r="E41">
        <v>0.54</v>
      </c>
      <c r="F41" s="69">
        <v>1156</v>
      </c>
      <c r="G41">
        <v>0.63</v>
      </c>
      <c r="H41">
        <v>0.55000000000000004</v>
      </c>
      <c r="I41" s="4">
        <v>0.44</v>
      </c>
      <c r="J41" s="70">
        <v>289</v>
      </c>
      <c r="K41">
        <v>0.64</v>
      </c>
      <c r="L41">
        <v>0.53</v>
      </c>
      <c r="M41" s="4">
        <v>0.4</v>
      </c>
      <c r="N41" s="70">
        <v>160</v>
      </c>
    </row>
    <row r="42" spans="1:16" ht="17.25" thickBot="1" x14ac:dyDescent="0.35">
      <c r="A42" s="106"/>
      <c r="B42" t="s">
        <v>148</v>
      </c>
      <c r="C42">
        <v>0.78</v>
      </c>
      <c r="D42">
        <v>0.57999999999999996</v>
      </c>
      <c r="E42">
        <v>0.52</v>
      </c>
      <c r="F42" s="69">
        <v>1156</v>
      </c>
      <c r="G42">
        <v>0.65</v>
      </c>
      <c r="H42">
        <v>0.5</v>
      </c>
      <c r="I42" s="4">
        <v>0.42</v>
      </c>
      <c r="J42" s="70">
        <v>289</v>
      </c>
      <c r="K42">
        <v>0.65</v>
      </c>
      <c r="L42">
        <v>0.5</v>
      </c>
      <c r="M42" s="4">
        <v>0.39</v>
      </c>
      <c r="N42" s="70">
        <v>160</v>
      </c>
    </row>
    <row r="43" spans="1:16" x14ac:dyDescent="0.3">
      <c r="A43" s="99" t="s">
        <v>151</v>
      </c>
      <c r="B43" s="1">
        <v>0</v>
      </c>
      <c r="C43" s="1">
        <v>0.66</v>
      </c>
      <c r="D43" s="1">
        <v>0.97</v>
      </c>
      <c r="E43" s="1">
        <v>0.78</v>
      </c>
      <c r="F43" s="66">
        <v>505</v>
      </c>
      <c r="G43" s="1">
        <v>0.48</v>
      </c>
      <c r="H43" s="1">
        <v>0.71</v>
      </c>
      <c r="I43" s="1">
        <v>0.56999999999999995</v>
      </c>
      <c r="J43" s="66">
        <v>126</v>
      </c>
      <c r="K43" s="1">
        <v>0.5</v>
      </c>
      <c r="L43" s="1">
        <v>0.77</v>
      </c>
      <c r="M43" s="1">
        <v>0.6</v>
      </c>
      <c r="N43" s="66">
        <v>74</v>
      </c>
    </row>
    <row r="44" spans="1:16" x14ac:dyDescent="0.3">
      <c r="A44" s="100"/>
      <c r="B44" s="2">
        <v>1</v>
      </c>
      <c r="C44" s="4">
        <v>0.96</v>
      </c>
      <c r="D44" s="4">
        <v>0.61</v>
      </c>
      <c r="E44" s="4">
        <v>0.75</v>
      </c>
      <c r="F44" s="70">
        <v>651</v>
      </c>
      <c r="G44" s="4">
        <v>0.64</v>
      </c>
      <c r="H44" s="4">
        <v>0.41</v>
      </c>
      <c r="I44" s="4">
        <v>0.5</v>
      </c>
      <c r="J44" s="70">
        <v>163</v>
      </c>
      <c r="K44" s="4">
        <v>0.62</v>
      </c>
      <c r="L44" s="4">
        <v>0.33</v>
      </c>
      <c r="M44" s="4">
        <v>0.43</v>
      </c>
      <c r="N44" s="70">
        <v>86</v>
      </c>
    </row>
    <row r="45" spans="1:16" x14ac:dyDescent="0.3">
      <c r="A45" s="100"/>
      <c r="B45" s="60" t="s">
        <v>146</v>
      </c>
      <c r="C45" s="61"/>
      <c r="D45" s="60"/>
      <c r="E45" s="62">
        <v>0.77</v>
      </c>
      <c r="F45" s="70">
        <v>1156</v>
      </c>
      <c r="G45" s="60"/>
      <c r="H45" s="60"/>
      <c r="I45" s="62">
        <v>0.54</v>
      </c>
      <c r="J45" s="70">
        <v>289</v>
      </c>
      <c r="K45" s="60"/>
      <c r="L45" s="60"/>
      <c r="M45" s="62">
        <v>0.53</v>
      </c>
      <c r="N45" s="70">
        <v>160</v>
      </c>
      <c r="O45" s="63"/>
      <c r="P45" s="63"/>
    </row>
    <row r="46" spans="1:16" x14ac:dyDescent="0.3">
      <c r="A46" s="100"/>
      <c r="B46" s="2" t="s">
        <v>147</v>
      </c>
      <c r="C46" s="4">
        <v>0.81</v>
      </c>
      <c r="D46" s="4">
        <v>0.79</v>
      </c>
      <c r="E46" s="4">
        <v>0.77</v>
      </c>
      <c r="F46" s="70">
        <v>1156</v>
      </c>
      <c r="G46" s="4">
        <v>0.56000000000000005</v>
      </c>
      <c r="H46" s="4">
        <v>0.56000000000000005</v>
      </c>
      <c r="I46" s="4">
        <v>0.54</v>
      </c>
      <c r="J46" s="70">
        <v>289</v>
      </c>
      <c r="K46" s="4">
        <v>0.56000000000000005</v>
      </c>
      <c r="L46" s="4">
        <v>0.55000000000000004</v>
      </c>
      <c r="M46" s="4">
        <v>0.52</v>
      </c>
      <c r="N46" s="70">
        <v>160</v>
      </c>
    </row>
    <row r="47" spans="1:16" ht="17.25" thickBot="1" x14ac:dyDescent="0.35">
      <c r="A47" s="101"/>
      <c r="B47" s="3" t="s">
        <v>148</v>
      </c>
      <c r="C47" s="3">
        <v>0.83</v>
      </c>
      <c r="D47" s="3">
        <v>0.77</v>
      </c>
      <c r="E47" s="3">
        <v>0.76</v>
      </c>
      <c r="F47" s="68">
        <v>1156</v>
      </c>
      <c r="G47" s="3">
        <v>0.56999999999999995</v>
      </c>
      <c r="H47" s="3">
        <v>0.54</v>
      </c>
      <c r="I47" s="3">
        <v>0.53</v>
      </c>
      <c r="J47" s="68">
        <v>289</v>
      </c>
      <c r="K47" s="3">
        <v>0.56000000000000005</v>
      </c>
      <c r="L47" s="3">
        <v>0.53</v>
      </c>
      <c r="M47" s="3">
        <v>0.51</v>
      </c>
      <c r="N47" s="68">
        <v>160</v>
      </c>
    </row>
    <row r="48" spans="1:16" x14ac:dyDescent="0.3">
      <c r="A48" s="99" t="s">
        <v>152</v>
      </c>
      <c r="B48" s="1">
        <v>0</v>
      </c>
      <c r="C48" s="1">
        <v>0.81</v>
      </c>
      <c r="D48" s="1">
        <v>0.79</v>
      </c>
      <c r="E48" s="1">
        <v>0.8</v>
      </c>
      <c r="F48" s="66">
        <v>505</v>
      </c>
      <c r="G48" s="1">
        <v>0.56000000000000005</v>
      </c>
      <c r="H48" s="1">
        <v>0.5</v>
      </c>
      <c r="I48" s="1">
        <v>0.53</v>
      </c>
      <c r="J48" s="66">
        <v>126</v>
      </c>
      <c r="K48" s="1">
        <v>0.51</v>
      </c>
      <c r="L48" s="1">
        <v>0.49</v>
      </c>
      <c r="M48" s="1">
        <v>0.5</v>
      </c>
      <c r="N48" s="66">
        <v>74</v>
      </c>
    </row>
    <row r="49" spans="1:17" x14ac:dyDescent="0.3">
      <c r="A49" s="100"/>
      <c r="B49" s="2">
        <v>1</v>
      </c>
      <c r="C49" s="4">
        <v>0.84</v>
      </c>
      <c r="D49" s="4">
        <v>0.85</v>
      </c>
      <c r="E49" s="4">
        <v>0.85</v>
      </c>
      <c r="F49" s="70">
        <v>651</v>
      </c>
      <c r="G49" s="4">
        <v>0.64</v>
      </c>
      <c r="H49" s="4">
        <v>0.69</v>
      </c>
      <c r="I49" s="4">
        <v>0.67</v>
      </c>
      <c r="J49" s="70">
        <v>0.16300000000000001</v>
      </c>
      <c r="K49" s="4">
        <v>0.57999999999999996</v>
      </c>
      <c r="L49" s="4">
        <v>0.6</v>
      </c>
      <c r="M49" s="4">
        <v>0.59</v>
      </c>
      <c r="N49" s="70">
        <v>86</v>
      </c>
    </row>
    <row r="50" spans="1:17" x14ac:dyDescent="0.3">
      <c r="A50" s="100"/>
      <c r="B50" s="60" t="s">
        <v>146</v>
      </c>
      <c r="C50" s="61"/>
      <c r="D50" s="60"/>
      <c r="E50" s="62">
        <v>0.83</v>
      </c>
      <c r="F50" s="70">
        <v>1156</v>
      </c>
      <c r="G50" s="60"/>
      <c r="H50" s="60"/>
      <c r="I50" s="62">
        <v>0.61</v>
      </c>
      <c r="J50" s="70">
        <v>289</v>
      </c>
      <c r="K50" s="60"/>
      <c r="L50" s="60"/>
      <c r="M50" s="62">
        <v>0.55000000000000004</v>
      </c>
      <c r="N50" s="70">
        <v>160</v>
      </c>
      <c r="O50" s="63"/>
      <c r="P50" s="63"/>
    </row>
    <row r="51" spans="1:17" x14ac:dyDescent="0.3">
      <c r="A51" s="100"/>
      <c r="B51" s="2" t="s">
        <v>147</v>
      </c>
      <c r="C51" s="4">
        <v>0.83</v>
      </c>
      <c r="D51" s="4">
        <v>0.82</v>
      </c>
      <c r="E51" s="4">
        <v>0.82</v>
      </c>
      <c r="F51" s="70">
        <v>1156</v>
      </c>
      <c r="G51" s="4">
        <v>0.6</v>
      </c>
      <c r="H51" s="4">
        <v>0.6</v>
      </c>
      <c r="I51" s="4">
        <v>0.6</v>
      </c>
      <c r="J51" s="70">
        <v>289</v>
      </c>
      <c r="K51" s="4">
        <v>0.55000000000000004</v>
      </c>
      <c r="L51" s="4">
        <v>0.55000000000000004</v>
      </c>
      <c r="M51" s="4">
        <v>0.55000000000000004</v>
      </c>
      <c r="N51" s="70">
        <v>160</v>
      </c>
    </row>
    <row r="52" spans="1:17" ht="17.25" thickBot="1" x14ac:dyDescent="0.35">
      <c r="A52" s="101"/>
      <c r="B52" s="3" t="s">
        <v>148</v>
      </c>
      <c r="C52" s="3">
        <v>0.83</v>
      </c>
      <c r="D52" s="3">
        <v>0.83</v>
      </c>
      <c r="E52" s="3">
        <v>0.83</v>
      </c>
      <c r="F52" s="68">
        <v>1156</v>
      </c>
      <c r="G52" s="3">
        <v>0.61</v>
      </c>
      <c r="H52" s="3">
        <v>0.61</v>
      </c>
      <c r="I52" s="3">
        <v>0.61</v>
      </c>
      <c r="J52" s="68">
        <v>289</v>
      </c>
      <c r="K52" s="3">
        <v>0.55000000000000004</v>
      </c>
      <c r="L52" s="3">
        <v>0.55000000000000004</v>
      </c>
      <c r="M52" s="3">
        <v>0.55000000000000004</v>
      </c>
      <c r="N52" s="68">
        <v>160</v>
      </c>
    </row>
    <row r="53" spans="1:17" x14ac:dyDescent="0.3">
      <c r="A53" s="99" t="s">
        <v>153</v>
      </c>
      <c r="B53" s="1">
        <v>0</v>
      </c>
      <c r="C53" s="1">
        <v>0.66</v>
      </c>
      <c r="D53" s="1">
        <v>0.96</v>
      </c>
      <c r="E53" s="1">
        <v>0.78</v>
      </c>
      <c r="F53" s="66">
        <v>505</v>
      </c>
      <c r="G53" s="1">
        <v>0.51</v>
      </c>
      <c r="H53" s="1">
        <v>0.79</v>
      </c>
      <c r="I53" s="1">
        <v>0.62</v>
      </c>
      <c r="J53" s="66">
        <v>126</v>
      </c>
      <c r="K53" s="1">
        <v>0.51</v>
      </c>
      <c r="L53" s="1">
        <v>0.74</v>
      </c>
      <c r="M53" s="1">
        <v>0.61</v>
      </c>
      <c r="N53" s="66">
        <v>74</v>
      </c>
    </row>
    <row r="54" spans="1:17" x14ac:dyDescent="0.3">
      <c r="A54" s="100"/>
      <c r="B54" s="2">
        <v>1</v>
      </c>
      <c r="C54" s="4">
        <v>0.95</v>
      </c>
      <c r="D54" s="4">
        <v>0.62</v>
      </c>
      <c r="E54" s="4">
        <v>0.75</v>
      </c>
      <c r="F54" s="70">
        <v>651</v>
      </c>
      <c r="G54" s="4">
        <v>0.72</v>
      </c>
      <c r="H54" s="4">
        <v>0.41</v>
      </c>
      <c r="I54" s="4">
        <v>0.52</v>
      </c>
      <c r="J54" s="70">
        <v>163</v>
      </c>
      <c r="K54" s="4">
        <v>0.64</v>
      </c>
      <c r="L54" s="4">
        <v>0.4</v>
      </c>
      <c r="M54" s="4">
        <v>0.49</v>
      </c>
      <c r="N54" s="70">
        <v>86</v>
      </c>
    </row>
    <row r="55" spans="1:17" x14ac:dyDescent="0.3">
      <c r="A55" s="100"/>
      <c r="B55" s="60" t="s">
        <v>146</v>
      </c>
      <c r="C55" s="61"/>
      <c r="D55" s="60"/>
      <c r="E55" s="62">
        <v>0.77</v>
      </c>
      <c r="F55" s="70">
        <v>1156</v>
      </c>
      <c r="G55" s="60"/>
      <c r="H55" s="60"/>
      <c r="I55" s="62">
        <v>0.57999999999999996</v>
      </c>
      <c r="J55" s="70">
        <v>289</v>
      </c>
      <c r="K55" s="60"/>
      <c r="L55" s="60"/>
      <c r="M55" s="62">
        <v>0.56000000000000005</v>
      </c>
      <c r="N55" s="70">
        <v>160</v>
      </c>
      <c r="O55" s="63"/>
      <c r="P55" s="63"/>
    </row>
    <row r="56" spans="1:17" x14ac:dyDescent="0.3">
      <c r="A56" s="100"/>
      <c r="B56" s="2" t="s">
        <v>147</v>
      </c>
      <c r="C56" s="4">
        <v>0.81</v>
      </c>
      <c r="D56" s="4">
        <v>0.79</v>
      </c>
      <c r="E56" s="4">
        <v>0.77</v>
      </c>
      <c r="F56" s="70">
        <v>1156</v>
      </c>
      <c r="G56" s="4">
        <v>0.62</v>
      </c>
      <c r="H56" s="4">
        <v>0.6</v>
      </c>
      <c r="I56" s="4">
        <v>0.56999999999999995</v>
      </c>
      <c r="J56" s="70">
        <v>289</v>
      </c>
      <c r="K56" s="4">
        <v>58</v>
      </c>
      <c r="L56" s="4">
        <v>57</v>
      </c>
      <c r="M56" s="4">
        <v>0.55000000000000004</v>
      </c>
      <c r="N56" s="70">
        <v>160</v>
      </c>
    </row>
    <row r="57" spans="1:17" ht="17.25" thickBot="1" x14ac:dyDescent="0.35">
      <c r="A57" s="101"/>
      <c r="B57" s="3" t="s">
        <v>148</v>
      </c>
      <c r="C57" s="3">
        <v>0.83</v>
      </c>
      <c r="D57" s="3">
        <v>0.77</v>
      </c>
      <c r="E57" s="3">
        <v>0.76</v>
      </c>
      <c r="F57" s="68">
        <v>1156</v>
      </c>
      <c r="G57" s="3">
        <v>0.63</v>
      </c>
      <c r="H57" s="3">
        <v>0.57999999999999996</v>
      </c>
      <c r="I57" s="3">
        <v>0.56999999999999995</v>
      </c>
      <c r="J57" s="68">
        <v>289</v>
      </c>
      <c r="K57" s="3">
        <v>0.57999999999999996</v>
      </c>
      <c r="L57" s="3">
        <v>0.56000000000000005</v>
      </c>
      <c r="M57" s="3">
        <v>0.53</v>
      </c>
      <c r="N57" s="68">
        <v>160</v>
      </c>
    </row>
    <row r="58" spans="1:17" x14ac:dyDescent="0.3">
      <c r="E58">
        <f>AVERAGE(E35,E40,E45,E50,E55)</f>
        <v>0.746</v>
      </c>
      <c r="I58">
        <f>AVERAGE(I35,I40,I45,I50,I55)</f>
        <v>0.57000000000000006</v>
      </c>
      <c r="M58">
        <f>AVERAGE(M35,M40,M45,M50,M55)</f>
        <v>0.54600000000000004</v>
      </c>
    </row>
    <row r="59" spans="1:17" ht="17.25" x14ac:dyDescent="0.3">
      <c r="A59" s="104" t="s">
        <v>158</v>
      </c>
      <c r="B59" s="104"/>
      <c r="C59" s="105" t="s">
        <v>156</v>
      </c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71"/>
    </row>
    <row r="60" spans="1:17" ht="17.25" x14ac:dyDescent="0.3">
      <c r="A60" s="77"/>
      <c r="B60" s="77"/>
      <c r="C60" s="105" t="s">
        <v>139</v>
      </c>
      <c r="D60" s="105"/>
      <c r="E60" s="105"/>
      <c r="F60" s="105"/>
      <c r="G60" s="105" t="s">
        <v>140</v>
      </c>
      <c r="H60" s="105"/>
      <c r="I60" s="105"/>
      <c r="J60" s="105"/>
      <c r="K60" s="105" t="s">
        <v>141</v>
      </c>
      <c r="L60" s="105"/>
      <c r="M60" s="105"/>
      <c r="N60" s="105"/>
      <c r="Q60" t="s">
        <v>157</v>
      </c>
    </row>
    <row r="61" spans="1:17" ht="18" thickBot="1" x14ac:dyDescent="0.35">
      <c r="A61" s="77"/>
      <c r="B61" s="77"/>
      <c r="C61" s="59" t="s">
        <v>142</v>
      </c>
      <c r="D61" s="59" t="s">
        <v>143</v>
      </c>
      <c r="E61" s="59" t="s">
        <v>144</v>
      </c>
      <c r="F61" s="65" t="s">
        <v>145</v>
      </c>
      <c r="G61" s="59" t="s">
        <v>142</v>
      </c>
      <c r="H61" s="59" t="s">
        <v>143</v>
      </c>
      <c r="I61" s="59" t="s">
        <v>144</v>
      </c>
      <c r="J61" s="65" t="s">
        <v>145</v>
      </c>
      <c r="K61" s="59" t="s">
        <v>142</v>
      </c>
      <c r="L61" s="59" t="s">
        <v>143</v>
      </c>
      <c r="M61" s="59" t="s">
        <v>144</v>
      </c>
      <c r="N61" s="65" t="s">
        <v>145</v>
      </c>
    </row>
    <row r="62" spans="1:17" x14ac:dyDescent="0.3">
      <c r="A62" s="99" t="s">
        <v>149</v>
      </c>
      <c r="B62" s="1">
        <v>0</v>
      </c>
      <c r="C62" s="1">
        <v>0.91</v>
      </c>
      <c r="D62" s="1">
        <v>0.59</v>
      </c>
      <c r="E62" s="1">
        <v>0.72</v>
      </c>
      <c r="F62" s="66">
        <v>375</v>
      </c>
      <c r="G62" s="1">
        <v>0.47</v>
      </c>
      <c r="H62" s="1">
        <v>0.21</v>
      </c>
      <c r="I62" s="1">
        <v>0.28999999999999998</v>
      </c>
      <c r="J62" s="66">
        <v>94</v>
      </c>
      <c r="K62" s="1">
        <v>0.42</v>
      </c>
      <c r="L62" s="1">
        <v>0.39</v>
      </c>
      <c r="M62" s="1">
        <v>0.4</v>
      </c>
      <c r="N62" s="66">
        <v>64</v>
      </c>
    </row>
    <row r="63" spans="1:17" x14ac:dyDescent="0.3">
      <c r="A63" s="100"/>
      <c r="B63" s="2">
        <v>1</v>
      </c>
      <c r="C63" s="2">
        <v>0.83</v>
      </c>
      <c r="D63" s="2">
        <v>0.97</v>
      </c>
      <c r="E63" s="4">
        <v>0.9</v>
      </c>
      <c r="F63" s="67">
        <v>781</v>
      </c>
      <c r="G63" s="4">
        <v>0.7</v>
      </c>
      <c r="H63" s="4">
        <v>0.88</v>
      </c>
      <c r="I63" s="4">
        <v>0.78</v>
      </c>
      <c r="J63" s="70">
        <v>195</v>
      </c>
      <c r="K63" s="4">
        <v>0.61</v>
      </c>
      <c r="L63" s="4">
        <v>0.64</v>
      </c>
      <c r="M63" s="4">
        <v>0.62</v>
      </c>
      <c r="N63" s="70">
        <v>96</v>
      </c>
    </row>
    <row r="64" spans="1:17" x14ac:dyDescent="0.3">
      <c r="A64" s="100"/>
      <c r="B64" s="60" t="s">
        <v>146</v>
      </c>
      <c r="C64" s="61"/>
      <c r="D64" s="60"/>
      <c r="E64" s="60">
        <v>0.85</v>
      </c>
      <c r="F64" s="67">
        <v>1156</v>
      </c>
      <c r="G64" s="60"/>
      <c r="H64" s="60"/>
      <c r="I64" s="60">
        <v>0.66</v>
      </c>
      <c r="J64" s="70">
        <v>289</v>
      </c>
      <c r="K64" s="60"/>
      <c r="L64" s="60"/>
      <c r="M64" s="62">
        <v>0.54</v>
      </c>
      <c r="N64" s="70"/>
    </row>
    <row r="65" spans="1:14" x14ac:dyDescent="0.3">
      <c r="A65" s="100"/>
      <c r="B65" s="2" t="s">
        <v>147</v>
      </c>
      <c r="C65" s="2">
        <v>0.87</v>
      </c>
      <c r="D65" s="2">
        <v>0.78</v>
      </c>
      <c r="E65" s="2">
        <v>0.81</v>
      </c>
      <c r="F65" s="67">
        <v>1156</v>
      </c>
      <c r="G65" s="4">
        <v>0.57999999999999996</v>
      </c>
      <c r="H65" s="4">
        <v>0.55000000000000004</v>
      </c>
      <c r="I65" s="4">
        <v>0.54</v>
      </c>
      <c r="J65" s="70">
        <v>289</v>
      </c>
      <c r="K65">
        <f>AVERAGE(K62,K63)</f>
        <v>0.51500000000000001</v>
      </c>
      <c r="L65">
        <f t="shared" ref="L65:M65" si="0">AVERAGE(L62,L63)</f>
        <v>0.51500000000000001</v>
      </c>
      <c r="M65">
        <f t="shared" si="0"/>
        <v>0.51</v>
      </c>
      <c r="N65">
        <f>SUM(N62:N63)</f>
        <v>160</v>
      </c>
    </row>
    <row r="66" spans="1:14" ht="17.25" thickBot="1" x14ac:dyDescent="0.35">
      <c r="A66" s="101"/>
      <c r="B66" s="3" t="s">
        <v>148</v>
      </c>
      <c r="C66" s="3">
        <v>0.86</v>
      </c>
      <c r="D66" s="3">
        <v>0.85</v>
      </c>
      <c r="E66" s="3">
        <v>0.84</v>
      </c>
      <c r="F66" s="68">
        <v>1156</v>
      </c>
      <c r="G66" s="3">
        <v>0.62</v>
      </c>
      <c r="H66" s="3">
        <v>0.66</v>
      </c>
      <c r="I66" s="3">
        <v>0.62</v>
      </c>
      <c r="J66" s="68"/>
      <c r="K66" s="3">
        <f>(K62*$N$62+K63*$N$63)/$N$65</f>
        <v>0.53400000000000003</v>
      </c>
      <c r="L66" s="3">
        <f t="shared" ref="L66:M66" si="1">(L62*$N$62+L63*$N$63)/$N$65</f>
        <v>0.54</v>
      </c>
      <c r="M66" s="3">
        <f t="shared" si="1"/>
        <v>0.53200000000000003</v>
      </c>
      <c r="N66" s="68">
        <f>N65</f>
        <v>160</v>
      </c>
    </row>
    <row r="67" spans="1:14" x14ac:dyDescent="0.3">
      <c r="A67" s="106" t="s">
        <v>150</v>
      </c>
      <c r="B67">
        <v>0</v>
      </c>
      <c r="C67" s="4">
        <v>0.74</v>
      </c>
      <c r="D67" s="4">
        <v>0.83</v>
      </c>
      <c r="E67" s="4">
        <v>0.78</v>
      </c>
      <c r="F67" s="69">
        <v>375</v>
      </c>
      <c r="G67" s="4">
        <v>0.41</v>
      </c>
      <c r="H67" s="4">
        <v>0.48</v>
      </c>
      <c r="I67" s="4">
        <v>0.44</v>
      </c>
      <c r="J67" s="70">
        <v>94</v>
      </c>
      <c r="K67" s="4">
        <v>0.42</v>
      </c>
      <c r="L67" s="4">
        <v>0.39</v>
      </c>
      <c r="M67" s="4">
        <v>0.4</v>
      </c>
      <c r="N67" s="69">
        <v>64</v>
      </c>
    </row>
    <row r="68" spans="1:14" x14ac:dyDescent="0.3">
      <c r="A68" s="106"/>
      <c r="B68">
        <v>1</v>
      </c>
      <c r="C68" s="4">
        <v>0.91</v>
      </c>
      <c r="D68" s="4">
        <v>0.86</v>
      </c>
      <c r="E68" s="4">
        <v>0.89</v>
      </c>
      <c r="F68" s="69">
        <v>781</v>
      </c>
      <c r="G68" s="4">
        <v>0.72</v>
      </c>
      <c r="H68" s="4">
        <v>0.66</v>
      </c>
      <c r="I68" s="4">
        <v>0.69</v>
      </c>
      <c r="J68" s="70">
        <v>195</v>
      </c>
      <c r="K68" s="4">
        <v>0.61</v>
      </c>
      <c r="L68" s="4">
        <v>0.64</v>
      </c>
      <c r="M68" s="4">
        <v>0.62</v>
      </c>
      <c r="N68" s="69">
        <v>96</v>
      </c>
    </row>
    <row r="69" spans="1:14" x14ac:dyDescent="0.3">
      <c r="A69" s="106"/>
      <c r="B69" s="63" t="s">
        <v>146</v>
      </c>
      <c r="C69" s="64"/>
      <c r="D69" s="63"/>
      <c r="E69" s="63">
        <v>0.85</v>
      </c>
      <c r="F69" s="69">
        <v>1156</v>
      </c>
      <c r="G69" s="63"/>
      <c r="H69" s="63"/>
      <c r="I69" s="62"/>
      <c r="J69" s="70"/>
      <c r="M69" s="4">
        <v>0.54</v>
      </c>
      <c r="N69" s="69">
        <v>160</v>
      </c>
    </row>
    <row r="70" spans="1:14" x14ac:dyDescent="0.3">
      <c r="A70" s="106"/>
      <c r="B70" t="s">
        <v>147</v>
      </c>
      <c r="C70" s="4">
        <v>0.83</v>
      </c>
      <c r="D70" s="4">
        <v>0.84</v>
      </c>
      <c r="E70" s="4">
        <v>0.83</v>
      </c>
      <c r="F70" s="69">
        <v>1156</v>
      </c>
      <c r="G70">
        <f>AVERAGE(G67,G68)</f>
        <v>0.56499999999999995</v>
      </c>
      <c r="H70">
        <f t="shared" ref="H70:I70" si="2">AVERAGE(H67,H68)</f>
        <v>0.57000000000000006</v>
      </c>
      <c r="I70">
        <f t="shared" si="2"/>
        <v>0.56499999999999995</v>
      </c>
      <c r="J70">
        <f>SUM(J67:J68)</f>
        <v>289</v>
      </c>
      <c r="K70">
        <f>AVERAGE(K67,K68)</f>
        <v>0.51500000000000001</v>
      </c>
      <c r="L70">
        <f t="shared" ref="L70:M70" si="3">AVERAGE(L67,L68)</f>
        <v>0.51500000000000001</v>
      </c>
      <c r="M70">
        <f t="shared" si="3"/>
        <v>0.51</v>
      </c>
      <c r="N70" s="69">
        <f>SUM(N67:N68)</f>
        <v>160</v>
      </c>
    </row>
    <row r="71" spans="1:14" ht="17.25" thickBot="1" x14ac:dyDescent="0.35">
      <c r="A71" s="106"/>
      <c r="B71" t="s">
        <v>148</v>
      </c>
      <c r="C71" s="4">
        <v>0.86</v>
      </c>
      <c r="D71" s="4">
        <v>0.85</v>
      </c>
      <c r="E71" s="4">
        <v>0.85</v>
      </c>
      <c r="F71" s="69">
        <v>1156</v>
      </c>
      <c r="G71" s="4">
        <v>0.62</v>
      </c>
      <c r="H71" s="4">
        <v>0.6</v>
      </c>
      <c r="I71" s="4">
        <v>0.61</v>
      </c>
      <c r="J71" s="70">
        <v>289</v>
      </c>
      <c r="K71" s="3">
        <f>(K67*$N$67+K68*$N$68)/$N$69</f>
        <v>0.53400000000000003</v>
      </c>
      <c r="L71" s="3">
        <f t="shared" ref="L71:M71" si="4">(L67*$N$67+L68*$N$68)/$N$69</f>
        <v>0.54</v>
      </c>
      <c r="M71" s="3">
        <f t="shared" si="4"/>
        <v>0.53200000000000003</v>
      </c>
      <c r="N71" s="69">
        <v>160</v>
      </c>
    </row>
    <row r="72" spans="1:14" x14ac:dyDescent="0.3">
      <c r="A72" s="99" t="s">
        <v>151</v>
      </c>
      <c r="B72" s="1">
        <v>0</v>
      </c>
      <c r="C72" s="1">
        <v>0.5</v>
      </c>
      <c r="D72" s="1">
        <v>0.95</v>
      </c>
      <c r="E72" s="1">
        <v>0.65</v>
      </c>
      <c r="F72" s="66">
        <v>375</v>
      </c>
      <c r="G72" s="1">
        <v>0.38</v>
      </c>
      <c r="H72" s="1">
        <v>0.68</v>
      </c>
      <c r="I72" s="1">
        <v>0.49</v>
      </c>
      <c r="J72" s="66">
        <v>94</v>
      </c>
      <c r="K72" s="1">
        <v>0.45</v>
      </c>
      <c r="L72" s="1">
        <v>0.77</v>
      </c>
      <c r="M72" s="1">
        <v>0.56999999999999995</v>
      </c>
      <c r="N72" s="66">
        <v>64</v>
      </c>
    </row>
    <row r="73" spans="1:14" x14ac:dyDescent="0.3">
      <c r="A73" s="100"/>
      <c r="B73" s="2">
        <v>1</v>
      </c>
      <c r="C73" s="4">
        <v>0.96</v>
      </c>
      <c r="D73" s="4">
        <v>0.53</v>
      </c>
      <c r="E73" s="4">
        <v>0.69</v>
      </c>
      <c r="F73" s="70">
        <v>781</v>
      </c>
      <c r="G73" s="4">
        <v>0.75</v>
      </c>
      <c r="H73" s="4">
        <v>0.47</v>
      </c>
      <c r="I73" s="4">
        <v>0.57999999999999996</v>
      </c>
      <c r="J73" s="70">
        <v>195</v>
      </c>
      <c r="K73" s="4">
        <v>0.71</v>
      </c>
      <c r="L73" s="4">
        <v>0.38</v>
      </c>
      <c r="M73" s="4">
        <v>0.49</v>
      </c>
      <c r="N73" s="70">
        <v>96</v>
      </c>
    </row>
    <row r="74" spans="1:14" x14ac:dyDescent="0.3">
      <c r="A74" s="100"/>
      <c r="B74" s="60" t="s">
        <v>146</v>
      </c>
      <c r="C74" s="61"/>
      <c r="D74" s="60"/>
      <c r="E74" s="62">
        <v>0.67</v>
      </c>
      <c r="F74" s="70">
        <v>1156</v>
      </c>
      <c r="G74" s="60"/>
      <c r="H74" s="60"/>
      <c r="I74" s="62">
        <v>0.54</v>
      </c>
      <c r="J74" s="70"/>
      <c r="K74" s="60"/>
      <c r="L74" s="60"/>
      <c r="M74" s="62">
        <v>0.53</v>
      </c>
      <c r="N74" s="70"/>
    </row>
    <row r="75" spans="1:14" x14ac:dyDescent="0.3">
      <c r="A75" s="100"/>
      <c r="B75" s="2" t="s">
        <v>147</v>
      </c>
      <c r="C75" s="4">
        <v>0.73</v>
      </c>
      <c r="D75" s="4">
        <v>0.74</v>
      </c>
      <c r="E75" s="4">
        <v>0.67</v>
      </c>
      <c r="F75" s="70">
        <v>1156</v>
      </c>
      <c r="G75">
        <f>AVERAGE(G72,G73)</f>
        <v>0.56499999999999995</v>
      </c>
      <c r="H75">
        <f t="shared" ref="H75:I75" si="5">AVERAGE(H72,H73)</f>
        <v>0.57499999999999996</v>
      </c>
      <c r="I75">
        <f t="shared" si="5"/>
        <v>0.53499999999999992</v>
      </c>
      <c r="J75">
        <f>SUM(J72:J73)</f>
        <v>289</v>
      </c>
      <c r="K75">
        <f>AVERAGE(K72,K73)</f>
        <v>0.57999999999999996</v>
      </c>
      <c r="L75">
        <f t="shared" ref="L75:M75" si="6">AVERAGE(L72,L73)</f>
        <v>0.57499999999999996</v>
      </c>
      <c r="M75">
        <f t="shared" si="6"/>
        <v>0.53</v>
      </c>
      <c r="N75">
        <f>SUM(N72:N73)</f>
        <v>160</v>
      </c>
    </row>
    <row r="76" spans="1:14" ht="17.25" thickBot="1" x14ac:dyDescent="0.35">
      <c r="A76" s="101"/>
      <c r="B76" s="3" t="s">
        <v>148</v>
      </c>
      <c r="C76" s="3">
        <v>0.81</v>
      </c>
      <c r="D76" s="3">
        <v>0.67</v>
      </c>
      <c r="E76" s="3">
        <v>0.67</v>
      </c>
      <c r="F76" s="68">
        <v>1156</v>
      </c>
      <c r="G76" s="3">
        <v>0.63</v>
      </c>
      <c r="H76" s="3">
        <v>0.54</v>
      </c>
      <c r="I76" s="3">
        <v>0.55000000000000004</v>
      </c>
      <c r="J76" s="68">
        <v>289</v>
      </c>
      <c r="K76" s="3">
        <f>(K72*$N$72+K73*$N$73)/$N$75</f>
        <v>0.60599999999999998</v>
      </c>
      <c r="L76" s="3">
        <f t="shared" ref="L76:M76" si="7">(L72*$N$62+L73*$N$63)/$N$65</f>
        <v>0.53600000000000003</v>
      </c>
      <c r="M76" s="3">
        <f t="shared" si="7"/>
        <v>0.52200000000000002</v>
      </c>
      <c r="N76" s="68">
        <v>289</v>
      </c>
    </row>
    <row r="77" spans="1:14" x14ac:dyDescent="0.3">
      <c r="A77" s="99" t="s">
        <v>152</v>
      </c>
      <c r="B77" s="1">
        <v>0</v>
      </c>
      <c r="C77" s="1">
        <v>0.86</v>
      </c>
      <c r="D77" s="1">
        <v>0.61</v>
      </c>
      <c r="E77" s="1">
        <v>0.72</v>
      </c>
      <c r="F77" s="66">
        <v>375</v>
      </c>
      <c r="G77" s="1">
        <v>0.5</v>
      </c>
      <c r="H77" s="1">
        <v>0.31</v>
      </c>
      <c r="I77" s="1">
        <v>0.38</v>
      </c>
      <c r="J77" s="66">
        <v>94</v>
      </c>
      <c r="K77" s="1">
        <v>0.48</v>
      </c>
      <c r="L77" s="1">
        <v>0.25</v>
      </c>
      <c r="M77" s="1">
        <v>0.33</v>
      </c>
      <c r="N77" s="66">
        <v>64</v>
      </c>
    </row>
    <row r="78" spans="1:14" x14ac:dyDescent="0.3">
      <c r="A78" s="100"/>
      <c r="B78" s="2">
        <v>1</v>
      </c>
      <c r="C78" s="4">
        <v>0.84</v>
      </c>
      <c r="D78" s="4">
        <v>0.95</v>
      </c>
      <c r="E78" s="4">
        <v>0.89</v>
      </c>
      <c r="F78" s="70">
        <v>781</v>
      </c>
      <c r="G78" s="4">
        <v>0.72</v>
      </c>
      <c r="H78" s="4">
        <v>0.85</v>
      </c>
      <c r="I78" s="4">
        <v>0.78</v>
      </c>
      <c r="J78" s="70">
        <v>195</v>
      </c>
      <c r="K78" s="4">
        <v>0.62</v>
      </c>
      <c r="L78" s="4">
        <v>0.82</v>
      </c>
      <c r="M78" s="4">
        <v>0.71</v>
      </c>
      <c r="N78" s="70">
        <v>96</v>
      </c>
    </row>
    <row r="79" spans="1:14" x14ac:dyDescent="0.3">
      <c r="A79" s="100"/>
      <c r="B79" s="60" t="s">
        <v>146</v>
      </c>
      <c r="C79" s="61"/>
      <c r="D79" s="60"/>
      <c r="E79" s="62">
        <v>0.84</v>
      </c>
      <c r="F79" s="70">
        <v>1156</v>
      </c>
      <c r="G79" s="60"/>
      <c r="H79" s="60"/>
      <c r="I79" s="62">
        <v>0.67</v>
      </c>
      <c r="J79" s="70">
        <v>289</v>
      </c>
      <c r="K79" s="60"/>
      <c r="L79" s="60"/>
      <c r="M79" s="62">
        <v>0.59</v>
      </c>
      <c r="N79" s="70"/>
    </row>
    <row r="80" spans="1:14" x14ac:dyDescent="0.3">
      <c r="A80" s="100"/>
      <c r="B80" s="2" t="s">
        <v>147</v>
      </c>
      <c r="C80" s="4">
        <v>0.85</v>
      </c>
      <c r="D80" s="4">
        <v>0.78</v>
      </c>
      <c r="E80" s="4">
        <v>0.8</v>
      </c>
      <c r="F80" s="70">
        <v>1156</v>
      </c>
      <c r="G80">
        <f>AVERAGE(G77,G78)</f>
        <v>0.61</v>
      </c>
      <c r="H80">
        <f t="shared" ref="H80:I80" si="8">AVERAGE(H77,H78)</f>
        <v>0.57999999999999996</v>
      </c>
      <c r="I80">
        <f t="shared" si="8"/>
        <v>0.58000000000000007</v>
      </c>
      <c r="J80">
        <f>SUM(J77:J78)</f>
        <v>289</v>
      </c>
      <c r="K80">
        <f>AVERAGE(K77,K78)</f>
        <v>0.55000000000000004</v>
      </c>
      <c r="L80">
        <f t="shared" ref="L80:M80" si="9">AVERAGE(L77,L78)</f>
        <v>0.53499999999999992</v>
      </c>
      <c r="M80">
        <f t="shared" si="9"/>
        <v>0.52</v>
      </c>
      <c r="N80">
        <f>SUM(N77:N78)</f>
        <v>160</v>
      </c>
    </row>
    <row r="81" spans="1:14" ht="17.25" thickBot="1" x14ac:dyDescent="0.35">
      <c r="A81" s="101"/>
      <c r="B81" s="3" t="s">
        <v>148</v>
      </c>
      <c r="C81" s="3">
        <v>0.85</v>
      </c>
      <c r="D81" s="3">
        <v>0.84</v>
      </c>
      <c r="E81" s="3">
        <v>0.83</v>
      </c>
      <c r="F81" s="68">
        <v>1156</v>
      </c>
      <c r="G81" s="3">
        <v>0.65</v>
      </c>
      <c r="H81" s="3">
        <v>0.67</v>
      </c>
      <c r="I81" s="3">
        <v>0.65</v>
      </c>
      <c r="J81" s="68">
        <v>289</v>
      </c>
      <c r="K81" s="3">
        <f>(K77*$N$77+K78*$N$78)/N80</f>
        <v>0.56399999999999995</v>
      </c>
      <c r="L81" s="3">
        <f>(L77*$N$77+L78*$N$78)/N80</f>
        <v>0.59199999999999997</v>
      </c>
      <c r="M81" s="3">
        <f>(M77*$N$77+M78*$N$78)/N80</f>
        <v>0.55800000000000005</v>
      </c>
      <c r="N81" s="68">
        <v>289</v>
      </c>
    </row>
    <row r="82" spans="1:14" x14ac:dyDescent="0.3">
      <c r="A82" s="99" t="s">
        <v>153</v>
      </c>
      <c r="B82" s="1">
        <v>0</v>
      </c>
      <c r="C82" s="1">
        <v>0.84</v>
      </c>
      <c r="D82" s="1">
        <v>0.64</v>
      </c>
      <c r="E82" s="1">
        <v>0.72</v>
      </c>
      <c r="F82" s="66">
        <v>376</v>
      </c>
      <c r="G82" s="1">
        <v>0.38</v>
      </c>
      <c r="H82" s="1">
        <v>0.28999999999999998</v>
      </c>
      <c r="I82" s="1">
        <v>0.33</v>
      </c>
      <c r="J82" s="66">
        <v>93</v>
      </c>
      <c r="K82" s="1">
        <v>0.53</v>
      </c>
      <c r="L82" s="1">
        <v>0.3</v>
      </c>
      <c r="M82" s="1">
        <v>0.38</v>
      </c>
      <c r="N82" s="66">
        <v>64</v>
      </c>
    </row>
    <row r="83" spans="1:14" x14ac:dyDescent="0.3">
      <c r="A83" s="100"/>
      <c r="B83" s="2">
        <v>1</v>
      </c>
      <c r="C83" s="4">
        <v>0.84</v>
      </c>
      <c r="D83" s="4">
        <v>0.94</v>
      </c>
      <c r="E83" s="4">
        <v>0.89</v>
      </c>
      <c r="F83" s="70">
        <v>780</v>
      </c>
      <c r="G83" s="4">
        <v>0.7</v>
      </c>
      <c r="H83" s="4">
        <v>0.77</v>
      </c>
      <c r="I83" s="4">
        <v>0.73</v>
      </c>
      <c r="J83" s="70">
        <v>196</v>
      </c>
      <c r="K83" s="4">
        <v>0.64</v>
      </c>
      <c r="L83" s="4">
        <v>0.82</v>
      </c>
      <c r="M83" s="4">
        <v>0.72</v>
      </c>
      <c r="N83" s="70">
        <v>96</v>
      </c>
    </row>
    <row r="84" spans="1:14" x14ac:dyDescent="0.3">
      <c r="A84" s="100"/>
      <c r="B84" s="60" t="s">
        <v>146</v>
      </c>
      <c r="C84" s="61"/>
      <c r="D84" s="60"/>
      <c r="E84" s="62">
        <v>0.84</v>
      </c>
      <c r="F84" s="70">
        <v>1156</v>
      </c>
      <c r="G84" s="60"/>
      <c r="H84" s="60"/>
      <c r="I84" s="62">
        <v>0.62</v>
      </c>
      <c r="J84" s="70"/>
      <c r="K84" s="60"/>
      <c r="L84" s="60"/>
      <c r="M84" s="62">
        <v>0.61</v>
      </c>
      <c r="N84" s="70">
        <v>160</v>
      </c>
    </row>
    <row r="85" spans="1:14" x14ac:dyDescent="0.3">
      <c r="A85" s="100"/>
      <c r="B85" s="2" t="s">
        <v>147</v>
      </c>
      <c r="C85" s="4">
        <v>0.84</v>
      </c>
      <c r="D85" s="4">
        <v>0.79</v>
      </c>
      <c r="E85" s="4">
        <v>0.81</v>
      </c>
      <c r="F85" s="70">
        <v>1156</v>
      </c>
      <c r="G85">
        <f>AVERAGE(G82,G83)</f>
        <v>0.54</v>
      </c>
      <c r="H85">
        <f t="shared" ref="H85:I85" si="10">AVERAGE(H82,H83)</f>
        <v>0.53</v>
      </c>
      <c r="I85">
        <f t="shared" si="10"/>
        <v>0.53</v>
      </c>
      <c r="J85">
        <f>SUM(J82:J83)</f>
        <v>289</v>
      </c>
      <c r="K85">
        <v>0.57999999999999996</v>
      </c>
      <c r="L85">
        <v>0.56000000000000005</v>
      </c>
      <c r="M85">
        <v>0.55000000000000004</v>
      </c>
      <c r="N85">
        <v>160</v>
      </c>
    </row>
    <row r="86" spans="1:14" ht="17.25" thickBot="1" x14ac:dyDescent="0.35">
      <c r="A86" s="101"/>
      <c r="B86" s="3" t="s">
        <v>148</v>
      </c>
      <c r="C86" s="3">
        <v>0.84</v>
      </c>
      <c r="D86" s="3">
        <v>0.84</v>
      </c>
      <c r="E86" s="3">
        <v>0.84</v>
      </c>
      <c r="F86" s="68">
        <v>1156</v>
      </c>
      <c r="G86" s="3">
        <f>(G82*$J$82+G83*$J$83)/289</f>
        <v>0.59702422145328715</v>
      </c>
      <c r="H86" s="3">
        <f t="shared" ref="H86:I86" si="11">(H82*$J$82+H83*$J$83)/289</f>
        <v>0.61553633217993087</v>
      </c>
      <c r="I86" s="3">
        <f t="shared" si="11"/>
        <v>0.60128027681660889</v>
      </c>
      <c r="J86" s="68">
        <v>289</v>
      </c>
      <c r="K86" s="3">
        <v>0.59</v>
      </c>
      <c r="L86" s="3">
        <v>0.61</v>
      </c>
      <c r="M86" s="3">
        <v>0.57999999999999996</v>
      </c>
      <c r="N86" s="68">
        <v>160</v>
      </c>
    </row>
    <row r="87" spans="1:14" x14ac:dyDescent="0.3">
      <c r="E87">
        <f>AVERAGE(E64,E69,E74,E79,E84)</f>
        <v>0.80999999999999994</v>
      </c>
      <c r="I87">
        <f>AVERAGE(I64,I69,I74,I79,I84)</f>
        <v>0.62250000000000005</v>
      </c>
      <c r="M87">
        <f>AVERAGE(M64,M69,M74,M79,M84)</f>
        <v>0.56200000000000006</v>
      </c>
    </row>
  </sheetData>
  <mergeCells count="30">
    <mergeCell ref="A77:A81"/>
    <mergeCell ref="A82:A86"/>
    <mergeCell ref="A53:A57"/>
    <mergeCell ref="A30:B30"/>
    <mergeCell ref="A62:A66"/>
    <mergeCell ref="A67:A71"/>
    <mergeCell ref="A72:A76"/>
    <mergeCell ref="C60:F60"/>
    <mergeCell ref="G60:J60"/>
    <mergeCell ref="K60:N60"/>
    <mergeCell ref="C30:M30"/>
    <mergeCell ref="C31:F31"/>
    <mergeCell ref="G31:J31"/>
    <mergeCell ref="K31:N31"/>
    <mergeCell ref="A59:B59"/>
    <mergeCell ref="C1:M1"/>
    <mergeCell ref="C2:F2"/>
    <mergeCell ref="G2:J2"/>
    <mergeCell ref="K2:N2"/>
    <mergeCell ref="A1:B1"/>
    <mergeCell ref="A4:A8"/>
    <mergeCell ref="A9:A13"/>
    <mergeCell ref="A14:A18"/>
    <mergeCell ref="A19:A23"/>
    <mergeCell ref="A24:A28"/>
    <mergeCell ref="C59:M59"/>
    <mergeCell ref="A33:A37"/>
    <mergeCell ref="A38:A42"/>
    <mergeCell ref="A43:A47"/>
    <mergeCell ref="A48:A5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실험</vt:lpstr>
      <vt:lpstr>세부결과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medici</dc:creator>
  <cp:lastModifiedBy>임훈</cp:lastModifiedBy>
  <dcterms:created xsi:type="dcterms:W3CDTF">2022-02-28T10:44:04Z</dcterms:created>
  <dcterms:modified xsi:type="dcterms:W3CDTF">2022-03-10T12:24:33Z</dcterms:modified>
</cp:coreProperties>
</file>