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Скачанное\"/>
    </mc:Choice>
  </mc:AlternateContent>
  <xr:revisionPtr revIDLastSave="0" documentId="13_ncr:1_{C8890DA4-6025-46DE-8CA5-A261C029BBB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2" l="1"/>
  <c r="F9" i="2"/>
  <c r="F11" i="2"/>
  <c r="F13" i="2"/>
  <c r="E9" i="2"/>
  <c r="E13" i="2"/>
  <c r="E11" i="2"/>
  <c r="E12" i="2"/>
  <c r="D18" i="2"/>
  <c r="D19" i="2"/>
  <c r="E7" i="2"/>
  <c r="F15" i="2"/>
  <c r="E15" i="2"/>
  <c r="G11" i="2" l="1"/>
  <c r="G9" i="2"/>
  <c r="G12" i="2"/>
  <c r="G15" i="2"/>
  <c r="G13" i="2"/>
  <c r="F2" i="2"/>
  <c r="E2" i="2"/>
  <c r="E6" i="2"/>
  <c r="E3" i="2"/>
  <c r="E8" i="2"/>
  <c r="E5" i="2"/>
  <c r="E4" i="2"/>
  <c r="E10" i="2"/>
  <c r="F4" i="2"/>
  <c r="F5" i="2"/>
  <c r="F8" i="2"/>
  <c r="F3" i="2"/>
  <c r="F6" i="2"/>
  <c r="F10" i="2"/>
  <c r="F7" i="2"/>
  <c r="G6" i="2" l="1"/>
  <c r="G10" i="2"/>
  <c r="G3" i="2"/>
  <c r="G5" i="2"/>
  <c r="G4" i="2"/>
  <c r="G7" i="2"/>
  <c r="G8" i="2"/>
  <c r="G2" i="2"/>
</calcChain>
</file>

<file path=xl/sharedStrings.xml><?xml version="1.0" encoding="utf-8"?>
<sst xmlns="http://schemas.openxmlformats.org/spreadsheetml/2006/main" count="38" uniqueCount="35">
  <si>
    <t xml:space="preserve">страна </t>
  </si>
  <si>
    <t>РАЗМЕР ВАЛОВОГО НАЦИОНАЛЬНОГО ДОХОДА НА ДУШУ НАСЕЛЕНИЯ</t>
  </si>
  <si>
    <t>УРОВЕНЬ ПРОДОЛЖИТЕЛЬНОСТИ ЖИЗНИ</t>
  </si>
  <si>
    <t>ИНДЕКС УРОВНЯ ОБРАЗОВАНИЯ</t>
  </si>
  <si>
    <t>I(ВВП/N)</t>
  </si>
  <si>
    <t>I(Ж)</t>
  </si>
  <si>
    <t>I(РЧП)</t>
  </si>
  <si>
    <t>Германия</t>
  </si>
  <si>
    <t>доход на душу населения</t>
  </si>
  <si>
    <t xml:space="preserve">страна макс </t>
  </si>
  <si>
    <t xml:space="preserve">Лихтенштейн </t>
  </si>
  <si>
    <t>страна мин</t>
  </si>
  <si>
    <t>Бурунди</t>
  </si>
  <si>
    <t>уровень продолжительности жизни</t>
  </si>
  <si>
    <t>страна макс</t>
  </si>
  <si>
    <t>ЦАР</t>
  </si>
  <si>
    <t>Индекс уровня образлвания</t>
  </si>
  <si>
    <t>Нигер</t>
  </si>
  <si>
    <t>В оранжевые поля подставить свои данные</t>
  </si>
  <si>
    <t>Беларусь</t>
  </si>
  <si>
    <t>медиана</t>
  </si>
  <si>
    <t>ср знач</t>
  </si>
  <si>
    <t>Алжир</t>
  </si>
  <si>
    <t>Австрия</t>
  </si>
  <si>
    <t>Испания</t>
  </si>
  <si>
    <t>Грузия</t>
  </si>
  <si>
    <t>Индия</t>
  </si>
  <si>
    <t>Ливан</t>
  </si>
  <si>
    <t>Кения</t>
  </si>
  <si>
    <t>Канада</t>
  </si>
  <si>
    <t>Бразилия</t>
  </si>
  <si>
    <t>Австралия</t>
  </si>
  <si>
    <t>Бельгия</t>
  </si>
  <si>
    <t>Гонконг</t>
  </si>
  <si>
    <t>Тунис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</si>
</sst>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0"/>
      <name val="Arial"/>
      <family val="2"/>
      <charset val="204"/>
    </font>
    <font>
      <sz val="14"/>
      <color rgb="FF00008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4"/>
      <color rgb="FF000000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4" fillId="0" borderId="0" xfId="0" applyFont="1" applyAlignment="1"/>
    <xf numFmtId="0" fontId="0" fillId="4" borderId="0" xfId="0" applyFont="1" applyFill="1" applyAlignment="1"/>
    <xf numFmtId="0" fontId="5" fillId="4" borderId="0" xfId="0" applyFont="1" applyFill="1" applyAlignment="1"/>
    <xf numFmtId="0" fontId="1" fillId="0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3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7" fillId="5" borderId="2" xfId="0" applyFont="1" applyFill="1" applyBorder="1" applyAlignment="1">
      <alignment horizontal="justify" vertical="center" wrapText="1"/>
    </xf>
    <xf numFmtId="0" fontId="1" fillId="6" borderId="0" xfId="0" applyFont="1" applyFill="1" applyAlignment="1"/>
    <xf numFmtId="0" fontId="1" fillId="7" borderId="0" xfId="0" applyFont="1" applyFill="1"/>
    <xf numFmtId="0" fontId="8" fillId="6" borderId="0" xfId="0" applyFont="1" applyFill="1" applyAlignment="1"/>
    <xf numFmtId="0" fontId="9" fillId="0" borderId="0" xfId="0" applyFont="1" applyAlignment="1"/>
    <xf numFmtId="0" fontId="10" fillId="6" borderId="0" xfId="0" applyFont="1" applyFill="1" applyAlignment="1"/>
    <xf numFmtId="0" fontId="10" fillId="7" borderId="0" xfId="0" applyFont="1" applyFill="1"/>
    <xf numFmtId="0" fontId="6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Лист2!$A$2:$A$9</c:f>
              <c:strCache>
                <c:ptCount val="8"/>
                <c:pt idx="0">
                  <c:v>Австрия</c:v>
                </c:pt>
                <c:pt idx="1">
                  <c:v>Бельгия</c:v>
                </c:pt>
                <c:pt idx="2">
                  <c:v>Испания</c:v>
                </c:pt>
                <c:pt idx="3">
                  <c:v>Грузия</c:v>
                </c:pt>
                <c:pt idx="4">
                  <c:v>Индия</c:v>
                </c:pt>
                <c:pt idx="5">
                  <c:v>Ливан</c:v>
                </c:pt>
                <c:pt idx="6">
                  <c:v>Алжир</c:v>
                </c:pt>
                <c:pt idx="7">
                  <c:v>Кения</c:v>
                </c:pt>
              </c:strCache>
            </c:strRef>
          </c:cat>
          <c:val>
            <c:numRef>
              <c:f>Лист2!$G$2:$G$9</c:f>
              <c:numCache>
                <c:formatCode>General</c:formatCode>
                <c:ptCount val="8"/>
                <c:pt idx="0">
                  <c:v>0.873</c:v>
                </c:pt>
                <c:pt idx="1">
                  <c:v>0.876</c:v>
                </c:pt>
                <c:pt idx="2">
                  <c:v>0.84399999999999997</c:v>
                </c:pt>
                <c:pt idx="3">
                  <c:v>0.61799999999999999</c:v>
                </c:pt>
                <c:pt idx="4">
                  <c:v>0.442</c:v>
                </c:pt>
                <c:pt idx="5">
                  <c:v>0.64</c:v>
                </c:pt>
                <c:pt idx="6">
                  <c:v>0.59599999999999997</c:v>
                </c:pt>
                <c:pt idx="7">
                  <c:v>0.38700000000000001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5-449C-8CBB-D052B200E0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78562864"/>
        <c:axId val="778565160"/>
      </c:barChart>
      <c:catAx>
        <c:axId val="7785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565160"/>
        <c:crosses val="autoZero"/>
        <c:auto val="1"/>
        <c:lblAlgn val="ctr"/>
        <c:lblOffset val="100"/>
        <c:noMultiLvlLbl val="0"/>
      </c:catAx>
      <c:valAx>
        <c:axId val="77856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56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effectLst/>
              </a:rPr>
              <a:t>Стратификационная пирамида</a:t>
            </a:r>
            <a:endParaRPr lang="ru-RU"/>
          </a:p>
        </c:rich>
      </c:tx>
      <c:layout>
        <c:manualLayout>
          <c:xMode val="edge"/>
          <c:yMode val="edge"/>
          <c:x val="0.22195388442201222"/>
          <c:y val="1.0324475782194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519274278695947E-2"/>
          <c:y val="0.10901074721022366"/>
          <c:w val="0.90639918981232093"/>
          <c:h val="0.65235945434739029"/>
        </c:manualLayout>
      </c:layout>
      <c:lineChart>
        <c:grouping val="standard"/>
        <c:varyColors val="0"/>
        <c:ser>
          <c:idx val="1"/>
          <c:order val="0"/>
          <c:tx>
            <c:v>Iрчп страны</c:v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Лист2!$A$2:$A$9</c:f>
              <c:strCache>
                <c:ptCount val="8"/>
                <c:pt idx="0">
                  <c:v>Австрия</c:v>
                </c:pt>
                <c:pt idx="1">
                  <c:v>Бельгия</c:v>
                </c:pt>
                <c:pt idx="2">
                  <c:v>Испания</c:v>
                </c:pt>
                <c:pt idx="3">
                  <c:v>Грузия</c:v>
                </c:pt>
                <c:pt idx="4">
                  <c:v>Индия</c:v>
                </c:pt>
                <c:pt idx="5">
                  <c:v>Ливан</c:v>
                </c:pt>
                <c:pt idx="6">
                  <c:v>Алжир</c:v>
                </c:pt>
                <c:pt idx="7">
                  <c:v>Кения</c:v>
                </c:pt>
              </c:strCache>
            </c:strRef>
          </c:cat>
          <c:val>
            <c:numRef>
              <c:f>Лист2!$G$2:$G$9</c:f>
              <c:numCache>
                <c:formatCode>General</c:formatCode>
                <c:ptCount val="8"/>
                <c:pt idx="0">
                  <c:v>0.873</c:v>
                </c:pt>
                <c:pt idx="1">
                  <c:v>0.876</c:v>
                </c:pt>
                <c:pt idx="2">
                  <c:v>0.84399999999999997</c:v>
                </c:pt>
                <c:pt idx="3">
                  <c:v>0.61799999999999999</c:v>
                </c:pt>
                <c:pt idx="4">
                  <c:v>0.442</c:v>
                </c:pt>
                <c:pt idx="5">
                  <c:v>0.64</c:v>
                </c:pt>
                <c:pt idx="6">
                  <c:v>0.59599999999999997</c:v>
                </c:pt>
                <c:pt idx="7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CC-4B49-82C3-BE5E273BF3BF}"/>
            </c:ext>
          </c:extLst>
        </c:ser>
        <c:ser>
          <c:idx val="2"/>
          <c:order val="1"/>
          <c:tx>
            <c:v>Медиана 0,592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Лист2!$I$9:$I$20</c:f>
              <c:numCache>
                <c:formatCode>General</c:formatCode>
                <c:ptCount val="12"/>
                <c:pt idx="0">
                  <c:v>0.52500000000000002</c:v>
                </c:pt>
                <c:pt idx="5">
                  <c:v>0.52500000000000002</c:v>
                </c:pt>
                <c:pt idx="6">
                  <c:v>0.52500000000000002</c:v>
                </c:pt>
                <c:pt idx="7">
                  <c:v>0.52500000000000002</c:v>
                </c:pt>
                <c:pt idx="8">
                  <c:v>0.52500000000000002</c:v>
                </c:pt>
                <c:pt idx="9">
                  <c:v>0.52500000000000002</c:v>
                </c:pt>
                <c:pt idx="10">
                  <c:v>0.52500000000000002</c:v>
                </c:pt>
                <c:pt idx="11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2CC-4B49-82C3-BE5E273BF3BF}"/>
            </c:ext>
          </c:extLst>
        </c:ser>
        <c:ser>
          <c:idx val="0"/>
          <c:order val="2"/>
          <c:tx>
            <c:v>Ср знач. 0,587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Лист2!$J$9:$J$20</c:f>
              <c:numCache>
                <c:formatCode>General</c:formatCode>
                <c:ptCount val="12"/>
                <c:pt idx="0">
                  <c:v>0.54200000000000004</c:v>
                </c:pt>
                <c:pt idx="5">
                  <c:v>0.54200000000000004</c:v>
                </c:pt>
                <c:pt idx="6">
                  <c:v>0.54200000000000004</c:v>
                </c:pt>
                <c:pt idx="7">
                  <c:v>0.54200000000000004</c:v>
                </c:pt>
                <c:pt idx="8">
                  <c:v>0.54200000000000004</c:v>
                </c:pt>
                <c:pt idx="9">
                  <c:v>0.54200000000000004</c:v>
                </c:pt>
                <c:pt idx="10">
                  <c:v>0.54200000000000004</c:v>
                </c:pt>
                <c:pt idx="11">
                  <c:v>0.54200000000000004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2CC-4B49-82C3-BE5E273BF3BF}"/>
            </c:ext>
          </c:extLst>
        </c:ser>
        <c:ser>
          <c:idx val="3"/>
          <c:order val="3"/>
          <c:tx>
            <c:v>Отсталые страны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Лист2!$K$9:$K$20</c:f>
              <c:numCache>
                <c:formatCode>General</c:formatCode>
                <c:ptCount val="12"/>
                <c:pt idx="0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2CC-4B49-82C3-BE5E273BF3BF}"/>
            </c:ext>
          </c:extLst>
        </c:ser>
        <c:ser>
          <c:idx val="4"/>
          <c:order val="4"/>
          <c:tx>
            <c:v>Развивающиеся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Лист2!$L$9:$L$20</c:f>
              <c:numCache>
                <c:formatCode>General</c:formatCode>
                <c:ptCount val="12"/>
                <c:pt idx="0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2CC-4B49-82C3-BE5E273BF3BF}"/>
            </c:ext>
          </c:extLst>
        </c:ser>
        <c:ser>
          <c:idx val="5"/>
          <c:order val="5"/>
          <c:tx>
            <c:v>Развитые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Лист2!$M$9:$M$20</c:f>
              <c:numCache>
                <c:formatCode>General</c:formatCode>
                <c:ptCount val="12"/>
                <c:pt idx="0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2CC-4B49-82C3-BE5E273BF3BF}"/>
            </c:ext>
          </c:extLst>
        </c:ser>
        <c:ser>
          <c:idx val="6"/>
          <c:order val="6"/>
          <c:tx>
            <c:v>Элита/Лидеры</c:v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Лист2!$N$9:$N$20</c:f>
              <c:numCache>
                <c:formatCode>General</c:formatCode>
                <c:ptCount val="12"/>
                <c:pt idx="0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2CC-4B49-82C3-BE5E273BF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684656"/>
        <c:axId val="855679408"/>
      </c:lineChart>
      <c:catAx>
        <c:axId val="8556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679408"/>
        <c:crosses val="autoZero"/>
        <c:auto val="1"/>
        <c:lblAlgn val="ctr"/>
        <c:lblOffset val="100"/>
        <c:noMultiLvlLbl val="0"/>
      </c:catAx>
      <c:valAx>
        <c:axId val="855679408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5684656"/>
        <c:crosses val="autoZero"/>
        <c:crossBetween val="between"/>
        <c:majorUnit val="5.000000000000001E-2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960120</xdr:colOff>
      <xdr:row>32</xdr:row>
      <xdr:rowOff>99060</xdr:rowOff>
    </xdr:from>
    <xdr:to>
      <xdr:col>4</xdr:col>
      <xdr:colOff>731520</xdr:colOff>
      <xdr:row>46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FE14CF7-ED94-4C9F-A5EC-17B3E8AE4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276497</xdr:colOff>
      <xdr:row>21</xdr:row>
      <xdr:rowOff>58781</xdr:rowOff>
    </xdr:from>
    <xdr:to>
      <xdr:col>14</xdr:col>
      <xdr:colOff>107128</xdr:colOff>
      <xdr:row>40</xdr:row>
      <xdr:rowOff>137161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598FF12-78BF-4653-BCF5-03A6512FC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27"/>
  <sheetViews>
    <sheetView tabSelected="1" zoomScale="90" zoomScaleNormal="100" workbookViewId="0">
      <selection activeCell="G2" sqref="G2:G13"/>
    </sheetView>
  </sheetViews>
  <sheetFormatPr defaultColWidth="14.42578125" defaultRowHeight="15.75" customHeight="1" x14ac:dyDescent="0.2"/>
  <cols>
    <col min="2" max="2" width="25.28515625" customWidth="1"/>
    <col min="3" max="3" width="38.7109375" customWidth="1"/>
    <col min="4" max="4" width="31.28515625" customWidth="1"/>
  </cols>
  <sheetData>
    <row r="1" spans="1:14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ht="19.5" thickBot="1" x14ac:dyDescent="0.25">
      <c r="A2" s="12" t="s">
        <v>23</v>
      </c>
      <c r="B2" s="18">
        <v>49260</v>
      </c>
      <c r="C2" s="15">
        <v>81.400000000000006</v>
      </c>
      <c r="D2" s="15">
        <v>0.871</v>
      </c>
      <c r="E2" s="16">
        <f t="shared" ref="E2:E13" si="0">ROUND((LN(B2) - LN($C$19))/(LN($C$18) - LN($C$19) ),3)</f>
        <v>0.85099999999999998</v>
      </c>
      <c r="F2" s="16">
        <f t="shared" ref="F2:F13" si="1">ROUND((C2-$C$23)/($C$22-$C$23), 3)</f>
        <v>0.89700000000000002</v>
      </c>
      <c r="G2" s="16">
        <f t="shared" ref="G2:G13" si="2">ROUND((D2*E2*F2)^(1/3),3)</f>
        <v>0.873</v>
      </c>
    </row>
    <row r="3" spans="1:14" ht="19.5" thickBot="1" x14ac:dyDescent="0.25">
      <c r="A3" s="13" t="s">
        <v>32</v>
      </c>
      <c r="B3" s="15">
        <v>45340</v>
      </c>
      <c r="C3" s="15">
        <v>81.5</v>
      </c>
      <c r="D3" s="15">
        <v>0.89300000000000002</v>
      </c>
      <c r="E3" s="16">
        <f>ROUND((LN(B3) - LN($C$19))/(LN($C$18) - LN($C$19) ),3)</f>
        <v>0.83699999999999997</v>
      </c>
      <c r="F3" s="16">
        <f>ROUND((C3-$C$23)/($C$22-$C$23), 3)</f>
        <v>0.9</v>
      </c>
      <c r="G3" s="16">
        <f>ROUND((D3*E3*F3)^(1/3),3)</f>
        <v>0.876</v>
      </c>
    </row>
    <row r="4" spans="1:14" ht="19.5" thickBot="1" x14ac:dyDescent="0.25">
      <c r="A4" s="13" t="s">
        <v>24</v>
      </c>
      <c r="B4" s="17">
        <v>29450</v>
      </c>
      <c r="C4" s="15">
        <v>83.4</v>
      </c>
      <c r="D4" s="15">
        <v>0.82399999999999995</v>
      </c>
      <c r="E4" s="16">
        <f>ROUND((LN(B4) - LN($C$19))/(LN($C$18) - LN($C$19) ),3)</f>
        <v>0.76200000000000001</v>
      </c>
      <c r="F4" s="16">
        <f>ROUND((C4-$C$23)/($C$22-$C$23), 3)</f>
        <v>0.95899999999999996</v>
      </c>
      <c r="G4" s="16">
        <f>ROUND((D4*E4*F4)^(1/3),3)</f>
        <v>0.84399999999999997</v>
      </c>
    </row>
    <row r="5" spans="1:14" ht="19.5" thickBot="1" x14ac:dyDescent="0.25">
      <c r="A5" s="13" t="s">
        <v>25</v>
      </c>
      <c r="B5" s="15">
        <v>4130</v>
      </c>
      <c r="C5" s="15">
        <v>73.599999999999994</v>
      </c>
      <c r="D5" s="15">
        <v>0.85599999999999998</v>
      </c>
      <c r="E5" s="16">
        <f t="shared" si="0"/>
        <v>0.42199999999999999</v>
      </c>
      <c r="F5" s="16">
        <f t="shared" si="1"/>
        <v>0.65200000000000002</v>
      </c>
      <c r="G5" s="16">
        <f t="shared" si="2"/>
        <v>0.61799999999999999</v>
      </c>
    </row>
    <row r="6" spans="1:14" ht="19.5" thickBot="1" x14ac:dyDescent="0.25">
      <c r="A6" s="13" t="s">
        <v>26</v>
      </c>
      <c r="B6" s="15">
        <v>2020</v>
      </c>
      <c r="C6" s="15">
        <v>69.400000000000006</v>
      </c>
      <c r="D6" s="15">
        <v>0.55800000000000005</v>
      </c>
      <c r="E6" s="16">
        <f t="shared" si="0"/>
        <v>0.29799999999999999</v>
      </c>
      <c r="F6" s="16">
        <f t="shared" si="1"/>
        <v>0.52</v>
      </c>
      <c r="G6" s="16">
        <f t="shared" si="2"/>
        <v>0.442</v>
      </c>
      <c r="I6" s="9"/>
    </row>
    <row r="7" spans="1:14" ht="19.5" thickBot="1" x14ac:dyDescent="0.25">
      <c r="A7" s="13" t="s">
        <v>27</v>
      </c>
      <c r="B7" s="15">
        <v>7690</v>
      </c>
      <c r="C7" s="15">
        <v>78.900000000000006</v>
      </c>
      <c r="D7" s="15">
        <v>0.60399999999999998</v>
      </c>
      <c r="E7" s="16">
        <f t="shared" si="0"/>
        <v>0.53</v>
      </c>
      <c r="F7" s="16">
        <f t="shared" si="1"/>
        <v>0.81799999999999995</v>
      </c>
      <c r="G7" s="16">
        <f t="shared" si="2"/>
        <v>0.64</v>
      </c>
    </row>
    <row r="8" spans="1:14" ht="19.5" thickBot="1" x14ac:dyDescent="0.25">
      <c r="A8" s="13" t="s">
        <v>22</v>
      </c>
      <c r="B8" s="15">
        <v>4060</v>
      </c>
      <c r="C8" s="15">
        <v>76.7</v>
      </c>
      <c r="D8" s="15">
        <v>0.67500000000000004</v>
      </c>
      <c r="E8" s="16">
        <f t="shared" si="0"/>
        <v>0.41899999999999998</v>
      </c>
      <c r="F8" s="16">
        <f t="shared" si="1"/>
        <v>0.749</v>
      </c>
      <c r="G8" s="16">
        <f t="shared" si="2"/>
        <v>0.59599999999999997</v>
      </c>
      <c r="I8" s="8" t="s">
        <v>20</v>
      </c>
      <c r="J8" s="8" t="s">
        <v>21</v>
      </c>
    </row>
    <row r="9" spans="1:14" ht="19.5" thickBot="1" x14ac:dyDescent="0.25">
      <c r="A9" s="13" t="s">
        <v>28</v>
      </c>
      <c r="B9" s="15">
        <v>1620</v>
      </c>
      <c r="C9" s="15">
        <v>66.3</v>
      </c>
      <c r="D9" s="15">
        <v>0.52600000000000002</v>
      </c>
      <c r="E9" s="20">
        <f>ROUND((LN(B9) - LN($C$19))/(LN($C$18) - LN($C$19) ),3)</f>
        <v>0.26</v>
      </c>
      <c r="F9" s="20">
        <f>ROUND((C9-$C$23)/($C$22-$C$23), 3)</f>
        <v>0.42299999999999999</v>
      </c>
      <c r="G9" s="20">
        <f>ROUND((D9*E9*F9)^(1/3),3)</f>
        <v>0.38700000000000001</v>
      </c>
      <c r="I9">
        <v>0.52500000000000002</v>
      </c>
      <c r="J9">
        <v>0.54200000000000004</v>
      </c>
      <c r="K9">
        <v>0.5</v>
      </c>
      <c r="L9">
        <v>0.8</v>
      </c>
      <c r="M9">
        <v>0.95</v>
      </c>
      <c r="N9">
        <v>1</v>
      </c>
    </row>
    <row r="10" spans="1:14" ht="19.5" thickBot="1" x14ac:dyDescent="0.25">
      <c r="A10" s="14" t="s">
        <v>34</v>
      </c>
      <c r="B10" s="15">
        <v>3500</v>
      </c>
      <c r="C10" s="15">
        <v>76.5</v>
      </c>
      <c r="D10" s="19">
        <v>0.65900000000000003</v>
      </c>
      <c r="E10" s="16">
        <f>ROUND((LN(B10) - LN($C$19))/(LN($C$18) - LN($C$19) ),3)</f>
        <v>0.39400000000000002</v>
      </c>
      <c r="F10" s="16">
        <f>ROUND((C10-$C$23)/($C$22-$C$23), 3)</f>
        <v>0.74299999999999999</v>
      </c>
      <c r="G10" s="16">
        <f>ROUND((D10*E10*F10)^(1/3),3)</f>
        <v>0.57799999999999996</v>
      </c>
    </row>
    <row r="11" spans="1:14" ht="19.5" thickBot="1" x14ac:dyDescent="0.25">
      <c r="A11" s="13" t="s">
        <v>29</v>
      </c>
      <c r="B11" s="15">
        <v>44860</v>
      </c>
      <c r="C11" s="15">
        <v>82.3</v>
      </c>
      <c r="D11" s="15">
        <v>0.89100000000000001</v>
      </c>
      <c r="E11" s="20">
        <f t="shared" si="0"/>
        <v>0.83499999999999996</v>
      </c>
      <c r="F11" s="20">
        <f t="shared" si="1"/>
        <v>0.92500000000000004</v>
      </c>
      <c r="G11" s="20">
        <f t="shared" si="2"/>
        <v>0.88300000000000001</v>
      </c>
    </row>
    <row r="12" spans="1:14" ht="19.5" thickBot="1" x14ac:dyDescent="0.25">
      <c r="A12" s="13" t="s">
        <v>30</v>
      </c>
      <c r="B12" s="15">
        <v>9140</v>
      </c>
      <c r="C12" s="15">
        <v>75.7</v>
      </c>
      <c r="D12" s="15">
        <v>0.68899999999999995</v>
      </c>
      <c r="E12" s="20">
        <f t="shared" si="0"/>
        <v>0.56000000000000005</v>
      </c>
      <c r="F12" s="20">
        <f t="shared" si="1"/>
        <v>0.71799999999999997</v>
      </c>
      <c r="G12" s="20">
        <f t="shared" si="2"/>
        <v>0.65200000000000002</v>
      </c>
    </row>
    <row r="13" spans="1:14" ht="19.5" thickBot="1" x14ac:dyDescent="0.25">
      <c r="A13" s="13" t="s">
        <v>31</v>
      </c>
      <c r="B13" s="15">
        <v>53190</v>
      </c>
      <c r="C13" s="15">
        <v>83.3</v>
      </c>
      <c r="D13" s="15">
        <v>0.92300000000000004</v>
      </c>
      <c r="E13" s="20">
        <f t="shared" si="0"/>
        <v>0.86399999999999999</v>
      </c>
      <c r="F13" s="20">
        <f t="shared" si="1"/>
        <v>0.95599999999999996</v>
      </c>
      <c r="G13" s="20">
        <f t="shared" si="2"/>
        <v>0.91400000000000003</v>
      </c>
    </row>
    <row r="14" spans="1:14" ht="18.75" x14ac:dyDescent="0.3">
      <c r="A14" s="4"/>
      <c r="B14" s="7"/>
      <c r="C14" s="7"/>
      <c r="D14" s="7"/>
      <c r="E14" s="2"/>
      <c r="F14" s="2"/>
      <c r="G14" s="2"/>
      <c r="I14">
        <v>0.52500000000000002</v>
      </c>
      <c r="J14">
        <v>0.54200000000000004</v>
      </c>
      <c r="K14">
        <v>0.5</v>
      </c>
      <c r="L14">
        <v>0.8</v>
      </c>
      <c r="M14">
        <v>0.95</v>
      </c>
      <c r="N14">
        <v>1</v>
      </c>
    </row>
    <row r="15" spans="1:14" ht="15.75" customHeight="1" x14ac:dyDescent="0.3">
      <c r="A15" s="4" t="s">
        <v>19</v>
      </c>
      <c r="B15" s="5">
        <v>5670</v>
      </c>
      <c r="C15" s="6">
        <v>74.599999999999994</v>
      </c>
      <c r="D15" s="5">
        <v>0.83699999999999997</v>
      </c>
      <c r="E15" s="2">
        <f>ROUND((LN(B15) - LN($C$19))/(LN($C$18) - LN($C$19) ),3)</f>
        <v>0.47699999999999998</v>
      </c>
      <c r="F15" s="2">
        <f>ROUND((C15-$C$23)/($C$22-$C$23), 3)</f>
        <v>0.68300000000000005</v>
      </c>
      <c r="G15" s="2">
        <f>ROUND((D15*E15*F15)^(1/3),3)</f>
        <v>0.64800000000000002</v>
      </c>
      <c r="I15">
        <v>0.52500000000000002</v>
      </c>
      <c r="J15">
        <v>0.54200000000000004</v>
      </c>
      <c r="K15">
        <v>0.5</v>
      </c>
      <c r="L15">
        <v>0.8</v>
      </c>
      <c r="M15">
        <v>0.95</v>
      </c>
      <c r="N15">
        <v>1</v>
      </c>
    </row>
    <row r="16" spans="1:14" ht="15.75" customHeight="1" x14ac:dyDescent="0.3">
      <c r="A16" s="4"/>
      <c r="I16">
        <v>0.52500000000000002</v>
      </c>
      <c r="J16">
        <v>0.54200000000000004</v>
      </c>
      <c r="K16">
        <v>0.5</v>
      </c>
      <c r="L16">
        <v>0.8</v>
      </c>
      <c r="M16">
        <v>0.95</v>
      </c>
      <c r="N16">
        <v>1</v>
      </c>
    </row>
    <row r="17" spans="1:14" ht="12.75" x14ac:dyDescent="0.2">
      <c r="A17" s="3" t="s">
        <v>8</v>
      </c>
      <c r="I17">
        <v>0.52500000000000002</v>
      </c>
      <c r="J17">
        <v>0.54200000000000004</v>
      </c>
      <c r="K17">
        <v>0.5</v>
      </c>
      <c r="L17">
        <v>0.8</v>
      </c>
      <c r="M17">
        <v>0.95</v>
      </c>
      <c r="N17">
        <v>1</v>
      </c>
    </row>
    <row r="18" spans="1:14" ht="12.75" x14ac:dyDescent="0.2">
      <c r="A18" s="1" t="s">
        <v>9</v>
      </c>
      <c r="B18" s="1" t="s">
        <v>10</v>
      </c>
      <c r="C18" s="1">
        <v>116430</v>
      </c>
      <c r="D18">
        <f>LN(C18)</f>
        <v>11.665045513031062</v>
      </c>
      <c r="E18" s="10" t="s">
        <v>18</v>
      </c>
      <c r="F18" s="11"/>
      <c r="G18" s="11"/>
      <c r="I18">
        <v>0.52500000000000002</v>
      </c>
      <c r="J18">
        <v>0.54200000000000004</v>
      </c>
      <c r="K18">
        <v>0.5</v>
      </c>
      <c r="L18">
        <v>0.8</v>
      </c>
      <c r="M18">
        <v>0.95</v>
      </c>
      <c r="N18">
        <v>1</v>
      </c>
    </row>
    <row r="19" spans="1:14" ht="12.75" x14ac:dyDescent="0.2">
      <c r="A19" s="1" t="s">
        <v>11</v>
      </c>
      <c r="B19" s="1" t="s">
        <v>12</v>
      </c>
      <c r="C19" s="1">
        <v>360</v>
      </c>
      <c r="D19">
        <f>LN(C19)</f>
        <v>5.8861040314501558</v>
      </c>
      <c r="E19" s="11"/>
      <c r="F19" s="11"/>
      <c r="G19" s="11"/>
      <c r="I19">
        <v>0.52500000000000002</v>
      </c>
      <c r="J19">
        <v>0.54200000000000004</v>
      </c>
      <c r="K19">
        <v>0.5</v>
      </c>
      <c r="L19">
        <v>0.8</v>
      </c>
      <c r="M19">
        <v>0.95</v>
      </c>
      <c r="N19">
        <v>1</v>
      </c>
    </row>
    <row r="20" spans="1:14" ht="15.75" customHeight="1" x14ac:dyDescent="0.2">
      <c r="E20" s="11"/>
      <c r="F20" s="11"/>
      <c r="G20" s="11"/>
      <c r="I20">
        <v>0.52500000000000002</v>
      </c>
      <c r="J20">
        <v>0.54200000000000004</v>
      </c>
      <c r="K20">
        <v>0.5</v>
      </c>
      <c r="L20">
        <v>0.8</v>
      </c>
      <c r="M20">
        <v>0.95</v>
      </c>
      <c r="N20">
        <v>1</v>
      </c>
    </row>
    <row r="21" spans="1:14" ht="12.75" x14ac:dyDescent="0.2">
      <c r="A21" s="1" t="s">
        <v>13</v>
      </c>
      <c r="E21" s="11"/>
      <c r="F21" s="11"/>
      <c r="G21" s="11"/>
    </row>
    <row r="22" spans="1:14" ht="12.75" x14ac:dyDescent="0.2">
      <c r="A22" s="1" t="s">
        <v>14</v>
      </c>
      <c r="B22" s="21" t="s">
        <v>33</v>
      </c>
      <c r="C22" s="1">
        <v>84.7</v>
      </c>
      <c r="E22" s="11"/>
      <c r="F22" s="11"/>
      <c r="G22" s="11"/>
    </row>
    <row r="23" spans="1:14" ht="12.75" x14ac:dyDescent="0.2">
      <c r="A23" s="1" t="s">
        <v>11</v>
      </c>
      <c r="B23" s="1" t="s">
        <v>15</v>
      </c>
      <c r="C23" s="1">
        <v>52.8</v>
      </c>
      <c r="E23" s="11"/>
      <c r="F23" s="11"/>
      <c r="G23" s="11"/>
    </row>
    <row r="24" spans="1:14" ht="15.75" customHeight="1" x14ac:dyDescent="0.2">
      <c r="E24" s="11"/>
      <c r="F24" s="11"/>
      <c r="G24" s="11"/>
    </row>
    <row r="25" spans="1:14" ht="12.75" x14ac:dyDescent="0.2">
      <c r="A25" s="3" t="s">
        <v>16</v>
      </c>
      <c r="E25" s="11"/>
      <c r="F25" s="11"/>
      <c r="G25" s="11"/>
    </row>
    <row r="26" spans="1:14" ht="12.75" x14ac:dyDescent="0.2">
      <c r="A26" s="1" t="s">
        <v>14</v>
      </c>
      <c r="B26" s="1" t="s">
        <v>7</v>
      </c>
      <c r="C26" s="1">
        <v>0.94599999999999995</v>
      </c>
      <c r="E26" s="11"/>
      <c r="F26" s="11"/>
      <c r="G26" s="11"/>
    </row>
    <row r="27" spans="1:14" ht="12.75" x14ac:dyDescent="0.2">
      <c r="A27" s="1" t="s">
        <v>11</v>
      </c>
      <c r="B27" s="1" t="s">
        <v>17</v>
      </c>
      <c r="C27" s="1">
        <v>0.247</v>
      </c>
      <c r="E27" s="11"/>
      <c r="F27" s="11"/>
      <c r="G27" s="11"/>
    </row>
  </sheetData>
  <sortState xmlns:xlrd2="http://schemas.microsoft.com/office/spreadsheetml/2017/richdata2" ref="A9:G10">
    <sortCondition ref="A8"/>
  </sortState>
  <mergeCells count="1">
    <mergeCell ref="E18:G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Alekseichik</dc:creator>
  <cp:lastModifiedBy>Лерка</cp:lastModifiedBy>
  <dcterms:created xsi:type="dcterms:W3CDTF">2020-03-18T11:37:46Z</dcterms:created>
  <dcterms:modified xsi:type="dcterms:W3CDTF">2021-06-05T23:53:34Z</dcterms:modified>
</cp:coreProperties>
</file>