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erStudio" sheetId="1" state="visible" r:id="rId2"/>
    <sheet name="Dados_Peso" sheetId="2" state="visible" r:id="rId3"/>
    <sheet name="Racao" sheetId="3" state="visible" r:id="rId4"/>
    <sheet name="tabela_Dinamica" sheetId="4" state="visible" r:id="rId5"/>
    <sheet name="teste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9" authorId="0">
      <text>
        <r>
          <rPr>
            <sz val="10"/>
            <color rgb="FF000000"/>
            <rFont val="Arial"/>
            <family val="0"/>
            <charset val="1"/>
          </rPr>
          <t xml:space="preserve">Houve mudança de ração
	-Vinicius Seiti Adati</t>
        </r>
      </text>
    </comment>
    <comment ref="L24" authorId="0">
      <text>
        <r>
          <rPr>
            <sz val="10"/>
            <color rgb="FF000000"/>
            <rFont val="Arial"/>
            <family val="0"/>
            <charset val="1"/>
          </rPr>
          <t xml:space="preserve">considerei 58 peixes (2 mortos de 60 e um perdido, mas comeu do mesmo jeito)
	-Vinicius Seiti Adati</t>
        </r>
      </text>
    </comment>
  </commentList>
</comments>
</file>

<file path=xl/sharedStrings.xml><?xml version="1.0" encoding="utf-8"?>
<sst xmlns="http://schemas.openxmlformats.org/spreadsheetml/2006/main" count="255" uniqueCount="87">
  <si>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</si>
  <si>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</si>
  <si>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</si>
  <si>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</si>
  <si>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</si>
  <si>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</si>
  <si>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</si>
  <si>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media_Peso</t>
  </si>
  <si>
    <t xml:space="preserve">1 biometria</t>
  </si>
  <si>
    <t xml:space="preserve">2 biometria</t>
  </si>
  <si>
    <t xml:space="preserve">3 biometria</t>
  </si>
  <si>
    <t xml:space="preserve">4 biometria</t>
  </si>
  <si>
    <t xml:space="preserve">5 biometria</t>
  </si>
  <si>
    <t xml:space="preserve">6 biometria</t>
  </si>
  <si>
    <t xml:space="preserve">7 biometria</t>
  </si>
  <si>
    <t xml:space="preserve">8 biometria</t>
  </si>
  <si>
    <t xml:space="preserve">9 biometria</t>
  </si>
  <si>
    <t xml:space="preserve">10 biometria</t>
  </si>
  <si>
    <t xml:space="preserve">Variacao_media_peso</t>
  </si>
  <si>
    <t xml:space="preserve">primeira_variacao</t>
  </si>
  <si>
    <t xml:space="preserve">segunda_variacao</t>
  </si>
  <si>
    <t xml:space="preserve">terceira_variacao</t>
  </si>
  <si>
    <t xml:space="preserve">quarta_variacao</t>
  </si>
  <si>
    <t xml:space="preserve">quinta_variacao</t>
  </si>
  <si>
    <t xml:space="preserve">sexta_variacao</t>
  </si>
  <si>
    <t xml:space="preserve">setima_variacao</t>
  </si>
  <si>
    <t xml:space="preserve">oitava_variacao</t>
  </si>
  <si>
    <t xml:space="preserve">nona_variacao</t>
  </si>
  <si>
    <t xml:space="preserve">decima_variacao</t>
  </si>
  <si>
    <t xml:space="preserve">8;9</t>
  </si>
  <si>
    <t xml:space="preserve">1_Biometria</t>
  </si>
  <si>
    <t xml:space="preserve">Tanque_1</t>
  </si>
  <si>
    <t xml:space="preserve">Top_fish 42%</t>
  </si>
  <si>
    <t xml:space="preserve">Top_fish Plus 38%</t>
  </si>
  <si>
    <t xml:space="preserve">Tabela de custo</t>
  </si>
  <si>
    <t xml:space="preserve">Preço (R$)</t>
  </si>
  <si>
    <t xml:space="preserve">25 Kg</t>
  </si>
  <si>
    <t xml:space="preserve">1 Kg</t>
  </si>
  <si>
    <t xml:space="preserve">1 grama</t>
  </si>
  <si>
    <t xml:space="preserve">Total (Kg)</t>
  </si>
  <si>
    <t xml:space="preserve">Preço</t>
  </si>
  <si>
    <t xml:space="preserve">custo_biometria</t>
  </si>
  <si>
    <t xml:space="preserve">Total_racao</t>
  </si>
  <si>
    <t xml:space="preserve">Preco</t>
  </si>
  <si>
    <t xml:space="preserve">X</t>
  </si>
  <si>
    <t xml:space="preserve">Media_biometria</t>
  </si>
  <si>
    <t xml:space="preserve">Biometrias</t>
  </si>
  <si>
    <t xml:space="preserve">1...2</t>
  </si>
  <si>
    <t xml:space="preserve">1...3</t>
  </si>
  <si>
    <t xml:space="preserve">1...4</t>
  </si>
  <si>
    <t xml:space="preserve">1..5</t>
  </si>
  <si>
    <t xml:space="preserve">1...6</t>
  </si>
  <si>
    <t xml:space="preserve">1...7</t>
  </si>
  <si>
    <t xml:space="preserve">1...8</t>
  </si>
  <si>
    <t xml:space="preserve">1...9</t>
  </si>
  <si>
    <t xml:space="preserve">1...10</t>
  </si>
  <si>
    <t xml:space="preserve">Racao_acumulado</t>
  </si>
  <si>
    <t xml:space="preserve">racao_por_peixe</t>
  </si>
  <si>
    <t xml:space="preserve">2_Biometria</t>
  </si>
  <si>
    <t xml:space="preserve">3_Biometria</t>
  </si>
  <si>
    <t xml:space="preserve">Tanque_2</t>
  </si>
  <si>
    <t xml:space="preserve">4_Biometria</t>
  </si>
  <si>
    <t xml:space="preserve">5_Biometria</t>
  </si>
  <si>
    <t xml:space="preserve">Tanque_3</t>
  </si>
  <si>
    <t xml:space="preserve">6_Biometria</t>
  </si>
  <si>
    <t xml:space="preserve">Tanque_4</t>
  </si>
  <si>
    <t xml:space="preserve">7_Biometria</t>
  </si>
  <si>
    <t xml:space="preserve">Dados</t>
  </si>
  <si>
    <t xml:space="preserve">Ganho medio por dia</t>
  </si>
  <si>
    <t xml:space="preserve">AVERAGE of comprimento_Total</t>
  </si>
  <si>
    <t xml:space="preserve">AVERAGE of altura</t>
  </si>
  <si>
    <t xml:space="preserve">AVERAGE of comprimento_Padrao</t>
  </si>
  <si>
    <t xml:space="preserve">AVERAGE of comprimento_Cabeça</t>
  </si>
  <si>
    <t xml:space="preserve">,,</t>
  </si>
  <si>
    <t xml:space="preserve">Tanque</t>
  </si>
  <si>
    <t xml:space="preserve">data_biometria</t>
  </si>
  <si>
    <t xml:space="preserve">ração</t>
  </si>
  <si>
    <t xml:space="preserve">GPD_biometria</t>
  </si>
  <si>
    <t xml:space="preserve">peso_inicial</t>
  </si>
  <si>
    <t xml:space="preserve">meta_final</t>
  </si>
  <si>
    <t xml:space="preserve">Meta_restante</t>
  </si>
  <si>
    <t xml:space="preserve">conversão</t>
  </si>
  <si>
    <t xml:space="preserve">GPD_acumulado</t>
  </si>
  <si>
    <t xml:space="preserve">Custo_racao_acumulado</t>
  </si>
  <si>
    <t xml:space="preserve">G</t>
  </si>
  <si>
    <t xml:space="preserve">M</t>
  </si>
  <si>
    <t xml:space="preserve">P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</si>
</sst>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General"/>
    <numFmt numFmtId="167" formatCode="d\.m"/>
    <numFmt numFmtId="168" formatCode="dd/mm/yyyy"/>
    <numFmt numFmtId="169" formatCode="0.0"/>
    <numFmt numFmtId="170" formatCode="[$R$ -416]#,##0.00"/>
    <numFmt numFmtId="171" formatCode="[$R$ -416]#,##0.0000"/>
    <numFmt numFmtId="172" formatCode="0.00"/>
    <numFmt numFmtId="173" formatCode="0.00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FF0000"/>
      <name val="&quot;Quattrocento Sans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36"/>
      <color rgb="FFFFFFFF"/>
      <name val="Impact"/>
      <family val="0"/>
    </font>
    <font>
      <sz val="16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CC0000"/>
      <name val="Arial"/>
      <family val="0"/>
      <charset val="1"/>
    </font>
    <font>
      <sz val="12"/>
      <color rgb="FFFBBC04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8"/>
      <color rgb="FF75757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46BDC6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7B7B7"/>
      </patternFill>
    </fill>
    <fill>
      <patternFill patternType="solid">
        <fgColor rgb="FF3D85C6"/>
        <bgColor rgb="FF4285F4"/>
      </patternFill>
    </fill>
    <fill>
      <patternFill patternType="solid">
        <fgColor rgb="FFB7B7B7"/>
        <bgColor rgb="FF9FC5E8"/>
      </patternFill>
    </fill>
    <fill>
      <patternFill patternType="solid">
        <fgColor rgb="FF6FA8DC"/>
        <bgColor rgb="FF7BAAF7"/>
      </patternFill>
    </fill>
    <fill>
      <patternFill patternType="solid">
        <fgColor rgb="FFFF0000"/>
        <bgColor rgb="FFCC0000"/>
      </patternFill>
    </fill>
    <fill>
      <patternFill patternType="solid">
        <fgColor rgb="FF8093B3"/>
        <bgColor rgb="FF8B8B8B"/>
      </patternFill>
    </fill>
    <fill>
      <patternFill patternType="solid">
        <fgColor rgb="FFDFE4EC"/>
        <bgColor rgb="FFD6DCE4"/>
      </patternFill>
    </fill>
    <fill>
      <patternFill patternType="solid">
        <fgColor rgb="FF46BDC6"/>
        <bgColor rgb="FF6FA8D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double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6FA8DC"/>
      <rgbColor rgb="FFB7B7B7"/>
      <rgbColor rgb="FF757575"/>
      <rgbColor rgb="FF7BAAF7"/>
      <rgbColor rgb="FFEA4335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FE4EC"/>
      <rgbColor rgb="FFD9D9D9"/>
      <rgbColor rgb="FFFFFF99"/>
      <rgbColor rgb="FF9FC5E8"/>
      <rgbColor rgb="FFFF99CC"/>
      <rgbColor rgb="FF8093B3"/>
      <rgbColor rgb="FFFFCC99"/>
      <rgbColor rgb="FF4285F4"/>
      <rgbColor rgb="FF46BDC6"/>
      <rgbColor rgb="FF99CC00"/>
      <rgbColor rgb="FFFBBC04"/>
      <rgbColor rgb="FFFF9900"/>
      <rgbColor rgb="FFFF6D01"/>
      <rgbColor rgb="FF3D85C6"/>
      <rgbColor rgb="FF8B8B8B"/>
      <rgbColor rgb="FF003366"/>
      <rgbColor rgb="FF34A853"/>
      <rgbColor rgb="FF003300"/>
      <rgbColor rgb="FF1A1A1A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tabela_Dinamica!$B$1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tabela_Dinamica!$B$2:$B$8</c:f>
              <c:numCache>
                <c:formatCode>General</c:formatCode>
                <c:ptCount val="7"/>
                <c:pt idx="1">
                  <c:v>6.15131326949385</c:v>
                </c:pt>
              </c:numCache>
            </c:numRef>
          </c:val>
        </c:ser>
        <c:ser>
          <c:idx val="1"/>
          <c:order val="1"/>
          <c:tx>
            <c:strRef>
              <c:f>tabela_Dinamica!$C$1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tabela_Dinamica!$C$2:$C$8</c:f>
              <c:numCache>
                <c:formatCode>General</c:formatCode>
                <c:ptCount val="7"/>
                <c:pt idx="1">
                  <c:v>19.9707250341997</c:v>
                </c:pt>
              </c:numCache>
            </c:numRef>
          </c:val>
        </c:ser>
        <c:ser>
          <c:idx val="2"/>
          <c:order val="2"/>
          <c:tx>
            <c:strRef>
              <c:f>tabela_Dinamica!$D$1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tabela_Dinamica!$D$2:$D$8</c:f>
              <c:numCache>
                <c:formatCode>General</c:formatCode>
                <c:ptCount val="7"/>
                <c:pt idx="1">
                  <c:v>16.8975786593707</c:v>
                </c:pt>
              </c:numCache>
            </c:numRef>
          </c:val>
        </c:ser>
        <c:ser>
          <c:idx val="3"/>
          <c:order val="3"/>
          <c:tx>
            <c:strRef>
              <c:f>tabela_Dinamica!$E$1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tabela_Dinamica!$E$2:$E$8</c:f>
              <c:numCache>
                <c:formatCode>General</c:formatCode>
                <c:ptCount val="7"/>
                <c:pt idx="1">
                  <c:v>5.41190150478798</c:v>
                </c:pt>
              </c:numCache>
            </c:numRef>
          </c:val>
        </c:ser>
        <c:ser>
          <c:idx val="4"/>
          <c:order val="4"/>
          <c:tx>
            <c:strRef>
              <c:f>tabela_Dinamica!$F$1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6d0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tabela_Dinamica!$F$2:$F$8</c:f>
              <c:numCache>
                <c:formatCode>General</c:formatCode>
                <c:ptCount val="7"/>
              </c:numCache>
            </c:numRef>
          </c:val>
        </c:ser>
        <c:gapWidth val="150"/>
        <c:overlap val="0"/>
        <c:axId val="32578585"/>
        <c:axId val="8642046"/>
      </c:barChart>
      <c:catAx>
        <c:axId val="32578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642046"/>
        <c:crosses val="autoZero"/>
        <c:auto val="1"/>
        <c:lblAlgn val="ctr"/>
        <c:lblOffset val="100"/>
        <c:noMultiLvlLbl val="0"/>
      </c:catAx>
      <c:valAx>
        <c:axId val="864204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257858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tabela_Dinamica!$B$1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7baaf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tabela_Dinamica!$A$2:$A$8</c:f>
              <c:strCache>
                <c:ptCount val="7"/>
                <c:pt idx="0">
                  <c:v>AVERAGE of comprimento_Total</c:v>
                </c:pt>
                <c:pt idx="1">
                  <c:v>19,97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tabela_Dinamica!$B$2:$B$8</c:f>
              <c:numCache>
                <c:formatCode>General</c:formatCode>
                <c:ptCount val="7"/>
                <c:pt idx="1">
                  <c:v>6.15131326949385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247680</xdr:colOff>
      <xdr:row>0</xdr:row>
      <xdr:rowOff>47520</xdr:rowOff>
    </xdr:from>
    <xdr:to>
      <xdr:col>8</xdr:col>
      <xdr:colOff>444960</xdr:colOff>
      <xdr:row>0</xdr:row>
      <xdr:rowOff>787680</xdr:rowOff>
    </xdr:to>
    <xdr:sp>
      <xdr:nvSpPr>
        <xdr:cNvPr id="0" name="Shape 3"/>
        <xdr:cNvSpPr/>
      </xdr:nvSpPr>
      <xdr:spPr>
        <a:xfrm>
          <a:off x="3808800" y="47520"/>
          <a:ext cx="6418800" cy="74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Peso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690480</xdr:colOff>
      <xdr:row>0</xdr:row>
      <xdr:rowOff>846720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0" y="0"/>
          <a:ext cx="3361320" cy="846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216000</xdr:colOff>
      <xdr:row>0</xdr:row>
      <xdr:rowOff>38160</xdr:rowOff>
    </xdr:from>
    <xdr:to>
      <xdr:col>8</xdr:col>
      <xdr:colOff>357840</xdr:colOff>
      <xdr:row>0</xdr:row>
      <xdr:rowOff>818280</xdr:rowOff>
    </xdr:to>
    <xdr:sp>
      <xdr:nvSpPr>
        <xdr:cNvPr id="2" name="Shape 4"/>
        <xdr:cNvSpPr/>
      </xdr:nvSpPr>
      <xdr:spPr>
        <a:xfrm>
          <a:off x="3696480" y="38160"/>
          <a:ext cx="4256640" cy="780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Raçoamento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779400</xdr:colOff>
      <xdr:row>0</xdr:row>
      <xdr:rowOff>846720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0" y="0"/>
          <a:ext cx="3361320" cy="846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419040</xdr:colOff>
      <xdr:row>2</xdr:row>
      <xdr:rowOff>95400</xdr:rowOff>
    </xdr:from>
    <xdr:to>
      <xdr:col>16</xdr:col>
      <xdr:colOff>36000</xdr:colOff>
      <xdr:row>5</xdr:row>
      <xdr:rowOff>189360</xdr:rowOff>
    </xdr:to>
    <xdr:pic>
      <xdr:nvPicPr>
        <xdr:cNvPr id="4" name="image2.png" descr=""/>
        <xdr:cNvPicPr/>
      </xdr:nvPicPr>
      <xdr:blipFill>
        <a:blip r:embed="rId2"/>
        <a:stretch/>
      </xdr:blipFill>
      <xdr:spPr>
        <a:xfrm>
          <a:off x="10138320" y="1285920"/>
          <a:ext cx="5142600" cy="694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523800</xdr:colOff>
      <xdr:row>11</xdr:row>
      <xdr:rowOff>142920</xdr:rowOff>
    </xdr:from>
    <xdr:to>
      <xdr:col>4</xdr:col>
      <xdr:colOff>1329120</xdr:colOff>
      <xdr:row>29</xdr:row>
      <xdr:rowOff>75240</xdr:rowOff>
    </xdr:to>
    <xdr:graphicFrame>
      <xdr:nvGraphicFramePr>
        <xdr:cNvPr id="5" name="Chart 1"/>
        <xdr:cNvGraphicFramePr/>
      </xdr:nvGraphicFramePr>
      <xdr:xfrm>
        <a:off x="523800" y="2343240"/>
        <a:ext cx="5713920" cy="35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1495440</xdr:colOff>
      <xdr:row>12</xdr:row>
      <xdr:rowOff>47520</xdr:rowOff>
    </xdr:from>
    <xdr:to>
      <xdr:col>9</xdr:col>
      <xdr:colOff>212400</xdr:colOff>
      <xdr:row>29</xdr:row>
      <xdr:rowOff>180000</xdr:rowOff>
    </xdr:to>
    <xdr:graphicFrame>
      <xdr:nvGraphicFramePr>
        <xdr:cNvPr id="6" name="Chart 2"/>
        <xdr:cNvGraphicFramePr/>
      </xdr:nvGraphicFramePr>
      <xdr:xfrm>
        <a:off x="6404040" y="2448000"/>
        <a:ext cx="5713920" cy="35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31" createdVersion="3">
  <cacheSource type="worksheet">
    <worksheetSource ref="A1:G732" sheet="LookerStudio"/>
  </cacheSource>
  <cacheFields count="7">
    <cacheField name="Index" numFmtId="0">
      <sharedItems count="1">
        <e v="#NOME?"/>
      </sharedItems>
    </cacheField>
    <cacheField name="peso" numFmtId="0">
      <sharedItems containsSemiMixedTypes="0" containsString="0" containsNumber="1" minValue="30.27" maxValue="575.14" count="716">
        <n v="30.27"/>
        <n v="30.74"/>
        <n v="30.8"/>
        <n v="31.14"/>
        <n v="31.2"/>
        <n v="31.5"/>
        <n v="31.52"/>
        <n v="32.24"/>
        <n v="32.79"/>
        <n v="33.01"/>
        <n v="33.04"/>
        <n v="33.14"/>
        <n v="33.96"/>
        <n v="34.12"/>
        <n v="34.22"/>
        <n v="34.62"/>
        <n v="34.64"/>
        <n v="34.66"/>
        <n v="34.78"/>
        <n v="34.82"/>
        <n v="34.84"/>
        <n v="34.88"/>
        <n v="34.94"/>
        <n v="35.24"/>
        <n v="35.46"/>
        <n v="35.52"/>
        <n v="35.58"/>
        <n v="35.63"/>
        <n v="35.8"/>
        <n v="36.02"/>
        <n v="36.23"/>
        <n v="36.67"/>
        <n v="36.76"/>
        <n v="36.77"/>
        <n v="36.82"/>
        <n v="36.84"/>
        <n v="36.88"/>
        <n v="36.89"/>
        <n v="36.99"/>
        <n v="37.07"/>
        <n v="37.13"/>
        <n v="37.15"/>
        <n v="37.35"/>
        <n v="37.38"/>
        <n v="37.45"/>
        <n v="37.46"/>
        <n v="37.55"/>
        <n v="37.62"/>
        <n v="37.75"/>
        <n v="37.78"/>
        <n v="37.94"/>
        <n v="37.97"/>
        <n v="38.2"/>
        <n v="38.36"/>
        <n v="38.55"/>
        <n v="38.93"/>
        <n v="38.98"/>
        <n v="39.07"/>
        <n v="39.39"/>
        <n v="39.4"/>
        <n v="39.54"/>
        <n v="39.65"/>
        <n v="39.69"/>
        <n v="39.94"/>
        <n v="39.95"/>
        <n v="39.99"/>
        <n v="40.06"/>
        <n v="40.08"/>
        <n v="40.74"/>
        <n v="40.84"/>
        <n v="40.88"/>
        <n v="40.94"/>
        <n v="41.04"/>
        <n v="41.14"/>
        <n v="41.31"/>
        <n v="41.45"/>
        <n v="41.83"/>
        <n v="42.07"/>
        <n v="42.71"/>
        <n v="42.74"/>
        <n v="42.75"/>
        <n v="42.88"/>
        <n v="42.9"/>
        <n v="43.13"/>
        <n v="43.14"/>
        <n v="43.2"/>
        <n v="43.28"/>
        <n v="43.39"/>
        <n v="43.45"/>
        <n v="43.52"/>
        <n v="43.79"/>
        <n v="43.91"/>
        <n v="44.15"/>
        <n v="44.45"/>
        <n v="44.78"/>
        <n v="44.96"/>
        <n v="45.39"/>
        <n v="45.48"/>
        <n v="45.69"/>
        <n v="45.93"/>
        <n v="46.58"/>
        <n v="46.6"/>
        <n v="47.05"/>
        <n v="47.26"/>
        <n v="47.32"/>
        <n v="47.4"/>
        <n v="47.87"/>
        <n v="48.44"/>
        <n v="48.56"/>
        <n v="48.7"/>
        <n v="49.38"/>
        <n v="49.42"/>
        <n v="50.31"/>
        <n v="51.45"/>
        <n v="51.59"/>
        <n v="51.9"/>
        <n v="57.04"/>
        <n v="57.46"/>
        <n v="58.33"/>
        <n v="61.18"/>
        <n v="61.64"/>
        <n v="61.82"/>
        <n v="61.86"/>
        <n v="63.84"/>
        <n v="64.88"/>
        <n v="65.55"/>
        <n v="66.16"/>
        <n v="67.42"/>
        <n v="68.14"/>
        <n v="68.36"/>
        <n v="68.67"/>
        <n v="68.71"/>
        <n v="68.87"/>
        <n v="69.97"/>
        <n v="70.45"/>
        <n v="70.65"/>
        <n v="70.77"/>
        <n v="71.02"/>
        <n v="71.06"/>
        <n v="71.08"/>
        <n v="71.68"/>
        <n v="71.71"/>
        <n v="71.72"/>
        <n v="71.75"/>
        <n v="71.82"/>
        <n v="72.45"/>
        <n v="72.49"/>
        <n v="72.7"/>
        <n v="72.86"/>
        <n v="72.98"/>
        <n v="73.13"/>
        <n v="73.34"/>
        <n v="73.54"/>
        <n v="73.68"/>
        <n v="73.82"/>
        <n v="74.06"/>
        <n v="74.3"/>
        <n v="74.44"/>
        <n v="74.82"/>
        <n v="74.88"/>
        <n v="75.12"/>
        <n v="75.25"/>
        <n v="75.29"/>
        <n v="75.96"/>
        <n v="76.06"/>
        <n v="76.2"/>
        <n v="76.4"/>
        <n v="76.63"/>
        <n v="77.28"/>
        <n v="77.45"/>
        <n v="77.46"/>
        <n v="77.55"/>
        <n v="77.9"/>
        <n v="78.56"/>
        <n v="78.77"/>
        <n v="78.79"/>
        <n v="78.8"/>
        <n v="78.9"/>
        <n v="79.04"/>
        <n v="79.25"/>
        <n v="79.43"/>
        <n v="79.59"/>
        <n v="79.74"/>
        <n v="80.64"/>
        <n v="81.32"/>
        <n v="81.57"/>
        <n v="81.7"/>
        <n v="82.33"/>
        <n v="82.46"/>
        <n v="82.81"/>
        <n v="82.94"/>
        <n v="83.49"/>
        <n v="83.8"/>
        <n v="84.74"/>
        <n v="84.94"/>
        <n v="85.5"/>
        <n v="85.55"/>
        <n v="85.56"/>
        <n v="85.84"/>
        <n v="86.35"/>
        <n v="86.62"/>
        <n v="86.69"/>
        <n v="87.15"/>
        <n v="87.3"/>
        <n v="87.37"/>
        <n v="88.03"/>
        <n v="88.55"/>
        <n v="88.76"/>
        <n v="89.1"/>
        <n v="89.55"/>
        <n v="89.57"/>
        <n v="89.86"/>
        <n v="90.17"/>
        <n v="90.75"/>
        <n v="91"/>
        <n v="91.02"/>
        <n v="91.55"/>
        <n v="91.72"/>
        <n v="91.8"/>
        <n v="92.3"/>
        <n v="92.97"/>
        <n v="93"/>
        <n v="93.2"/>
        <n v="93.31"/>
        <n v="93.43"/>
        <n v="93.47"/>
        <n v="93.52"/>
        <n v="93.82"/>
        <n v="93.9"/>
        <n v="95.55"/>
        <n v="95.97"/>
        <n v="96.38"/>
        <n v="96.96"/>
        <n v="97.31"/>
        <n v="97.72"/>
        <n v="99.57"/>
        <n v="100.4"/>
        <n v="101.45"/>
        <n v="101.52"/>
        <n v="101.8"/>
        <n v="102.13"/>
        <n v="104.03"/>
        <n v="104.29"/>
        <n v="104.52"/>
        <n v="104.61"/>
        <n v="105.22"/>
        <n v="105.54"/>
        <n v="108.17"/>
        <n v="108.25"/>
        <n v="108.42"/>
        <n v="109.1"/>
        <n v="109.52"/>
        <n v="109.54"/>
        <n v="109.84"/>
        <n v="110.51"/>
        <n v="110.7"/>
        <n v="110.8"/>
        <n v="111.36"/>
        <n v="111.92"/>
        <n v="112.05"/>
        <n v="112.96"/>
        <n v="113.04"/>
        <n v="114.58"/>
        <n v="115"/>
        <n v="115.57"/>
        <n v="116.29"/>
        <n v="116.35"/>
        <n v="117.35"/>
        <n v="117.52"/>
        <n v="117.92"/>
        <n v="118.1"/>
        <n v="118.7"/>
        <n v="119.21"/>
        <n v="119.59"/>
        <n v="119.8"/>
        <n v="119.84"/>
        <n v="119.92"/>
        <n v="120.32"/>
        <n v="120.36"/>
        <n v="120.39"/>
        <n v="121.47"/>
        <n v="122.39"/>
        <n v="122.91"/>
        <n v="123.14"/>
        <n v="123.21"/>
        <n v="124.6"/>
        <n v="125"/>
        <n v="125.02"/>
        <n v="125.5"/>
        <n v="126.09"/>
        <n v="126.18"/>
        <n v="126.74"/>
        <n v="127.2"/>
        <n v="128.4"/>
        <n v="128.82"/>
        <n v="129.2"/>
        <n v="129.44"/>
        <n v="130.1"/>
        <n v="130.13"/>
        <n v="130.17"/>
        <n v="131.19"/>
        <n v="131.71"/>
        <n v="133.71"/>
        <n v="134.56"/>
        <n v="134.75"/>
        <n v="135.23"/>
        <n v="135.33"/>
        <n v="136.07"/>
        <n v="136.24"/>
        <n v="136.9"/>
        <n v="137"/>
        <n v="137.4"/>
        <n v="137.64"/>
        <n v="139.03"/>
        <n v="139.27"/>
        <n v="140.07"/>
        <n v="140.46"/>
        <n v="141.07"/>
        <n v="141.24"/>
        <n v="141.25"/>
        <n v="141.5"/>
        <n v="142.54"/>
        <n v="143.15"/>
        <n v="143.32"/>
        <n v="144.46"/>
        <n v="144.79"/>
        <n v="145.04"/>
        <n v="145.24"/>
        <n v="145.28"/>
        <n v="145.5"/>
        <n v="146.27"/>
        <n v="147.25"/>
        <n v="148.02"/>
        <n v="148.04"/>
        <n v="148.2"/>
        <n v="150.21"/>
        <n v="151.09"/>
        <n v="151.1"/>
        <n v="151.57"/>
        <n v="151.67"/>
        <n v="152.66"/>
        <n v="152.87"/>
        <n v="154.87"/>
        <n v="155.1"/>
        <n v="155.14"/>
        <n v="156.47"/>
        <n v="156.7"/>
        <n v="160.25"/>
        <n v="163.24"/>
        <n v="163.26"/>
        <n v="163.91"/>
        <n v="164.67"/>
        <n v="167.1"/>
        <n v="167.22"/>
        <n v="167.45"/>
        <n v="168.62"/>
        <n v="169.86"/>
        <n v="170.81"/>
        <n v="171.27"/>
        <n v="171.31"/>
        <n v="171.64"/>
        <n v="173.27"/>
        <n v="173.35"/>
        <n v="175.06"/>
        <n v="175.78"/>
        <n v="176.02"/>
        <n v="181.86"/>
        <n v="182.44"/>
        <n v="185.16"/>
        <n v="185.18"/>
        <n v="186.74"/>
        <n v="188.2"/>
        <n v="189.02"/>
        <n v="191.2"/>
        <n v="192.71"/>
        <n v="193.6"/>
        <n v="195.32"/>
        <n v="195.5"/>
        <n v="197.51"/>
        <n v="198.27"/>
        <n v="198.67"/>
        <n v="198.79"/>
        <n v="200.47"/>
        <n v="201.54"/>
        <n v="203.44"/>
        <n v="206.58"/>
        <n v="207.65"/>
        <n v="208.09"/>
        <n v="209.36"/>
        <n v="209.89"/>
        <n v="210.09"/>
        <n v="212.03"/>
        <n v="213.08"/>
        <n v="213.22"/>
        <n v="213.96"/>
        <n v="215.34"/>
        <n v="216.15"/>
        <n v="217.22"/>
        <n v="217.25"/>
        <n v="217.79"/>
        <n v="219.22"/>
        <n v="219.24"/>
        <n v="219.72"/>
        <n v="220.04"/>
        <n v="220.24"/>
        <n v="220.84"/>
        <n v="222.29"/>
        <n v="223.28"/>
        <n v="224.58"/>
        <n v="224.66"/>
        <n v="224.97"/>
        <n v="225.98"/>
        <n v="226.28"/>
        <n v="226.4"/>
        <n v="227.25"/>
        <n v="227.64"/>
        <n v="230"/>
        <n v="230.13"/>
        <n v="230.5"/>
        <n v="231.34"/>
        <n v="231.44"/>
        <n v="232.74"/>
        <n v="233.34"/>
        <n v="233.64"/>
        <n v="233.7"/>
        <n v="234.31"/>
        <n v="234.63"/>
        <n v="235.17"/>
        <n v="235.3"/>
        <n v="235.4"/>
        <n v="235.79"/>
        <n v="236.19"/>
        <n v="236.22"/>
        <n v="237.18"/>
        <n v="237.85"/>
        <n v="238.77"/>
        <n v="240.01"/>
        <n v="240.57"/>
        <n v="241"/>
        <n v="241.04"/>
        <n v="242.31"/>
        <n v="242.37"/>
        <n v="242.4"/>
        <n v="242.85"/>
        <n v="243.25"/>
        <n v="243.75"/>
        <n v="244.06"/>
        <n v="245.08"/>
        <n v="246.17"/>
        <n v="247.32"/>
        <n v="247.36"/>
        <n v="248.09"/>
        <n v="248.22"/>
        <n v="248.32"/>
        <n v="248.74"/>
        <n v="248.92"/>
        <n v="249"/>
        <n v="249.22"/>
        <n v="249.27"/>
        <n v="249.4"/>
        <n v="250.58"/>
        <n v="251.3"/>
        <n v="251.62"/>
        <n v="251.68"/>
        <n v="252.2"/>
        <n v="252.74"/>
        <n v="254.58"/>
        <n v="254.91"/>
        <n v="255.08"/>
        <n v="256.33"/>
        <n v="256.73"/>
        <n v="256.82"/>
        <n v="258.55"/>
        <n v="261.39"/>
        <n v="262"/>
        <n v="262.24"/>
        <n v="262.93"/>
        <n v="264.21"/>
        <n v="264.32"/>
        <n v="264.66"/>
        <n v="268.03"/>
        <n v="268.32"/>
        <n v="272.44"/>
        <n v="273.14"/>
        <n v="273.84"/>
        <n v="275.72"/>
        <n v="276.3"/>
        <n v="276.44"/>
        <n v="276.83"/>
        <n v="277.62"/>
        <n v="279.01"/>
        <n v="279.19"/>
        <n v="280.1"/>
        <n v="281.03"/>
        <n v="281.24"/>
        <n v="281.86"/>
        <n v="282.44"/>
        <n v="282.48"/>
        <n v="282.74"/>
        <n v="283.05"/>
        <n v="283.41"/>
        <n v="284.44"/>
        <n v="285.53"/>
        <n v="285.64"/>
        <n v="286.84"/>
        <n v="287"/>
        <n v="289.42"/>
        <n v="289.91"/>
        <n v="290.01"/>
        <n v="290.13"/>
        <n v="290.22"/>
        <n v="290.44"/>
        <n v="290.58"/>
        <n v="291.24"/>
        <n v="291.41"/>
        <n v="291.84"/>
        <n v="292.04"/>
        <n v="292.64"/>
        <n v="292.66"/>
        <n v="293.1"/>
        <n v="293.44"/>
        <n v="294.48"/>
        <n v="296.24"/>
        <n v="301.4"/>
        <n v="302.4"/>
        <n v="302.46"/>
        <n v="302.54"/>
        <n v="304.49"/>
        <n v="304.92"/>
        <n v="304.95"/>
        <n v="305"/>
        <n v="305.57"/>
        <n v="305.61"/>
        <n v="306.33"/>
        <n v="306.65"/>
        <n v="306.89"/>
        <n v="307.1"/>
        <n v="308.3"/>
        <n v="309.02"/>
        <n v="309.72"/>
        <n v="310.24"/>
        <n v="310.85"/>
        <n v="310.94"/>
        <n v="311.39"/>
        <n v="312.86"/>
        <n v="313.98"/>
        <n v="314.15"/>
        <n v="316.02"/>
        <n v="316.53"/>
        <n v="317.62"/>
        <n v="318.25"/>
        <n v="318.3"/>
        <n v="320.5"/>
        <n v="321.01"/>
        <n v="321.86"/>
        <n v="323.77"/>
        <n v="324.24"/>
        <n v="324.86"/>
        <n v="325.18"/>
        <n v="326.98"/>
        <n v="327.19"/>
        <n v="328.65"/>
        <n v="328.74"/>
        <n v="329.12"/>
        <n v="329.33"/>
        <n v="330.56"/>
        <n v="330.88"/>
        <n v="331.1"/>
        <n v="331.2"/>
        <n v="331.34"/>
        <n v="332.17"/>
        <n v="333.79"/>
        <n v="334.33"/>
        <n v="335.11"/>
        <n v="336.09"/>
        <n v="338.86"/>
        <n v="340.14"/>
        <n v="340.85"/>
        <n v="341.01"/>
        <n v="341.28"/>
        <n v="341.32"/>
        <n v="341.69"/>
        <n v="342.3"/>
        <n v="342.64"/>
        <n v="343.3"/>
        <n v="343.85"/>
        <n v="346.6"/>
        <n v="346.72"/>
        <n v="347.02"/>
        <n v="347.59"/>
        <n v="347.8"/>
        <n v="349.01"/>
        <n v="349.84"/>
        <n v="352.02"/>
        <n v="352.29"/>
        <n v="352.52"/>
        <n v="352.62"/>
        <n v="354.19"/>
        <n v="354.86"/>
        <n v="357.32"/>
        <n v="357.37"/>
        <n v="359.08"/>
        <n v="359.64"/>
        <n v="359.84"/>
        <n v="362.54"/>
        <n v="363.44"/>
        <n v="365.99"/>
        <n v="366.54"/>
        <n v="367.68"/>
        <n v="369.09"/>
        <n v="369.52"/>
        <n v="370.72"/>
        <n v="375.2"/>
        <n v="377.42"/>
        <n v="380.61"/>
        <n v="382.17"/>
        <n v="382.26"/>
        <n v="382.79"/>
        <n v="385.05"/>
        <n v="386.45"/>
        <n v="387.1"/>
        <n v="388.18"/>
        <n v="389.05"/>
        <n v="389.08"/>
        <n v="390.33"/>
        <n v="391.02"/>
        <n v="391.06"/>
        <n v="391.57"/>
        <n v="393.78"/>
        <n v="395.28"/>
        <n v="397.75"/>
        <n v="398.63"/>
        <n v="400.08"/>
        <n v="401.9"/>
        <n v="403.98"/>
        <n v="404.3"/>
        <n v="404.71"/>
        <n v="406.44"/>
        <n v="407.62"/>
        <n v="407.97"/>
        <n v="408.44"/>
        <n v="408.74"/>
        <n v="410.03"/>
        <n v="410.4"/>
        <n v="411.17"/>
        <n v="412.29"/>
        <n v="412.5"/>
        <n v="412.74"/>
        <n v="412.75"/>
        <n v="413.98"/>
        <n v="414.5"/>
        <n v="416.99"/>
        <n v="417.07"/>
        <n v="417.94"/>
        <n v="418.14"/>
        <n v="418.39"/>
        <n v="419.11"/>
        <n v="421.52"/>
        <n v="424.96"/>
        <n v="424.98"/>
        <n v="425.23"/>
        <n v="428.18"/>
        <n v="430.29"/>
        <n v="431.12"/>
        <n v="432.08"/>
        <n v="433.92"/>
        <n v="435.08"/>
        <n v="440.14"/>
        <n v="441.98"/>
        <n v="442.04"/>
        <n v="442.27"/>
        <n v="442.72"/>
        <n v="445.6"/>
        <n v="448.8"/>
        <n v="450.9"/>
        <n v="454.02"/>
        <n v="455.5"/>
        <n v="456.02"/>
        <n v="457.19"/>
        <n v="459.87"/>
        <n v="462.33"/>
        <n v="463.39"/>
        <n v="463.4"/>
        <n v="468.54"/>
        <n v="470.02"/>
        <n v="471.5"/>
        <n v="471.8"/>
        <n v="477.42"/>
        <n v="478.31"/>
        <n v="479.82"/>
        <n v="480.56"/>
        <n v="481.3"/>
        <n v="484.08"/>
        <n v="486.08"/>
        <n v="486.72"/>
        <n v="487.02"/>
        <n v="491.32"/>
        <n v="492.04"/>
        <n v="492.4"/>
        <n v="493.08"/>
        <n v="495.73"/>
        <n v="497.46"/>
        <n v="501.26"/>
        <n v="502.46"/>
        <n v="502.54"/>
        <n v="510.54"/>
        <n v="516"/>
        <n v="522.14"/>
        <n v="522.39"/>
        <n v="525.92"/>
        <n v="531.06"/>
        <n v="536.24"/>
        <n v="543.22"/>
        <n v="547.3"/>
        <n v="550.13"/>
        <n v="575.14"/>
      </sharedItems>
    </cacheField>
    <cacheField name="comprimento_Total" numFmtId="0">
      <sharedItems containsSemiMixedTypes="0" containsString="0" containsNumber="1" minValue="11.5" maxValue="30.4" count="166"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2.9"/>
        <n v="13"/>
        <n v="13.1"/>
        <n v="13.2"/>
        <n v="13.3"/>
        <n v="13.4"/>
        <n v="13.6"/>
        <n v="13.7"/>
        <n v="13.8"/>
        <n v="14.2"/>
        <n v="14.3"/>
        <n v="14.4"/>
        <n v="14.5"/>
        <n v="14.6"/>
        <n v="14.8"/>
        <n v="14.9"/>
        <n v="15"/>
        <n v="15.1"/>
        <n v="15.2"/>
        <n v="15.3"/>
        <n v="15.4"/>
        <n v="15.5"/>
        <n v="15.6"/>
        <n v="15.7"/>
        <n v="15.8"/>
        <n v="15.9"/>
        <n v="16"/>
        <n v="16.08"/>
        <n v="16.1"/>
        <n v="16.2"/>
        <n v="16.3"/>
        <n v="16.4"/>
        <n v="16.5"/>
        <n v="16.7"/>
        <n v="16.8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03"/>
        <n v="19.2"/>
        <n v="19.3"/>
        <n v="19.4"/>
        <n v="19.5"/>
        <n v="19.6"/>
        <n v="19.7"/>
        <n v="19.8"/>
        <n v="19.9"/>
        <n v="20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6"/>
        <n v="21.7"/>
        <n v="21.8"/>
        <n v="21.9"/>
        <n v="22"/>
        <n v="22.1"/>
        <n v="22.2"/>
        <n v="22.3"/>
        <n v="22.4"/>
        <n v="22.5"/>
        <n v="22.6"/>
        <n v="22.7"/>
        <n v="22.8"/>
        <n v="22.9"/>
        <n v="23"/>
        <n v="23.04"/>
        <n v="23.1"/>
        <n v="23.2"/>
        <n v="23.4"/>
        <n v="23.5"/>
        <n v="23.6"/>
        <n v="23.7"/>
        <n v="23.8"/>
        <n v="23.9"/>
        <n v="24"/>
        <n v="24.2"/>
        <n v="24.3"/>
        <n v="24.4"/>
        <n v="24.5"/>
        <n v="24.6"/>
        <n v="24.7"/>
        <n v="24.8"/>
        <n v="24.9"/>
        <n v="25"/>
        <n v="25.1"/>
        <n v="25.2"/>
        <n v="25.25"/>
        <n v="25.3"/>
        <n v="25.4"/>
        <n v="25.5"/>
        <n v="25.6"/>
        <n v="25.7"/>
        <n v="25.8"/>
        <n v="25.9"/>
        <n v="26"/>
        <n v="26.2"/>
        <n v="26.3"/>
        <n v="26.4"/>
        <n v="26.5"/>
        <n v="26.6"/>
        <n v="26.7"/>
        <n v="26.8"/>
        <n v="27"/>
        <n v="27.1"/>
        <n v="27.2"/>
        <n v="27.3"/>
        <n v="27.4"/>
        <n v="27.5"/>
        <n v="27.8"/>
        <n v="27.9"/>
        <n v="28"/>
        <n v="28.1"/>
        <n v="28.2"/>
        <n v="28.3"/>
        <n v="28.4"/>
        <n v="28.5"/>
        <n v="28.7"/>
        <n v="28.8"/>
        <n v="29"/>
        <n v="29.5"/>
        <n v="29.8"/>
        <n v="30"/>
        <n v="30.4"/>
      </sharedItems>
    </cacheField>
    <cacheField name="comprimento_Padrao" numFmtId="0">
      <sharedItems containsSemiMixedTypes="0" containsString="0" containsNumber="1" minValue="1.7" maxValue="26.3" count="149">
        <n v="1.7"/>
        <n v="9.8"/>
        <n v="9.9"/>
        <n v="10"/>
        <n v="10.1"/>
        <n v="10.2"/>
        <n v="10.3"/>
        <n v="10.4"/>
        <n v="10.5"/>
        <n v="10.6"/>
        <n v="10.7"/>
        <n v="10.8"/>
        <n v="10.9"/>
        <n v="11"/>
        <n v="11.1"/>
        <n v="11.2"/>
        <n v="11.3"/>
        <n v="11.4"/>
        <n v="11.5"/>
        <n v="11.6"/>
        <n v="11.8"/>
        <n v="11.9"/>
        <n v="12"/>
        <n v="12.1"/>
        <n v="12.2"/>
        <n v="12.3"/>
        <n v="12.4"/>
        <n v="12.7"/>
        <n v="12.8"/>
        <n v="12.9"/>
        <n v="13"/>
        <n v="13.08"/>
        <n v="13.1"/>
        <n v="13.2"/>
        <n v="13.3"/>
        <n v="13.4"/>
        <n v="13.5"/>
        <n v="13.6"/>
        <n v="13.7"/>
        <n v="13.8"/>
        <n v="13.9"/>
        <n v="14"/>
        <n v="14.2"/>
        <n v="14.3"/>
        <n v="14.4"/>
        <n v="14.45"/>
        <n v="14.5"/>
        <n v="14.6"/>
        <n v="14.7"/>
        <n v="14.8"/>
        <n v="14.9"/>
        <n v="15"/>
        <n v="15.1"/>
        <n v="15.2"/>
        <n v="15.3"/>
        <n v="15.4"/>
        <n v="15.5"/>
        <n v="15.7"/>
        <n v="15.8"/>
        <n v="15.9"/>
        <n v="16"/>
        <n v="16.1"/>
        <n v="16.2"/>
        <n v="16.3"/>
        <n v="16.4"/>
        <n v="16.5"/>
        <n v="16.6"/>
        <n v="16.7"/>
        <n v="16.8"/>
        <n v="16.9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1"/>
        <n v="19.2"/>
        <n v="19.3"/>
        <n v="19.4"/>
        <n v="19.5"/>
        <n v="19.6"/>
        <n v="19.7"/>
        <n v="19.8"/>
        <n v="19.9"/>
        <n v="20"/>
        <n v="20.1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8"/>
        <n v="21.9"/>
        <n v="22"/>
        <n v="22.2"/>
        <n v="22.3"/>
        <n v="22.4"/>
        <n v="22.5"/>
        <n v="22.6"/>
        <n v="22.7"/>
        <n v="22.8"/>
        <n v="22.9"/>
        <n v="23"/>
        <n v="23.1"/>
        <n v="23.2"/>
        <n v="23.3"/>
        <n v="23.4"/>
        <n v="23.5"/>
        <n v="23.6"/>
        <n v="23.7"/>
        <n v="23.8"/>
        <n v="23.9"/>
        <n v="24"/>
        <n v="24.3"/>
        <n v="24.4"/>
        <n v="24.5"/>
        <n v="24.6"/>
        <n v="24.7"/>
        <n v="24.8"/>
        <n v="24.9"/>
        <n v="25.3"/>
        <n v="25.4"/>
        <n v="25.6"/>
        <n v="25.8"/>
        <n v="26.3"/>
      </sharedItems>
    </cacheField>
    <cacheField name="comprimento_Cabeça" numFmtId="0">
      <sharedItems containsSemiMixedTypes="0" containsString="0" containsNumber="1" minValue="2.9" maxValue="42" count="55">
        <n v="2.9"/>
        <n v="3"/>
        <n v="3.1"/>
        <n v="3.2"/>
        <n v="3.3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2"/>
        <n v="7.3"/>
        <n v="7.4"/>
        <n v="7.5"/>
        <n v="7.6"/>
        <n v="7.7"/>
        <n v="7.8"/>
        <n v="8"/>
        <n v="8.2"/>
        <n v="8.3"/>
        <n v="8.4"/>
        <n v="8.5"/>
        <n v="42"/>
      </sharedItems>
    </cacheField>
    <cacheField name="altura" numFmtId="0">
      <sharedItems containsSemiMixedTypes="0" containsString="0" containsNumber="1" minValue="3.2" maxValue="9.6" count="65">
        <n v="3.2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11"/>
        <n v="7.2"/>
        <n v="7.3"/>
        <n v="7.4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6"/>
      </sharedItems>
    </cacheField>
    <cacheField name="espessura" numFmtId="0">
      <sharedItems containsSemiMixedTypes="0" containsString="0" containsNumber="1" minValue="1.2" maxValue="3.3" count="20">
        <n v="1.2"/>
        <n v="1.5"/>
        <n v="1.6"/>
        <n v="1.7"/>
        <n v="1.8"/>
        <n v="1.9"/>
        <n v="2"/>
        <n v="2.1"/>
        <n v="2.2"/>
        <n v="2.3"/>
        <n v="2.4"/>
        <n v="2.5"/>
        <n v="2.6"/>
        <n v="2.7"/>
        <n v="2.8"/>
        <n v="2.9"/>
        <n v="3"/>
        <n v="3.1"/>
        <n v="3.2"/>
        <n v="3.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1">
  <r>
    <x v="0"/>
    <x v="113"/>
    <x v="24"/>
    <x v="24"/>
    <x v="11"/>
    <x v="8"/>
    <x v="5"/>
  </r>
  <r>
    <x v="0"/>
    <x v="41"/>
    <x v="9"/>
    <x v="12"/>
    <x v="9"/>
    <x v="0"/>
    <x v="0"/>
  </r>
  <r>
    <x v="0"/>
    <x v="103"/>
    <x v="21"/>
    <x v="15"/>
    <x v="5"/>
    <x v="7"/>
    <x v="3"/>
  </r>
  <r>
    <x v="0"/>
    <x v="31"/>
    <x v="14"/>
    <x v="14"/>
    <x v="8"/>
    <x v="4"/>
    <x v="2"/>
  </r>
  <r>
    <x v="0"/>
    <x v="97"/>
    <x v="17"/>
    <x v="16"/>
    <x v="9"/>
    <x v="12"/>
    <x v="2"/>
  </r>
  <r>
    <x v="0"/>
    <x v="33"/>
    <x v="10"/>
    <x v="11"/>
    <x v="3"/>
    <x v="6"/>
    <x v="4"/>
  </r>
  <r>
    <x v="0"/>
    <x v="8"/>
    <x v="5"/>
    <x v="5"/>
    <x v="5"/>
    <x v="4"/>
    <x v="3"/>
  </r>
  <r>
    <x v="0"/>
    <x v="25"/>
    <x v="9"/>
    <x v="11"/>
    <x v="5"/>
    <x v="7"/>
    <x v="5"/>
  </r>
  <r>
    <x v="0"/>
    <x v="26"/>
    <x v="8"/>
    <x v="13"/>
    <x v="5"/>
    <x v="4"/>
    <x v="3"/>
  </r>
  <r>
    <x v="0"/>
    <x v="81"/>
    <x v="17"/>
    <x v="15"/>
    <x v="9"/>
    <x v="8"/>
    <x v="5"/>
  </r>
  <r>
    <x v="0"/>
    <x v="93"/>
    <x v="18"/>
    <x v="17"/>
    <x v="6"/>
    <x v="8"/>
    <x v="3"/>
  </r>
  <r>
    <x v="0"/>
    <x v="115"/>
    <x v="23"/>
    <x v="23"/>
    <x v="10"/>
    <x v="8"/>
    <x v="6"/>
  </r>
  <r>
    <x v="0"/>
    <x v="77"/>
    <x v="17"/>
    <x v="18"/>
    <x v="6"/>
    <x v="7"/>
    <x v="3"/>
  </r>
  <r>
    <x v="0"/>
    <x v="15"/>
    <x v="5"/>
    <x v="8"/>
    <x v="3"/>
    <x v="4"/>
    <x v="4"/>
  </r>
  <r>
    <x v="0"/>
    <x v="73"/>
    <x v="18"/>
    <x v="15"/>
    <x v="3"/>
    <x v="6"/>
    <x v="3"/>
  </r>
  <r>
    <x v="0"/>
    <x v="34"/>
    <x v="9"/>
    <x v="8"/>
    <x v="5"/>
    <x v="4"/>
    <x v="2"/>
  </r>
  <r>
    <x v="0"/>
    <x v="67"/>
    <x v="15"/>
    <x v="15"/>
    <x v="7"/>
    <x v="5"/>
    <x v="2"/>
  </r>
  <r>
    <x v="0"/>
    <x v="40"/>
    <x v="12"/>
    <x v="11"/>
    <x v="4"/>
    <x v="4"/>
    <x v="2"/>
  </r>
  <r>
    <x v="0"/>
    <x v="6"/>
    <x v="1"/>
    <x v="4"/>
    <x v="1"/>
    <x v="2"/>
    <x v="2"/>
  </r>
  <r>
    <x v="0"/>
    <x v="80"/>
    <x v="17"/>
    <x v="15"/>
    <x v="9"/>
    <x v="6"/>
    <x v="4"/>
  </r>
  <r>
    <x v="0"/>
    <x v="105"/>
    <x v="17"/>
    <x v="16"/>
    <x v="7"/>
    <x v="9"/>
    <x v="13"/>
  </r>
  <r>
    <x v="0"/>
    <x v="36"/>
    <x v="9"/>
    <x v="7"/>
    <x v="2"/>
    <x v="4"/>
    <x v="2"/>
  </r>
  <r>
    <x v="0"/>
    <x v="61"/>
    <x v="9"/>
    <x v="8"/>
    <x v="7"/>
    <x v="5"/>
    <x v="4"/>
  </r>
  <r>
    <x v="0"/>
    <x v="36"/>
    <x v="10"/>
    <x v="11"/>
    <x v="5"/>
    <x v="4"/>
    <x v="2"/>
  </r>
  <r>
    <x v="0"/>
    <x v="29"/>
    <x v="4"/>
    <x v="6"/>
    <x v="3"/>
    <x v="4"/>
    <x v="2"/>
  </r>
  <r>
    <x v="0"/>
    <x v="79"/>
    <x v="18"/>
    <x v="17"/>
    <x v="6"/>
    <x v="5"/>
    <x v="3"/>
  </r>
  <r>
    <x v="0"/>
    <x v="60"/>
    <x v="9"/>
    <x v="10"/>
    <x v="5"/>
    <x v="7"/>
    <x v="3"/>
  </r>
  <r>
    <x v="0"/>
    <x v="3"/>
    <x v="3"/>
    <x v="4"/>
    <x v="1"/>
    <x v="2"/>
    <x v="2"/>
  </r>
  <r>
    <x v="0"/>
    <x v="52"/>
    <x v="15"/>
    <x v="14"/>
    <x v="5"/>
    <x v="3"/>
    <x v="2"/>
  </r>
  <r>
    <x v="0"/>
    <x v="88"/>
    <x v="14"/>
    <x v="12"/>
    <x v="3"/>
    <x v="2"/>
    <x v="3"/>
  </r>
  <r>
    <x v="0"/>
    <x v="72"/>
    <x v="10"/>
    <x v="10"/>
    <x v="3"/>
    <x v="4"/>
    <x v="2"/>
  </r>
  <r>
    <x v="0"/>
    <x v="50"/>
    <x v="12"/>
    <x v="10"/>
    <x v="3"/>
    <x v="4"/>
    <x v="2"/>
  </r>
  <r>
    <x v="0"/>
    <x v="101"/>
    <x v="15"/>
    <x v="13"/>
    <x v="4"/>
    <x v="9"/>
    <x v="4"/>
  </r>
  <r>
    <x v="0"/>
    <x v="13"/>
    <x v="11"/>
    <x v="7"/>
    <x v="3"/>
    <x v="4"/>
    <x v="2"/>
  </r>
  <r>
    <x v="0"/>
    <x v="64"/>
    <x v="16"/>
    <x v="13"/>
    <x v="7"/>
    <x v="6"/>
    <x v="2"/>
  </r>
  <r>
    <x v="0"/>
    <x v="5"/>
    <x v="4"/>
    <x v="3"/>
    <x v="3"/>
    <x v="3"/>
    <x v="1"/>
  </r>
  <r>
    <x v="0"/>
    <x v="102"/>
    <x v="19"/>
    <x v="18"/>
    <x v="4"/>
    <x v="7"/>
    <x v="3"/>
  </r>
  <r>
    <x v="0"/>
    <x v="92"/>
    <x v="14"/>
    <x v="12"/>
    <x v="5"/>
    <x v="9"/>
    <x v="4"/>
  </r>
  <r>
    <x v="0"/>
    <x v="27"/>
    <x v="12"/>
    <x v="7"/>
    <x v="3"/>
    <x v="6"/>
    <x v="2"/>
  </r>
  <r>
    <x v="0"/>
    <x v="1"/>
    <x v="3"/>
    <x v="2"/>
    <x v="3"/>
    <x v="2"/>
    <x v="1"/>
  </r>
  <r>
    <x v="0"/>
    <x v="0"/>
    <x v="0"/>
    <x v="1"/>
    <x v="3"/>
    <x v="2"/>
    <x v="2"/>
  </r>
  <r>
    <x v="0"/>
    <x v="35"/>
    <x v="15"/>
    <x v="12"/>
    <x v="1"/>
    <x v="5"/>
    <x v="2"/>
  </r>
  <r>
    <x v="0"/>
    <x v="45"/>
    <x v="10"/>
    <x v="8"/>
    <x v="5"/>
    <x v="3"/>
    <x v="3"/>
  </r>
  <r>
    <x v="0"/>
    <x v="46"/>
    <x v="9"/>
    <x v="5"/>
    <x v="2"/>
    <x v="4"/>
    <x v="3"/>
  </r>
  <r>
    <x v="0"/>
    <x v="110"/>
    <x v="22"/>
    <x v="19"/>
    <x v="6"/>
    <x v="8"/>
    <x v="3"/>
  </r>
  <r>
    <x v="0"/>
    <x v="71"/>
    <x v="17"/>
    <x v="13"/>
    <x v="4"/>
    <x v="6"/>
    <x v="3"/>
  </r>
  <r>
    <x v="0"/>
    <x v="76"/>
    <x v="12"/>
    <x v="12"/>
    <x v="3"/>
    <x v="7"/>
    <x v="3"/>
  </r>
  <r>
    <x v="0"/>
    <x v="12"/>
    <x v="7"/>
    <x v="6"/>
    <x v="2"/>
    <x v="3"/>
    <x v="2"/>
  </r>
  <r>
    <x v="0"/>
    <x v="75"/>
    <x v="16"/>
    <x v="12"/>
    <x v="5"/>
    <x v="6"/>
    <x v="2"/>
  </r>
  <r>
    <x v="0"/>
    <x v="11"/>
    <x v="6"/>
    <x v="4"/>
    <x v="3"/>
    <x v="4"/>
    <x v="1"/>
  </r>
  <r>
    <x v="0"/>
    <x v="91"/>
    <x v="18"/>
    <x v="15"/>
    <x v="4"/>
    <x v="7"/>
    <x v="2"/>
  </r>
  <r>
    <x v="0"/>
    <x v="24"/>
    <x v="7"/>
    <x v="7"/>
    <x v="2"/>
    <x v="5"/>
    <x v="1"/>
  </r>
  <r>
    <x v="0"/>
    <x v="53"/>
    <x v="10"/>
    <x v="11"/>
    <x v="1"/>
    <x v="6"/>
    <x v="2"/>
  </r>
  <r>
    <x v="0"/>
    <x v="28"/>
    <x v="8"/>
    <x v="6"/>
    <x v="1"/>
    <x v="5"/>
    <x v="2"/>
  </r>
  <r>
    <x v="0"/>
    <x v="94"/>
    <x v="17"/>
    <x v="13"/>
    <x v="3"/>
    <x v="9"/>
    <x v="4"/>
  </r>
  <r>
    <x v="0"/>
    <x v="95"/>
    <x v="18"/>
    <x v="15"/>
    <x v="5"/>
    <x v="6"/>
    <x v="2"/>
  </r>
  <r>
    <x v="0"/>
    <x v="7"/>
    <x v="9"/>
    <x v="8"/>
    <x v="2"/>
    <x v="3"/>
    <x v="1"/>
  </r>
  <r>
    <x v="0"/>
    <x v="87"/>
    <x v="19"/>
    <x v="15"/>
    <x v="4"/>
    <x v="7"/>
    <x v="4"/>
  </r>
  <r>
    <x v="0"/>
    <x v="1"/>
    <x v="2"/>
    <x v="2"/>
    <x v="1"/>
    <x v="2"/>
    <x v="1"/>
  </r>
  <r>
    <x v="0"/>
    <x v="83"/>
    <x v="17"/>
    <x v="13"/>
    <x v="4"/>
    <x v="8"/>
    <x v="3"/>
  </r>
  <r>
    <x v="0"/>
    <x v="106"/>
    <x v="22"/>
    <x v="18"/>
    <x v="7"/>
    <x v="10"/>
    <x v="5"/>
  </r>
  <r>
    <x v="0"/>
    <x v="82"/>
    <x v="18"/>
    <x v="15"/>
    <x v="6"/>
    <x v="7"/>
    <x v="4"/>
  </r>
  <r>
    <x v="0"/>
    <x v="20"/>
    <x v="9"/>
    <x v="8"/>
    <x v="2"/>
    <x v="6"/>
    <x v="1"/>
  </r>
  <r>
    <x v="0"/>
    <x v="16"/>
    <x v="13"/>
    <x v="12"/>
    <x v="4"/>
    <x v="5"/>
    <x v="1"/>
  </r>
  <r>
    <x v="0"/>
    <x v="59"/>
    <x v="10"/>
    <x v="10"/>
    <x v="2"/>
    <x v="7"/>
    <x v="3"/>
  </r>
  <r>
    <x v="0"/>
    <x v="69"/>
    <x v="17"/>
    <x v="14"/>
    <x v="4"/>
    <x v="7"/>
    <x v="2"/>
  </r>
  <r>
    <x v="0"/>
    <x v="9"/>
    <x v="7"/>
    <x v="4"/>
    <x v="2"/>
    <x v="6"/>
    <x v="1"/>
  </r>
  <r>
    <x v="0"/>
    <x v="55"/>
    <x v="13"/>
    <x v="12"/>
    <x v="4"/>
    <x v="4"/>
    <x v="3"/>
  </r>
  <r>
    <x v="0"/>
    <x v="109"/>
    <x v="19"/>
    <x v="19"/>
    <x v="4"/>
    <x v="9"/>
    <x v="3"/>
  </r>
  <r>
    <x v="0"/>
    <x v="111"/>
    <x v="19"/>
    <x v="18"/>
    <x v="4"/>
    <x v="8"/>
    <x v="4"/>
  </r>
  <r>
    <x v="0"/>
    <x v="23"/>
    <x v="9"/>
    <x v="9"/>
    <x v="2"/>
    <x v="5"/>
    <x v="2"/>
  </r>
  <r>
    <x v="0"/>
    <x v="32"/>
    <x v="13"/>
    <x v="11"/>
    <x v="3"/>
    <x v="5"/>
    <x v="2"/>
  </r>
  <r>
    <x v="0"/>
    <x v="19"/>
    <x v="5"/>
    <x v="5"/>
    <x v="3"/>
    <x v="5"/>
    <x v="1"/>
  </r>
  <r>
    <x v="0"/>
    <x v="38"/>
    <x v="12"/>
    <x v="12"/>
    <x v="3"/>
    <x v="3"/>
    <x v="2"/>
  </r>
  <r>
    <x v="0"/>
    <x v="74"/>
    <x v="13"/>
    <x v="12"/>
    <x v="3"/>
    <x v="6"/>
    <x v="2"/>
  </r>
  <r>
    <x v="0"/>
    <x v="68"/>
    <x v="14"/>
    <x v="12"/>
    <x v="3"/>
    <x v="4"/>
    <x v="2"/>
  </r>
  <r>
    <x v="0"/>
    <x v="86"/>
    <x v="16"/>
    <x v="15"/>
    <x v="4"/>
    <x v="7"/>
    <x v="2"/>
  </r>
  <r>
    <x v="0"/>
    <x v="58"/>
    <x v="10"/>
    <x v="13"/>
    <x v="2"/>
    <x v="4"/>
    <x v="2"/>
  </r>
  <r>
    <x v="0"/>
    <x v="4"/>
    <x v="5"/>
    <x v="6"/>
    <x v="0"/>
    <x v="1"/>
    <x v="1"/>
  </r>
  <r>
    <x v="0"/>
    <x v="90"/>
    <x v="18"/>
    <x v="17"/>
    <x v="6"/>
    <x v="7"/>
    <x v="2"/>
  </r>
  <r>
    <x v="0"/>
    <x v="70"/>
    <x v="19"/>
    <x v="16"/>
    <x v="3"/>
    <x v="3"/>
    <x v="3"/>
  </r>
  <r>
    <x v="0"/>
    <x v="49"/>
    <x v="4"/>
    <x v="3"/>
    <x v="2"/>
    <x v="6"/>
    <x v="2"/>
  </r>
  <r>
    <x v="0"/>
    <x v="98"/>
    <x v="18"/>
    <x v="17"/>
    <x v="3"/>
    <x v="7"/>
    <x v="3"/>
  </r>
  <r>
    <x v="0"/>
    <x v="108"/>
    <x v="19"/>
    <x v="18"/>
    <x v="5"/>
    <x v="7"/>
    <x v="3"/>
  </r>
  <r>
    <x v="0"/>
    <x v="47"/>
    <x v="15"/>
    <x v="15"/>
    <x v="4"/>
    <x v="5"/>
    <x v="2"/>
  </r>
  <r>
    <x v="0"/>
    <x v="57"/>
    <x v="11"/>
    <x v="11"/>
    <x v="4"/>
    <x v="6"/>
    <x v="2"/>
  </r>
  <r>
    <x v="0"/>
    <x v="78"/>
    <x v="15"/>
    <x v="15"/>
    <x v="5"/>
    <x v="7"/>
    <x v="3"/>
  </r>
  <r>
    <x v="0"/>
    <x v="21"/>
    <x v="7"/>
    <x v="5"/>
    <x v="2"/>
    <x v="5"/>
    <x v="1"/>
  </r>
  <r>
    <x v="0"/>
    <x v="48"/>
    <x v="10"/>
    <x v="11"/>
    <x v="3"/>
    <x v="5"/>
    <x v="1"/>
  </r>
  <r>
    <x v="0"/>
    <x v="22"/>
    <x v="10"/>
    <x v="7"/>
    <x v="1"/>
    <x v="3"/>
    <x v="2"/>
  </r>
  <r>
    <x v="0"/>
    <x v="99"/>
    <x v="19"/>
    <x v="14"/>
    <x v="4"/>
    <x v="8"/>
    <x v="3"/>
  </r>
  <r>
    <x v="0"/>
    <x v="100"/>
    <x v="19"/>
    <x v="18"/>
    <x v="5"/>
    <x v="6"/>
    <x v="2"/>
  </r>
  <r>
    <x v="0"/>
    <x v="112"/>
    <x v="23"/>
    <x v="26"/>
    <x v="6"/>
    <x v="8"/>
    <x v="4"/>
  </r>
  <r>
    <x v="0"/>
    <x v="89"/>
    <x v="19"/>
    <x v="16"/>
    <x v="3"/>
    <x v="7"/>
    <x v="2"/>
  </r>
  <r>
    <x v="0"/>
    <x v="88"/>
    <x v="19"/>
    <x v="15"/>
    <x v="3"/>
    <x v="7"/>
    <x v="2"/>
  </r>
  <r>
    <x v="0"/>
    <x v="17"/>
    <x v="11"/>
    <x v="7"/>
    <x v="2"/>
    <x v="4"/>
    <x v="2"/>
  </r>
  <r>
    <x v="0"/>
    <x v="85"/>
    <x v="18"/>
    <x v="15"/>
    <x v="5"/>
    <x v="7"/>
    <x v="4"/>
  </r>
  <r>
    <x v="0"/>
    <x v="114"/>
    <x v="22"/>
    <x v="21"/>
    <x v="5"/>
    <x v="12"/>
    <x v="4"/>
  </r>
  <r>
    <x v="0"/>
    <x v="36"/>
    <x v="14"/>
    <x v="11"/>
    <x v="2"/>
    <x v="5"/>
    <x v="2"/>
  </r>
  <r>
    <x v="0"/>
    <x v="96"/>
    <x v="15"/>
    <x v="12"/>
    <x v="5"/>
    <x v="8"/>
    <x v="4"/>
  </r>
  <r>
    <x v="0"/>
    <x v="66"/>
    <x v="15"/>
    <x v="12"/>
    <x v="3"/>
    <x v="6"/>
    <x v="5"/>
  </r>
  <r>
    <x v="0"/>
    <x v="43"/>
    <x v="14"/>
    <x v="13"/>
    <x v="3"/>
    <x v="6"/>
    <x v="1"/>
  </r>
  <r>
    <x v="0"/>
    <x v="54"/>
    <x v="10"/>
    <x v="11"/>
    <x v="4"/>
    <x v="2"/>
    <x v="3"/>
  </r>
  <r>
    <x v="0"/>
    <x v="56"/>
    <x v="12"/>
    <x v="12"/>
    <x v="5"/>
    <x v="6"/>
    <x v="2"/>
  </r>
  <r>
    <x v="0"/>
    <x v="51"/>
    <x v="13"/>
    <x v="13"/>
    <x v="2"/>
    <x v="5"/>
    <x v="2"/>
  </r>
  <r>
    <x v="0"/>
    <x v="44"/>
    <x v="17"/>
    <x v="15"/>
    <x v="5"/>
    <x v="3"/>
    <x v="1"/>
  </r>
  <r>
    <x v="0"/>
    <x v="62"/>
    <x v="12"/>
    <x v="9"/>
    <x v="2"/>
    <x v="5"/>
    <x v="2"/>
  </r>
  <r>
    <x v="0"/>
    <x v="63"/>
    <x v="10"/>
    <x v="9"/>
    <x v="3"/>
    <x v="6"/>
    <x v="2"/>
  </r>
  <r>
    <x v="0"/>
    <x v="107"/>
    <x v="20"/>
    <x v="20"/>
    <x v="7"/>
    <x v="8"/>
    <x v="3"/>
  </r>
  <r>
    <x v="0"/>
    <x v="84"/>
    <x v="12"/>
    <x v="9"/>
    <x v="3"/>
    <x v="8"/>
    <x v="3"/>
  </r>
  <r>
    <x v="0"/>
    <x v="42"/>
    <x v="9"/>
    <x v="11"/>
    <x v="6"/>
    <x v="7"/>
    <x v="1"/>
  </r>
  <r>
    <x v="0"/>
    <x v="104"/>
    <x v="19"/>
    <x v="15"/>
    <x v="5"/>
    <x v="7"/>
    <x v="5"/>
  </r>
  <r>
    <x v="0"/>
    <x v="65"/>
    <x v="17"/>
    <x v="13"/>
    <x v="3"/>
    <x v="6"/>
    <x v="3"/>
  </r>
  <r>
    <x v="0"/>
    <x v="14"/>
    <x v="9"/>
    <x v="7"/>
    <x v="4"/>
    <x v="3"/>
    <x v="1"/>
  </r>
  <r>
    <x v="0"/>
    <x v="10"/>
    <x v="3"/>
    <x v="2"/>
    <x v="3"/>
    <x v="1"/>
    <x v="1"/>
  </r>
  <r>
    <x v="0"/>
    <x v="37"/>
    <x v="15"/>
    <x v="14"/>
    <x v="5"/>
    <x v="6"/>
    <x v="3"/>
  </r>
  <r>
    <x v="0"/>
    <x v="18"/>
    <x v="9"/>
    <x v="9"/>
    <x v="4"/>
    <x v="5"/>
    <x v="3"/>
  </r>
  <r>
    <x v="0"/>
    <x v="2"/>
    <x v="6"/>
    <x v="6"/>
    <x v="1"/>
    <x v="1"/>
    <x v="1"/>
  </r>
  <r>
    <x v="0"/>
    <x v="39"/>
    <x v="9"/>
    <x v="7"/>
    <x v="5"/>
    <x v="3"/>
    <x v="2"/>
  </r>
  <r>
    <x v="0"/>
    <x v="30"/>
    <x v="10"/>
    <x v="9"/>
    <x v="3"/>
    <x v="5"/>
    <x v="2"/>
  </r>
  <r>
    <x v="0"/>
    <x v="236"/>
    <x v="41"/>
    <x v="31"/>
    <x v="15"/>
    <x v="21"/>
    <x v="7"/>
  </r>
  <r>
    <x v="0"/>
    <x v="169"/>
    <x v="37"/>
    <x v="36"/>
    <x v="13"/>
    <x v="18"/>
    <x v="7"/>
  </r>
  <r>
    <x v="0"/>
    <x v="209"/>
    <x v="37"/>
    <x v="35"/>
    <x v="13"/>
    <x v="18"/>
    <x v="8"/>
  </r>
  <r>
    <x v="0"/>
    <x v="205"/>
    <x v="40"/>
    <x v="39"/>
    <x v="12"/>
    <x v="20"/>
    <x v="6"/>
  </r>
  <r>
    <x v="0"/>
    <x v="232"/>
    <x v="45"/>
    <x v="41"/>
    <x v="14"/>
    <x v="22"/>
    <x v="9"/>
  </r>
  <r>
    <x v="0"/>
    <x v="150"/>
    <x v="30"/>
    <x v="33"/>
    <x v="15"/>
    <x v="16"/>
    <x v="6"/>
  </r>
  <r>
    <x v="0"/>
    <x v="214"/>
    <x v="44"/>
    <x v="42"/>
    <x v="15"/>
    <x v="16"/>
    <x v="6"/>
  </r>
  <r>
    <x v="0"/>
    <x v="200"/>
    <x v="39"/>
    <x v="39"/>
    <x v="12"/>
    <x v="18"/>
    <x v="7"/>
  </r>
  <r>
    <x v="0"/>
    <x v="172"/>
    <x v="34"/>
    <x v="33"/>
    <x v="14"/>
    <x v="13"/>
    <x v="7"/>
  </r>
  <r>
    <x v="0"/>
    <x v="118"/>
    <x v="23"/>
    <x v="24"/>
    <x v="9"/>
    <x v="12"/>
    <x v="4"/>
  </r>
  <r>
    <x v="0"/>
    <x v="141"/>
    <x v="29"/>
    <x v="34"/>
    <x v="14"/>
    <x v="14"/>
    <x v="6"/>
  </r>
  <r>
    <x v="0"/>
    <x v="173"/>
    <x v="37"/>
    <x v="36"/>
    <x v="14"/>
    <x v="16"/>
    <x v="6"/>
  </r>
  <r>
    <x v="0"/>
    <x v="161"/>
    <x v="34"/>
    <x v="33"/>
    <x v="10"/>
    <x v="13"/>
    <x v="5"/>
  </r>
  <r>
    <x v="0"/>
    <x v="211"/>
    <x v="38"/>
    <x v="35"/>
    <x v="13"/>
    <x v="14"/>
    <x v="10"/>
  </r>
  <r>
    <x v="0"/>
    <x v="217"/>
    <x v="44"/>
    <x v="37"/>
    <x v="14"/>
    <x v="14"/>
    <x v="9"/>
  </r>
  <r>
    <x v="0"/>
    <x v="181"/>
    <x v="32"/>
    <x v="30"/>
    <x v="13"/>
    <x v="17"/>
    <x v="6"/>
  </r>
  <r>
    <x v="0"/>
    <x v="257"/>
    <x v="52"/>
    <x v="49"/>
    <x v="19"/>
    <x v="17"/>
    <x v="11"/>
  </r>
  <r>
    <x v="0"/>
    <x v="241"/>
    <x v="48"/>
    <x v="46"/>
    <x v="19"/>
    <x v="17"/>
    <x v="9"/>
  </r>
  <r>
    <x v="0"/>
    <x v="126"/>
    <x v="29"/>
    <x v="33"/>
    <x v="10"/>
    <x v="12"/>
    <x v="4"/>
  </r>
  <r>
    <x v="0"/>
    <x v="195"/>
    <x v="38"/>
    <x v="36"/>
    <x v="13"/>
    <x v="16"/>
    <x v="7"/>
  </r>
  <r>
    <x v="0"/>
    <x v="171"/>
    <x v="35"/>
    <x v="34"/>
    <x v="12"/>
    <x v="14"/>
    <x v="5"/>
  </r>
  <r>
    <x v="0"/>
    <x v="186"/>
    <x v="34"/>
    <x v="37"/>
    <x v="12"/>
    <x v="13"/>
    <x v="7"/>
  </r>
  <r>
    <x v="0"/>
    <x v="179"/>
    <x v="33"/>
    <x v="30"/>
    <x v="14"/>
    <x v="15"/>
    <x v="7"/>
  </r>
  <r>
    <x v="0"/>
    <x v="220"/>
    <x v="48"/>
    <x v="43"/>
    <x v="16"/>
    <x v="14"/>
    <x v="8"/>
  </r>
  <r>
    <x v="0"/>
    <x v="203"/>
    <x v="37"/>
    <x v="39"/>
    <x v="12"/>
    <x v="15"/>
    <x v="7"/>
  </r>
  <r>
    <x v="0"/>
    <x v="130"/>
    <x v="35"/>
    <x v="33"/>
    <x v="11"/>
    <x v="13"/>
    <x v="5"/>
  </r>
  <r>
    <x v="0"/>
    <x v="260"/>
    <x v="51"/>
    <x v="49"/>
    <x v="14"/>
    <x v="19"/>
    <x v="9"/>
  </r>
  <r>
    <x v="0"/>
    <x v="194"/>
    <x v="35"/>
    <x v="39"/>
    <x v="12"/>
    <x v="12"/>
    <x v="8"/>
  </r>
  <r>
    <x v="0"/>
    <x v="221"/>
    <x v="42"/>
    <x v="38"/>
    <x v="13"/>
    <x v="15"/>
    <x v="8"/>
  </r>
  <r>
    <x v="0"/>
    <x v="125"/>
    <x v="25"/>
    <x v="27"/>
    <x v="11"/>
    <x v="13"/>
    <x v="6"/>
  </r>
  <r>
    <x v="0"/>
    <x v="213"/>
    <x v="46"/>
    <x v="41"/>
    <x v="14"/>
    <x v="14"/>
    <x v="8"/>
  </r>
  <r>
    <x v="0"/>
    <x v="187"/>
    <x v="35"/>
    <x v="33"/>
    <x v="11"/>
    <x v="16"/>
    <x v="9"/>
  </r>
  <r>
    <x v="0"/>
    <x v="237"/>
    <x v="47"/>
    <x v="46"/>
    <x v="13"/>
    <x v="18"/>
    <x v="8"/>
  </r>
  <r>
    <x v="0"/>
    <x v="143"/>
    <x v="29"/>
    <x v="28"/>
    <x v="13"/>
    <x v="15"/>
    <x v="5"/>
  </r>
  <r>
    <x v="0"/>
    <x v="190"/>
    <x v="39"/>
    <x v="35"/>
    <x v="12"/>
    <x v="17"/>
    <x v="6"/>
  </r>
  <r>
    <x v="0"/>
    <x v="156"/>
    <x v="40"/>
    <x v="36"/>
    <x v="13"/>
    <x v="14"/>
    <x v="6"/>
  </r>
  <r>
    <x v="0"/>
    <x v="155"/>
    <x v="32"/>
    <x v="33"/>
    <x v="12"/>
    <x v="9"/>
    <x v="5"/>
  </r>
  <r>
    <x v="0"/>
    <x v="197"/>
    <x v="44"/>
    <x v="42"/>
    <x v="13"/>
    <x v="14"/>
    <x v="6"/>
  </r>
  <r>
    <x v="0"/>
    <x v="182"/>
    <x v="35"/>
    <x v="35"/>
    <x v="14"/>
    <x v="12"/>
    <x v="6"/>
  </r>
  <r>
    <x v="0"/>
    <x v="206"/>
    <x v="39"/>
    <x v="37"/>
    <x v="11"/>
    <x v="16"/>
    <x v="8"/>
  </r>
  <r>
    <x v="0"/>
    <x v="132"/>
    <x v="31"/>
    <x v="28"/>
    <x v="12"/>
    <x v="13"/>
    <x v="5"/>
  </r>
  <r>
    <x v="0"/>
    <x v="176"/>
    <x v="37"/>
    <x v="36"/>
    <x v="11"/>
    <x v="12"/>
    <x v="6"/>
  </r>
  <r>
    <x v="0"/>
    <x v="230"/>
    <x v="46"/>
    <x v="45"/>
    <x v="15"/>
    <x v="17"/>
    <x v="9"/>
  </r>
  <r>
    <x v="0"/>
    <x v="166"/>
    <x v="35"/>
    <x v="35"/>
    <x v="16"/>
    <x v="12"/>
    <x v="7"/>
  </r>
  <r>
    <x v="0"/>
    <x v="199"/>
    <x v="35"/>
    <x v="37"/>
    <x v="54"/>
    <x v="14"/>
    <x v="6"/>
  </r>
  <r>
    <x v="0"/>
    <x v="183"/>
    <x v="35"/>
    <x v="34"/>
    <x v="16"/>
    <x v="15"/>
    <x v="5"/>
  </r>
  <r>
    <x v="0"/>
    <x v="233"/>
    <x v="48"/>
    <x v="44"/>
    <x v="16"/>
    <x v="18"/>
    <x v="8"/>
  </r>
  <r>
    <x v="0"/>
    <x v="188"/>
    <x v="34"/>
    <x v="30"/>
    <x v="12"/>
    <x v="14"/>
    <x v="6"/>
  </r>
  <r>
    <x v="0"/>
    <x v="122"/>
    <x v="26"/>
    <x v="25"/>
    <x v="10"/>
    <x v="11"/>
    <x v="4"/>
  </r>
  <r>
    <x v="0"/>
    <x v="129"/>
    <x v="30"/>
    <x v="27"/>
    <x v="9"/>
    <x v="12"/>
    <x v="5"/>
  </r>
  <r>
    <x v="0"/>
    <x v="204"/>
    <x v="43"/>
    <x v="39"/>
    <x v="15"/>
    <x v="17"/>
    <x v="7"/>
  </r>
  <r>
    <x v="0"/>
    <x v="208"/>
    <x v="43"/>
    <x v="39"/>
    <x v="16"/>
    <x v="16"/>
    <x v="8"/>
  </r>
  <r>
    <x v="0"/>
    <x v="139"/>
    <x v="29"/>
    <x v="28"/>
    <x v="10"/>
    <x v="12"/>
    <x v="5"/>
  </r>
  <r>
    <x v="0"/>
    <x v="175"/>
    <x v="35"/>
    <x v="35"/>
    <x v="12"/>
    <x v="12"/>
    <x v="7"/>
  </r>
  <r>
    <x v="0"/>
    <x v="185"/>
    <x v="32"/>
    <x v="28"/>
    <x v="11"/>
    <x v="12"/>
    <x v="8"/>
  </r>
  <r>
    <x v="0"/>
    <x v="179"/>
    <x v="34"/>
    <x v="30"/>
    <x v="10"/>
    <x v="14"/>
    <x v="7"/>
  </r>
  <r>
    <x v="0"/>
    <x v="219"/>
    <x v="37"/>
    <x v="36"/>
    <x v="9"/>
    <x v="17"/>
    <x v="7"/>
  </r>
  <r>
    <x v="0"/>
    <x v="189"/>
    <x v="34"/>
    <x v="32"/>
    <x v="10"/>
    <x v="14"/>
    <x v="7"/>
  </r>
  <r>
    <x v="0"/>
    <x v="149"/>
    <x v="34"/>
    <x v="30"/>
    <x v="12"/>
    <x v="13"/>
    <x v="5"/>
  </r>
  <r>
    <x v="0"/>
    <x v="170"/>
    <x v="34"/>
    <x v="33"/>
    <x v="9"/>
    <x v="10"/>
    <x v="7"/>
  </r>
  <r>
    <x v="0"/>
    <x v="128"/>
    <x v="34"/>
    <x v="30"/>
    <x v="10"/>
    <x v="13"/>
    <x v="5"/>
  </r>
  <r>
    <x v="0"/>
    <x v="191"/>
    <x v="37"/>
    <x v="39"/>
    <x v="13"/>
    <x v="15"/>
    <x v="7"/>
  </r>
  <r>
    <x v="0"/>
    <x v="184"/>
    <x v="37"/>
    <x v="37"/>
    <x v="11"/>
    <x v="16"/>
    <x v="5"/>
  </r>
  <r>
    <x v="0"/>
    <x v="167"/>
    <x v="37"/>
    <x v="36"/>
    <x v="11"/>
    <x v="13"/>
    <x v="7"/>
  </r>
  <r>
    <x v="0"/>
    <x v="198"/>
    <x v="39"/>
    <x v="36"/>
    <x v="14"/>
    <x v="14"/>
    <x v="7"/>
  </r>
  <r>
    <x v="0"/>
    <x v="201"/>
    <x v="45"/>
    <x v="37"/>
    <x v="13"/>
    <x v="17"/>
    <x v="8"/>
  </r>
  <r>
    <x v="0"/>
    <x v="228"/>
    <x v="46"/>
    <x v="39"/>
    <x v="15"/>
    <x v="17"/>
    <x v="8"/>
  </r>
  <r>
    <x v="0"/>
    <x v="148"/>
    <x v="28"/>
    <x v="32"/>
    <x v="12"/>
    <x v="12"/>
    <x v="6"/>
  </r>
  <r>
    <x v="0"/>
    <x v="119"/>
    <x v="28"/>
    <x v="27"/>
    <x v="11"/>
    <x v="11"/>
    <x v="6"/>
  </r>
  <r>
    <x v="0"/>
    <x v="151"/>
    <x v="35"/>
    <x v="36"/>
    <x v="13"/>
    <x v="12"/>
    <x v="6"/>
  </r>
  <r>
    <x v="0"/>
    <x v="134"/>
    <x v="29"/>
    <x v="28"/>
    <x v="10"/>
    <x v="12"/>
    <x v="6"/>
  </r>
  <r>
    <x v="0"/>
    <x v="207"/>
    <x v="47"/>
    <x v="44"/>
    <x v="14"/>
    <x v="17"/>
    <x v="8"/>
  </r>
  <r>
    <x v="0"/>
    <x v="180"/>
    <x v="33"/>
    <x v="30"/>
    <x v="12"/>
    <x v="12"/>
    <x v="7"/>
  </r>
  <r>
    <x v="0"/>
    <x v="152"/>
    <x v="35"/>
    <x v="34"/>
    <x v="12"/>
    <x v="13"/>
    <x v="6"/>
  </r>
  <r>
    <x v="0"/>
    <x v="123"/>
    <x v="26"/>
    <x v="28"/>
    <x v="12"/>
    <x v="12"/>
    <x v="6"/>
  </r>
  <r>
    <x v="0"/>
    <x v="229"/>
    <x v="48"/>
    <x v="48"/>
    <x v="12"/>
    <x v="17"/>
    <x v="7"/>
  </r>
  <r>
    <x v="0"/>
    <x v="144"/>
    <x v="31"/>
    <x v="28"/>
    <x v="9"/>
    <x v="16"/>
    <x v="6"/>
  </r>
  <r>
    <x v="0"/>
    <x v="162"/>
    <x v="40"/>
    <x v="40"/>
    <x v="13"/>
    <x v="16"/>
    <x v="6"/>
  </r>
  <r>
    <x v="0"/>
    <x v="127"/>
    <x v="31"/>
    <x v="27"/>
    <x v="10"/>
    <x v="13"/>
    <x v="6"/>
  </r>
  <r>
    <x v="0"/>
    <x v="223"/>
    <x v="40"/>
    <x v="36"/>
    <x v="13"/>
    <x v="18"/>
    <x v="8"/>
  </r>
  <r>
    <x v="0"/>
    <x v="135"/>
    <x v="37"/>
    <x v="37"/>
    <x v="12"/>
    <x v="13"/>
    <x v="6"/>
  </r>
  <r>
    <x v="0"/>
    <x v="240"/>
    <x v="47"/>
    <x v="44"/>
    <x v="16"/>
    <x v="19"/>
    <x v="8"/>
  </r>
  <r>
    <x v="0"/>
    <x v="246"/>
    <x v="53"/>
    <x v="49"/>
    <x v="14"/>
    <x v="17"/>
    <x v="9"/>
  </r>
  <r>
    <x v="0"/>
    <x v="226"/>
    <x v="46"/>
    <x v="47"/>
    <x v="15"/>
    <x v="13"/>
    <x v="8"/>
  </r>
  <r>
    <x v="0"/>
    <x v="124"/>
    <x v="27"/>
    <x v="26"/>
    <x v="12"/>
    <x v="13"/>
    <x v="6"/>
  </r>
  <r>
    <x v="0"/>
    <x v="168"/>
    <x v="35"/>
    <x v="36"/>
    <x v="11"/>
    <x v="15"/>
    <x v="7"/>
  </r>
  <r>
    <x v="0"/>
    <x v="147"/>
    <x v="33"/>
    <x v="28"/>
    <x v="12"/>
    <x v="13"/>
    <x v="6"/>
  </r>
  <r>
    <x v="0"/>
    <x v="216"/>
    <x v="46"/>
    <x v="42"/>
    <x v="14"/>
    <x v="16"/>
    <x v="9"/>
  </r>
  <r>
    <x v="0"/>
    <x v="215"/>
    <x v="44"/>
    <x v="38"/>
    <x v="14"/>
    <x v="17"/>
    <x v="7"/>
  </r>
  <r>
    <x v="0"/>
    <x v="121"/>
    <x v="23"/>
    <x v="22"/>
    <x v="10"/>
    <x v="9"/>
    <x v="5"/>
  </r>
  <r>
    <x v="0"/>
    <x v="133"/>
    <x v="28"/>
    <x v="28"/>
    <x v="5"/>
    <x v="12"/>
    <x v="5"/>
  </r>
  <r>
    <x v="0"/>
    <x v="157"/>
    <x v="30"/>
    <x v="29"/>
    <x v="13"/>
    <x v="14"/>
    <x v="7"/>
  </r>
  <r>
    <x v="0"/>
    <x v="116"/>
    <x v="26"/>
    <x v="22"/>
    <x v="11"/>
    <x v="9"/>
    <x v="5"/>
  </r>
  <r>
    <x v="0"/>
    <x v="224"/>
    <x v="49"/>
    <x v="46"/>
    <x v="16"/>
    <x v="16"/>
    <x v="8"/>
  </r>
  <r>
    <x v="0"/>
    <x v="196"/>
    <x v="40"/>
    <x v="39"/>
    <x v="16"/>
    <x v="18"/>
    <x v="7"/>
  </r>
  <r>
    <x v="0"/>
    <x v="159"/>
    <x v="32"/>
    <x v="27"/>
    <x v="11"/>
    <x v="15"/>
    <x v="5"/>
  </r>
  <r>
    <x v="0"/>
    <x v="158"/>
    <x v="35"/>
    <x v="30"/>
    <x v="13"/>
    <x v="14"/>
    <x v="7"/>
  </r>
  <r>
    <x v="0"/>
    <x v="142"/>
    <x v="32"/>
    <x v="30"/>
    <x v="14"/>
    <x v="14"/>
    <x v="6"/>
  </r>
  <r>
    <x v="0"/>
    <x v="136"/>
    <x v="30"/>
    <x v="29"/>
    <x v="13"/>
    <x v="12"/>
    <x v="6"/>
  </r>
  <r>
    <x v="0"/>
    <x v="193"/>
    <x v="40"/>
    <x v="37"/>
    <x v="14"/>
    <x v="16"/>
    <x v="8"/>
  </r>
  <r>
    <x v="0"/>
    <x v="154"/>
    <x v="33"/>
    <x v="30"/>
    <x v="13"/>
    <x v="13"/>
    <x v="6"/>
  </r>
  <r>
    <x v="0"/>
    <x v="165"/>
    <x v="35"/>
    <x v="30"/>
    <x v="10"/>
    <x v="12"/>
    <x v="6"/>
  </r>
  <r>
    <x v="0"/>
    <x v="242"/>
    <x v="46"/>
    <x v="41"/>
    <x v="16"/>
    <x v="19"/>
    <x v="9"/>
  </r>
  <r>
    <x v="0"/>
    <x v="146"/>
    <x v="33"/>
    <x v="34"/>
    <x v="11"/>
    <x v="12"/>
    <x v="6"/>
  </r>
  <r>
    <x v="0"/>
    <x v="174"/>
    <x v="35"/>
    <x v="34"/>
    <x v="16"/>
    <x v="15"/>
    <x v="7"/>
  </r>
  <r>
    <x v="0"/>
    <x v="138"/>
    <x v="34"/>
    <x v="37"/>
    <x v="14"/>
    <x v="14"/>
    <x v="6"/>
  </r>
  <r>
    <x v="0"/>
    <x v="163"/>
    <x v="35"/>
    <x v="33"/>
    <x v="12"/>
    <x v="14"/>
    <x v="6"/>
  </r>
  <r>
    <x v="0"/>
    <x v="177"/>
    <x v="40"/>
    <x v="40"/>
    <x v="13"/>
    <x v="12"/>
    <x v="6"/>
  </r>
  <r>
    <x v="0"/>
    <x v="153"/>
    <x v="35"/>
    <x v="34"/>
    <x v="13"/>
    <x v="12"/>
    <x v="6"/>
  </r>
  <r>
    <x v="0"/>
    <x v="117"/>
    <x v="29"/>
    <x v="29"/>
    <x v="5"/>
    <x v="7"/>
    <x v="6"/>
  </r>
  <r>
    <x v="0"/>
    <x v="164"/>
    <x v="36"/>
    <x v="37"/>
    <x v="13"/>
    <x v="13"/>
    <x v="7"/>
  </r>
  <r>
    <x v="0"/>
    <x v="140"/>
    <x v="33"/>
    <x v="33"/>
    <x v="7"/>
    <x v="15"/>
    <x v="6"/>
  </r>
  <r>
    <x v="0"/>
    <x v="137"/>
    <x v="32"/>
    <x v="35"/>
    <x v="13"/>
    <x v="13"/>
    <x v="7"/>
  </r>
  <r>
    <x v="0"/>
    <x v="178"/>
    <x v="32"/>
    <x v="30"/>
    <x v="13"/>
    <x v="16"/>
    <x v="5"/>
  </r>
  <r>
    <x v="0"/>
    <x v="210"/>
    <x v="37"/>
    <x v="33"/>
    <x v="14"/>
    <x v="16"/>
    <x v="7"/>
  </r>
  <r>
    <x v="0"/>
    <x v="145"/>
    <x v="30"/>
    <x v="28"/>
    <x v="10"/>
    <x v="12"/>
    <x v="5"/>
  </r>
  <r>
    <x v="0"/>
    <x v="131"/>
    <x v="30"/>
    <x v="27"/>
    <x v="11"/>
    <x v="13"/>
    <x v="5"/>
  </r>
  <r>
    <x v="0"/>
    <x v="192"/>
    <x v="44"/>
    <x v="41"/>
    <x v="19"/>
    <x v="15"/>
    <x v="6"/>
  </r>
  <r>
    <x v="0"/>
    <x v="120"/>
    <x v="26"/>
    <x v="24"/>
    <x v="13"/>
    <x v="12"/>
    <x v="4"/>
  </r>
  <r>
    <x v="0"/>
    <x v="160"/>
    <x v="35"/>
    <x v="35"/>
    <x v="14"/>
    <x v="14"/>
    <x v="6"/>
  </r>
  <r>
    <x v="0"/>
    <x v="248"/>
    <x v="53"/>
    <x v="51"/>
    <x v="16"/>
    <x v="22"/>
    <x v="8"/>
  </r>
  <r>
    <x v="0"/>
    <x v="319"/>
    <x v="65"/>
    <x v="60"/>
    <x v="18"/>
    <x v="22"/>
    <x v="9"/>
  </r>
  <r>
    <x v="0"/>
    <x v="268"/>
    <x v="61"/>
    <x v="55"/>
    <x v="21"/>
    <x v="19"/>
    <x v="9"/>
  </r>
  <r>
    <x v="0"/>
    <x v="225"/>
    <x v="44"/>
    <x v="41"/>
    <x v="12"/>
    <x v="16"/>
    <x v="7"/>
  </r>
  <r>
    <x v="0"/>
    <x v="335"/>
    <x v="74"/>
    <x v="63"/>
    <x v="20"/>
    <x v="22"/>
    <x v="9"/>
  </r>
  <r>
    <x v="0"/>
    <x v="264"/>
    <x v="53"/>
    <x v="51"/>
    <x v="24"/>
    <x v="20"/>
    <x v="7"/>
  </r>
  <r>
    <x v="0"/>
    <x v="309"/>
    <x v="65"/>
    <x v="60"/>
    <x v="25"/>
    <x v="22"/>
    <x v="9"/>
  </r>
  <r>
    <x v="0"/>
    <x v="258"/>
    <x v="50"/>
    <x v="47"/>
    <x v="19"/>
    <x v="20"/>
    <x v="7"/>
  </r>
  <r>
    <x v="0"/>
    <x v="346"/>
    <x v="73"/>
    <x v="67"/>
    <x v="27"/>
    <x v="22"/>
    <x v="9"/>
  </r>
  <r>
    <x v="0"/>
    <x v="316"/>
    <x v="66"/>
    <x v="63"/>
    <x v="21"/>
    <x v="22"/>
    <x v="8"/>
  </r>
  <r>
    <x v="0"/>
    <x v="262"/>
    <x v="57"/>
    <x v="51"/>
    <x v="17"/>
    <x v="14"/>
    <x v="10"/>
  </r>
  <r>
    <x v="0"/>
    <x v="313"/>
    <x v="66"/>
    <x v="60"/>
    <x v="21"/>
    <x v="17"/>
    <x v="8"/>
  </r>
  <r>
    <x v="0"/>
    <x v="274"/>
    <x v="58"/>
    <x v="55"/>
    <x v="20"/>
    <x v="21"/>
    <x v="9"/>
  </r>
  <r>
    <x v="0"/>
    <x v="326"/>
    <x v="70"/>
    <x v="63"/>
    <x v="24"/>
    <x v="21"/>
    <x v="9"/>
  </r>
  <r>
    <x v="0"/>
    <x v="322"/>
    <x v="68"/>
    <x v="59"/>
    <x v="21"/>
    <x v="25"/>
    <x v="10"/>
  </r>
  <r>
    <x v="0"/>
    <x v="276"/>
    <x v="60"/>
    <x v="49"/>
    <x v="24"/>
    <x v="20"/>
    <x v="9"/>
  </r>
  <r>
    <x v="0"/>
    <x v="282"/>
    <x v="63"/>
    <x v="58"/>
    <x v="21"/>
    <x v="19"/>
    <x v="9"/>
  </r>
  <r>
    <x v="0"/>
    <x v="222"/>
    <x v="45"/>
    <x v="41"/>
    <x v="14"/>
    <x v="17"/>
    <x v="7"/>
  </r>
  <r>
    <x v="0"/>
    <x v="352"/>
    <x v="79"/>
    <x v="72"/>
    <x v="24"/>
    <x v="24"/>
    <x v="10"/>
  </r>
  <r>
    <x v="0"/>
    <x v="299"/>
    <x v="63"/>
    <x v="59"/>
    <x v="19"/>
    <x v="22"/>
    <x v="9"/>
  </r>
  <r>
    <x v="0"/>
    <x v="334"/>
    <x v="70"/>
    <x v="63"/>
    <x v="19"/>
    <x v="21"/>
    <x v="10"/>
  </r>
  <r>
    <x v="0"/>
    <x v="342"/>
    <x v="73"/>
    <x v="0"/>
    <x v="23"/>
    <x v="24"/>
    <x v="11"/>
  </r>
  <r>
    <x v="0"/>
    <x v="327"/>
    <x v="63"/>
    <x v="58"/>
    <x v="20"/>
    <x v="23"/>
    <x v="11"/>
  </r>
  <r>
    <x v="0"/>
    <x v="286"/>
    <x v="63"/>
    <x v="60"/>
    <x v="23"/>
    <x v="21"/>
    <x v="9"/>
  </r>
  <r>
    <x v="0"/>
    <x v="243"/>
    <x v="52"/>
    <x v="46"/>
    <x v="15"/>
    <x v="19"/>
    <x v="9"/>
  </r>
  <r>
    <x v="0"/>
    <x v="270"/>
    <x v="57"/>
    <x v="48"/>
    <x v="24"/>
    <x v="18"/>
    <x v="9"/>
  </r>
  <r>
    <x v="0"/>
    <x v="290"/>
    <x v="61"/>
    <x v="57"/>
    <x v="20"/>
    <x v="18"/>
    <x v="9"/>
  </r>
  <r>
    <x v="0"/>
    <x v="338"/>
    <x v="67"/>
    <x v="64"/>
    <x v="28"/>
    <x v="22"/>
    <x v="10"/>
  </r>
  <r>
    <x v="0"/>
    <x v="310"/>
    <x v="64"/>
    <x v="57"/>
    <x v="19"/>
    <x v="23"/>
    <x v="9"/>
  </r>
  <r>
    <x v="0"/>
    <x v="347"/>
    <x v="80"/>
    <x v="73"/>
    <x v="27"/>
    <x v="23"/>
    <x v="11"/>
  </r>
  <r>
    <x v="0"/>
    <x v="321"/>
    <x v="78"/>
    <x v="61"/>
    <x v="22"/>
    <x v="21"/>
    <x v="8"/>
  </r>
  <r>
    <x v="0"/>
    <x v="311"/>
    <x v="63"/>
    <x v="67"/>
    <x v="24"/>
    <x v="22"/>
    <x v="11"/>
  </r>
  <r>
    <x v="0"/>
    <x v="281"/>
    <x v="54"/>
    <x v="51"/>
    <x v="18"/>
    <x v="21"/>
    <x v="10"/>
  </r>
  <r>
    <x v="0"/>
    <x v="328"/>
    <x v="62"/>
    <x v="56"/>
    <x v="21"/>
    <x v="23"/>
    <x v="10"/>
  </r>
  <r>
    <x v="0"/>
    <x v="267"/>
    <x v="59"/>
    <x v="56"/>
    <x v="23"/>
    <x v="17"/>
    <x v="10"/>
  </r>
  <r>
    <x v="0"/>
    <x v="256"/>
    <x v="54"/>
    <x v="50"/>
    <x v="19"/>
    <x v="20"/>
    <x v="10"/>
  </r>
  <r>
    <x v="0"/>
    <x v="332"/>
    <x v="76"/>
    <x v="64"/>
    <x v="24"/>
    <x v="22"/>
    <x v="12"/>
  </r>
  <r>
    <x v="0"/>
    <x v="263"/>
    <x v="54"/>
    <x v="49"/>
    <x v="21"/>
    <x v="19"/>
    <x v="10"/>
  </r>
  <r>
    <x v="0"/>
    <x v="339"/>
    <x v="78"/>
    <x v="69"/>
    <x v="24"/>
    <x v="20"/>
    <x v="11"/>
  </r>
  <r>
    <x v="0"/>
    <x v="251"/>
    <x v="53"/>
    <x v="47"/>
    <x v="18"/>
    <x v="20"/>
    <x v="9"/>
  </r>
  <r>
    <x v="0"/>
    <x v="265"/>
    <x v="53"/>
    <x v="49"/>
    <x v="21"/>
    <x v="22"/>
    <x v="9"/>
  </r>
  <r>
    <x v="0"/>
    <x v="296"/>
    <x v="63"/>
    <x v="62"/>
    <x v="24"/>
    <x v="22"/>
    <x v="10"/>
  </r>
  <r>
    <x v="0"/>
    <x v="308"/>
    <x v="63"/>
    <x v="60"/>
    <x v="23"/>
    <x v="22"/>
    <x v="11"/>
  </r>
  <r>
    <x v="0"/>
    <x v="252"/>
    <x v="49"/>
    <x v="47"/>
    <x v="19"/>
    <x v="19"/>
    <x v="8"/>
  </r>
  <r>
    <x v="0"/>
    <x v="304"/>
    <x v="65"/>
    <x v="63"/>
    <x v="22"/>
    <x v="23"/>
    <x v="10"/>
  </r>
  <r>
    <x v="0"/>
    <x v="324"/>
    <x v="69"/>
    <x v="67"/>
    <x v="23"/>
    <x v="22"/>
    <x v="11"/>
  </r>
  <r>
    <x v="0"/>
    <x v="255"/>
    <x v="53"/>
    <x v="50"/>
    <x v="20"/>
    <x v="21"/>
    <x v="9"/>
  </r>
  <r>
    <x v="0"/>
    <x v="235"/>
    <x v="49"/>
    <x v="43"/>
    <x v="20"/>
    <x v="13"/>
    <x v="9"/>
  </r>
  <r>
    <x v="0"/>
    <x v="365"/>
    <x v="81"/>
    <x v="72"/>
    <x v="25"/>
    <x v="27"/>
    <x v="12"/>
  </r>
  <r>
    <x v="0"/>
    <x v="218"/>
    <x v="49"/>
    <x v="43"/>
    <x v="21"/>
    <x v="17"/>
    <x v="8"/>
  </r>
  <r>
    <x v="0"/>
    <x v="314"/>
    <x v="64"/>
    <x v="57"/>
    <x v="20"/>
    <x v="23"/>
    <x v="10"/>
  </r>
  <r>
    <x v="0"/>
    <x v="344"/>
    <x v="75"/>
    <x v="68"/>
    <x v="25"/>
    <x v="27"/>
    <x v="11"/>
  </r>
  <r>
    <x v="0"/>
    <x v="245"/>
    <x v="47"/>
    <x v="44"/>
    <x v="13"/>
    <x v="18"/>
    <x v="9"/>
  </r>
  <r>
    <x v="0"/>
    <x v="249"/>
    <x v="51"/>
    <x v="47"/>
    <x v="19"/>
    <x v="18"/>
    <x v="8"/>
  </r>
  <r>
    <x v="0"/>
    <x v="269"/>
    <x v="57"/>
    <x v="52"/>
    <x v="18"/>
    <x v="20"/>
    <x v="10"/>
  </r>
  <r>
    <x v="0"/>
    <x v="367"/>
    <x v="81"/>
    <x v="70"/>
    <x v="25"/>
    <x v="27"/>
    <x v="15"/>
  </r>
  <r>
    <x v="0"/>
    <x v="261"/>
    <x v="65"/>
    <x v="55"/>
    <x v="16"/>
    <x v="16"/>
    <x v="10"/>
  </r>
  <r>
    <x v="0"/>
    <x v="291"/>
    <x v="56"/>
    <x v="53"/>
    <x v="21"/>
    <x v="24"/>
    <x v="10"/>
  </r>
  <r>
    <x v="0"/>
    <x v="212"/>
    <x v="48"/>
    <x v="43"/>
    <x v="19"/>
    <x v="12"/>
    <x v="8"/>
  </r>
  <r>
    <x v="0"/>
    <x v="278"/>
    <x v="64"/>
    <x v="57"/>
    <x v="19"/>
    <x v="18"/>
    <x v="10"/>
  </r>
  <r>
    <x v="0"/>
    <x v="345"/>
    <x v="73"/>
    <x v="67"/>
    <x v="25"/>
    <x v="23"/>
    <x v="11"/>
  </r>
  <r>
    <x v="0"/>
    <x v="354"/>
    <x v="75"/>
    <x v="67"/>
    <x v="27"/>
    <x v="22"/>
    <x v="13"/>
  </r>
  <r>
    <x v="0"/>
    <x v="307"/>
    <x v="65"/>
    <x v="59"/>
    <x v="24"/>
    <x v="22"/>
    <x v="11"/>
  </r>
  <r>
    <x v="0"/>
    <x v="305"/>
    <x v="64"/>
    <x v="54"/>
    <x v="25"/>
    <x v="16"/>
    <x v="11"/>
  </r>
  <r>
    <x v="0"/>
    <x v="312"/>
    <x v="61"/>
    <x v="54"/>
    <x v="22"/>
    <x v="22"/>
    <x v="9"/>
  </r>
  <r>
    <x v="0"/>
    <x v="239"/>
    <x v="51"/>
    <x v="46"/>
    <x v="17"/>
    <x v="18"/>
    <x v="8"/>
  </r>
  <r>
    <x v="0"/>
    <x v="333"/>
    <x v="73"/>
    <x v="66"/>
    <x v="21"/>
    <x v="23"/>
    <x v="10"/>
  </r>
  <r>
    <x v="0"/>
    <x v="273"/>
    <x v="63"/>
    <x v="55"/>
    <x v="18"/>
    <x v="22"/>
    <x v="10"/>
  </r>
  <r>
    <x v="0"/>
    <x v="303"/>
    <x v="72"/>
    <x v="65"/>
    <x v="21"/>
    <x v="22"/>
    <x v="10"/>
  </r>
  <r>
    <x v="0"/>
    <x v="244"/>
    <x v="60"/>
    <x v="52"/>
    <x v="17"/>
    <x v="16"/>
    <x v="8"/>
  </r>
  <r>
    <x v="0"/>
    <x v="318"/>
    <x v="64"/>
    <x v="62"/>
    <x v="22"/>
    <x v="22"/>
    <x v="10"/>
  </r>
  <r>
    <x v="0"/>
    <x v="285"/>
    <x v="63"/>
    <x v="57"/>
    <x v="21"/>
    <x v="18"/>
    <x v="10"/>
  </r>
  <r>
    <x v="0"/>
    <x v="340"/>
    <x v="80"/>
    <x v="71"/>
    <x v="25"/>
    <x v="23"/>
    <x v="10"/>
  </r>
  <r>
    <x v="0"/>
    <x v="266"/>
    <x v="65"/>
    <x v="51"/>
    <x v="18"/>
    <x v="21"/>
    <x v="8"/>
  </r>
  <r>
    <x v="0"/>
    <x v="272"/>
    <x v="55"/>
    <x v="51"/>
    <x v="19"/>
    <x v="20"/>
    <x v="10"/>
  </r>
  <r>
    <x v="0"/>
    <x v="304"/>
    <x v="64"/>
    <x v="58"/>
    <x v="20"/>
    <x v="22"/>
    <x v="9"/>
  </r>
  <r>
    <x v="0"/>
    <x v="271"/>
    <x v="62"/>
    <x v="58"/>
    <x v="24"/>
    <x v="20"/>
    <x v="9"/>
  </r>
  <r>
    <x v="0"/>
    <x v="331"/>
    <x v="65"/>
    <x v="62"/>
    <x v="24"/>
    <x v="21"/>
    <x v="9"/>
  </r>
  <r>
    <x v="0"/>
    <x v="277"/>
    <x v="60"/>
    <x v="55"/>
    <x v="21"/>
    <x v="19"/>
    <x v="10"/>
  </r>
  <r>
    <x v="0"/>
    <x v="238"/>
    <x v="47"/>
    <x v="44"/>
    <x v="18"/>
    <x v="18"/>
    <x v="10"/>
  </r>
  <r>
    <x v="0"/>
    <x v="254"/>
    <x v="57"/>
    <x v="50"/>
    <x v="19"/>
    <x v="17"/>
    <x v="10"/>
  </r>
  <r>
    <x v="0"/>
    <x v="250"/>
    <x v="54"/>
    <x v="49"/>
    <x v="21"/>
    <x v="19"/>
    <x v="10"/>
  </r>
  <r>
    <x v="0"/>
    <x v="234"/>
    <x v="46"/>
    <x v="38"/>
    <x v="16"/>
    <x v="17"/>
    <x v="9"/>
  </r>
  <r>
    <x v="0"/>
    <x v="323"/>
    <x v="73"/>
    <x v="65"/>
    <x v="23"/>
    <x v="22"/>
    <x v="11"/>
  </r>
  <r>
    <x v="0"/>
    <x v="292"/>
    <x v="57"/>
    <x v="51"/>
    <x v="20"/>
    <x v="21"/>
    <x v="11"/>
  </r>
  <r>
    <x v="0"/>
    <x v="293"/>
    <x v="61"/>
    <x v="55"/>
    <x v="21"/>
    <x v="19"/>
    <x v="10"/>
  </r>
  <r>
    <x v="0"/>
    <x v="247"/>
    <x v="49"/>
    <x v="47"/>
    <x v="21"/>
    <x v="19"/>
    <x v="11"/>
  </r>
  <r>
    <x v="0"/>
    <x v="348"/>
    <x v="73"/>
    <x v="63"/>
    <x v="26"/>
    <x v="27"/>
    <x v="12"/>
  </r>
  <r>
    <x v="0"/>
    <x v="330"/>
    <x v="64"/>
    <x v="59"/>
    <x v="21"/>
    <x v="25"/>
    <x v="12"/>
  </r>
  <r>
    <x v="0"/>
    <x v="320"/>
    <x v="62"/>
    <x v="56"/>
    <x v="23"/>
    <x v="25"/>
    <x v="11"/>
  </r>
  <r>
    <x v="0"/>
    <x v="275"/>
    <x v="65"/>
    <x v="58"/>
    <x v="20"/>
    <x v="20"/>
    <x v="10"/>
  </r>
  <r>
    <x v="0"/>
    <x v="202"/>
    <x v="47"/>
    <x v="41"/>
    <x v="19"/>
    <x v="15"/>
    <x v="8"/>
  </r>
  <r>
    <x v="0"/>
    <x v="231"/>
    <x v="48"/>
    <x v="43"/>
    <x v="17"/>
    <x v="14"/>
    <x v="8"/>
  </r>
  <r>
    <x v="0"/>
    <x v="279"/>
    <x v="60"/>
    <x v="52"/>
    <x v="22"/>
    <x v="21"/>
    <x v="9"/>
  </r>
  <r>
    <x v="0"/>
    <x v="283"/>
    <x v="57"/>
    <x v="54"/>
    <x v="20"/>
    <x v="19"/>
    <x v="9"/>
  </r>
  <r>
    <x v="0"/>
    <x v="343"/>
    <x v="70"/>
    <x v="65"/>
    <x v="26"/>
    <x v="25"/>
    <x v="11"/>
  </r>
  <r>
    <x v="0"/>
    <x v="288"/>
    <x v="66"/>
    <x v="50"/>
    <x v="19"/>
    <x v="17"/>
    <x v="10"/>
  </r>
  <r>
    <x v="0"/>
    <x v="302"/>
    <x v="60"/>
    <x v="53"/>
    <x v="18"/>
    <x v="21"/>
    <x v="11"/>
  </r>
  <r>
    <x v="0"/>
    <x v="301"/>
    <x v="67"/>
    <x v="66"/>
    <x v="24"/>
    <x v="18"/>
    <x v="11"/>
  </r>
  <r>
    <x v="0"/>
    <x v="315"/>
    <x v="65"/>
    <x v="57"/>
    <x v="21"/>
    <x v="25"/>
    <x v="12"/>
  </r>
  <r>
    <x v="0"/>
    <x v="341"/>
    <x v="71"/>
    <x v="64"/>
    <x v="25"/>
    <x v="25"/>
    <x v="11"/>
  </r>
  <r>
    <x v="0"/>
    <x v="298"/>
    <x v="58"/>
    <x v="54"/>
    <x v="22"/>
    <x v="21"/>
    <x v="10"/>
  </r>
  <r>
    <x v="0"/>
    <x v="280"/>
    <x v="67"/>
    <x v="64"/>
    <x v="23"/>
    <x v="19"/>
    <x v="9"/>
  </r>
  <r>
    <x v="0"/>
    <x v="363"/>
    <x v="76"/>
    <x v="71"/>
    <x v="24"/>
    <x v="26"/>
    <x v="10"/>
  </r>
  <r>
    <x v="0"/>
    <x v="259"/>
    <x v="56"/>
    <x v="54"/>
    <x v="21"/>
    <x v="19"/>
    <x v="10"/>
  </r>
  <r>
    <x v="0"/>
    <x v="284"/>
    <x v="63"/>
    <x v="55"/>
    <x v="20"/>
    <x v="18"/>
    <x v="10"/>
  </r>
  <r>
    <x v="0"/>
    <x v="336"/>
    <x v="67"/>
    <x v="63"/>
    <x v="24"/>
    <x v="22"/>
    <x v="11"/>
  </r>
  <r>
    <x v="0"/>
    <x v="317"/>
    <x v="66"/>
    <x v="59"/>
    <x v="23"/>
    <x v="23"/>
    <x v="11"/>
  </r>
  <r>
    <x v="0"/>
    <x v="294"/>
    <x v="63"/>
    <x v="56"/>
    <x v="23"/>
    <x v="19"/>
    <x v="11"/>
  </r>
  <r>
    <x v="0"/>
    <x v="275"/>
    <x v="53"/>
    <x v="54"/>
    <x v="21"/>
    <x v="18"/>
    <x v="10"/>
  </r>
  <r>
    <x v="0"/>
    <x v="253"/>
    <x v="51"/>
    <x v="48"/>
    <x v="20"/>
    <x v="17"/>
    <x v="9"/>
  </r>
  <r>
    <x v="0"/>
    <x v="325"/>
    <x v="66"/>
    <x v="61"/>
    <x v="22"/>
    <x v="21"/>
    <x v="11"/>
  </r>
  <r>
    <x v="0"/>
    <x v="362"/>
    <x v="76"/>
    <x v="63"/>
    <x v="24"/>
    <x v="24"/>
    <x v="12"/>
  </r>
  <r>
    <x v="0"/>
    <x v="300"/>
    <x v="60"/>
    <x v="57"/>
    <x v="21"/>
    <x v="21"/>
    <x v="11"/>
  </r>
  <r>
    <x v="0"/>
    <x v="289"/>
    <x v="61"/>
    <x v="57"/>
    <x v="20"/>
    <x v="19"/>
    <x v="9"/>
  </r>
  <r>
    <x v="0"/>
    <x v="287"/>
    <x v="61"/>
    <x v="54"/>
    <x v="20"/>
    <x v="21"/>
    <x v="11"/>
  </r>
  <r>
    <x v="0"/>
    <x v="227"/>
    <x v="51"/>
    <x v="48"/>
    <x v="19"/>
    <x v="15"/>
    <x v="8"/>
  </r>
  <r>
    <x v="0"/>
    <x v="355"/>
    <x v="77"/>
    <x v="68"/>
    <x v="24"/>
    <x v="23"/>
    <x v="11"/>
  </r>
  <r>
    <x v="0"/>
    <x v="306"/>
    <x v="63"/>
    <x v="54"/>
    <x v="24"/>
    <x v="18"/>
    <x v="10"/>
  </r>
  <r>
    <x v="0"/>
    <x v="295"/>
    <x v="63"/>
    <x v="59"/>
    <x v="22"/>
    <x v="17"/>
    <x v="10"/>
  </r>
  <r>
    <x v="0"/>
    <x v="380"/>
    <x v="81"/>
    <x v="78"/>
    <x v="27"/>
    <x v="28"/>
    <x v="10"/>
  </r>
  <r>
    <x v="0"/>
    <x v="350"/>
    <x v="72"/>
    <x v="64"/>
    <x v="24"/>
    <x v="22"/>
    <x v="11"/>
  </r>
  <r>
    <x v="0"/>
    <x v="356"/>
    <x v="78"/>
    <x v="72"/>
    <x v="24"/>
    <x v="24"/>
    <x v="10"/>
  </r>
  <r>
    <x v="0"/>
    <x v="395"/>
    <x v="92"/>
    <x v="81"/>
    <x v="31"/>
    <x v="23"/>
    <x v="11"/>
  </r>
  <r>
    <x v="0"/>
    <x v="381"/>
    <x v="79"/>
    <x v="72"/>
    <x v="31"/>
    <x v="32"/>
    <x v="12"/>
  </r>
  <r>
    <x v="0"/>
    <x v="329"/>
    <x v="77"/>
    <x v="64"/>
    <x v="19"/>
    <x v="25"/>
    <x v="10"/>
  </r>
  <r>
    <x v="0"/>
    <x v="441"/>
    <x v="101"/>
    <x v="77"/>
    <x v="31"/>
    <x v="37"/>
    <x v="12"/>
  </r>
  <r>
    <x v="0"/>
    <x v="359"/>
    <x v="68"/>
    <x v="65"/>
    <x v="31"/>
    <x v="31"/>
    <x v="11"/>
  </r>
  <r>
    <x v="0"/>
    <x v="364"/>
    <x v="70"/>
    <x v="68"/>
    <x v="25"/>
    <x v="36"/>
    <x v="10"/>
  </r>
  <r>
    <x v="0"/>
    <x v="358"/>
    <x v="78"/>
    <x v="71"/>
    <x v="27"/>
    <x v="29"/>
    <x v="12"/>
  </r>
  <r>
    <x v="0"/>
    <x v="394"/>
    <x v="90"/>
    <x v="79"/>
    <x v="31"/>
    <x v="29"/>
    <x v="14"/>
  </r>
  <r>
    <x v="0"/>
    <x v="353"/>
    <x v="74"/>
    <x v="68"/>
    <x v="29"/>
    <x v="31"/>
    <x v="15"/>
  </r>
  <r>
    <x v="0"/>
    <x v="423"/>
    <x v="92"/>
    <x v="84"/>
    <x v="31"/>
    <x v="37"/>
    <x v="12"/>
  </r>
  <r>
    <x v="0"/>
    <x v="410"/>
    <x v="95"/>
    <x v="84"/>
    <x v="31"/>
    <x v="37"/>
    <x v="15"/>
  </r>
  <r>
    <x v="0"/>
    <x v="427"/>
    <x v="81"/>
    <x v="71"/>
    <x v="30"/>
    <x v="35"/>
    <x v="14"/>
  </r>
  <r>
    <x v="0"/>
    <x v="386"/>
    <x v="86"/>
    <x v="76"/>
    <x v="29"/>
    <x v="32"/>
    <x v="12"/>
  </r>
  <r>
    <x v="0"/>
    <x v="374"/>
    <x v="82"/>
    <x v="73"/>
    <x v="29"/>
    <x v="31"/>
    <x v="13"/>
  </r>
  <r>
    <x v="0"/>
    <x v="384"/>
    <x v="87"/>
    <x v="76"/>
    <x v="31"/>
    <x v="31"/>
    <x v="14"/>
  </r>
  <r>
    <x v="0"/>
    <x v="383"/>
    <x v="82"/>
    <x v="74"/>
    <x v="27"/>
    <x v="35"/>
    <x v="15"/>
  </r>
  <r>
    <x v="0"/>
    <x v="387"/>
    <x v="85"/>
    <x v="75"/>
    <x v="29"/>
    <x v="32"/>
    <x v="12"/>
  </r>
  <r>
    <x v="0"/>
    <x v="371"/>
    <x v="83"/>
    <x v="77"/>
    <x v="30"/>
    <x v="37"/>
    <x v="15"/>
  </r>
  <r>
    <x v="0"/>
    <x v="378"/>
    <x v="79"/>
    <x v="71"/>
    <x v="25"/>
    <x v="32"/>
    <x v="14"/>
  </r>
  <r>
    <x v="0"/>
    <x v="360"/>
    <x v="74"/>
    <x v="69"/>
    <x v="24"/>
    <x v="30"/>
    <x v="11"/>
  </r>
  <r>
    <x v="0"/>
    <x v="357"/>
    <x v="79"/>
    <x v="71"/>
    <x v="26"/>
    <x v="33"/>
    <x v="12"/>
  </r>
  <r>
    <x v="0"/>
    <x v="391"/>
    <x v="81"/>
    <x v="75"/>
    <x v="29"/>
    <x v="38"/>
    <x v="14"/>
  </r>
  <r>
    <x v="0"/>
    <x v="366"/>
    <x v="78"/>
    <x v="72"/>
    <x v="30"/>
    <x v="29"/>
    <x v="12"/>
  </r>
  <r>
    <x v="0"/>
    <x v="388"/>
    <x v="80"/>
    <x v="73"/>
    <x v="26"/>
    <x v="33"/>
    <x v="14"/>
  </r>
  <r>
    <x v="0"/>
    <x v="361"/>
    <x v="70"/>
    <x v="66"/>
    <x v="21"/>
    <x v="32"/>
    <x v="13"/>
  </r>
  <r>
    <x v="0"/>
    <x v="337"/>
    <x v="71"/>
    <x v="62"/>
    <x v="26"/>
    <x v="25"/>
    <x v="12"/>
  </r>
  <r>
    <x v="0"/>
    <x v="368"/>
    <x v="82"/>
    <x v="72"/>
    <x v="26"/>
    <x v="27"/>
    <x v="13"/>
  </r>
  <r>
    <x v="0"/>
    <x v="396"/>
    <x v="85"/>
    <x v="79"/>
    <x v="31"/>
    <x v="35"/>
    <x v="13"/>
  </r>
  <r>
    <x v="0"/>
    <x v="411"/>
    <x v="92"/>
    <x v="83"/>
    <x v="32"/>
    <x v="42"/>
    <x v="13"/>
  </r>
  <r>
    <x v="0"/>
    <x v="369"/>
    <x v="81"/>
    <x v="74"/>
    <x v="31"/>
    <x v="31"/>
    <x v="11"/>
  </r>
  <r>
    <x v="0"/>
    <x v="377"/>
    <x v="87"/>
    <x v="75"/>
    <x v="32"/>
    <x v="33"/>
    <x v="12"/>
  </r>
  <r>
    <x v="0"/>
    <x v="376"/>
    <x v="78"/>
    <x v="73"/>
    <x v="31"/>
    <x v="33"/>
    <x v="14"/>
  </r>
  <r>
    <x v="0"/>
    <x v="349"/>
    <x v="80"/>
    <x v="71"/>
    <x v="29"/>
    <x v="29"/>
    <x v="9"/>
  </r>
  <r>
    <x v="0"/>
    <x v="370"/>
    <x v="73"/>
    <x v="70"/>
    <x v="26"/>
    <x v="27"/>
    <x v="12"/>
  </r>
  <r>
    <x v="0"/>
    <x v="287"/>
    <x v="63"/>
    <x v="54"/>
    <x v="30"/>
    <x v="25"/>
    <x v="11"/>
  </r>
  <r>
    <x v="0"/>
    <x v="385"/>
    <x v="82"/>
    <x v="74"/>
    <x v="34"/>
    <x v="32"/>
    <x v="12"/>
  </r>
  <r>
    <x v="0"/>
    <x v="401"/>
    <x v="87"/>
    <x v="82"/>
    <x v="25"/>
    <x v="36"/>
    <x v="14"/>
  </r>
  <r>
    <x v="0"/>
    <x v="433"/>
    <x v="102"/>
    <x v="92"/>
    <x v="29"/>
    <x v="44"/>
    <x v="16"/>
  </r>
  <r>
    <x v="0"/>
    <x v="467"/>
    <x v="111"/>
    <x v="101"/>
    <x v="26"/>
    <x v="38"/>
    <x v="16"/>
  </r>
  <r>
    <x v="0"/>
    <x v="379"/>
    <x v="90"/>
    <x v="77"/>
    <x v="36"/>
    <x v="37"/>
    <x v="15"/>
  </r>
  <r>
    <x v="0"/>
    <x v="540"/>
    <x v="107"/>
    <x v="98"/>
    <x v="34"/>
    <x v="45"/>
    <x v="16"/>
  </r>
  <r>
    <x v="0"/>
    <x v="484"/>
    <x v="100"/>
    <x v="87"/>
    <x v="31"/>
    <x v="43"/>
    <x v="15"/>
  </r>
  <r>
    <x v="0"/>
    <x v="450"/>
    <x v="102"/>
    <x v="93"/>
    <x v="36"/>
    <x v="43"/>
    <x v="16"/>
  </r>
  <r>
    <x v="0"/>
    <x v="447"/>
    <x v="92"/>
    <x v="84"/>
    <x v="32"/>
    <x v="37"/>
    <x v="16"/>
  </r>
  <r>
    <x v="0"/>
    <x v="546"/>
    <x v="111"/>
    <x v="97"/>
    <x v="35"/>
    <x v="38"/>
    <x v="16"/>
  </r>
  <r>
    <x v="0"/>
    <x v="463"/>
    <x v="105"/>
    <x v="93"/>
    <x v="33"/>
    <x v="41"/>
    <x v="16"/>
  </r>
  <r>
    <x v="0"/>
    <x v="479"/>
    <x v="101"/>
    <x v="91"/>
    <x v="36"/>
    <x v="38"/>
    <x v="17"/>
  </r>
  <r>
    <x v="0"/>
    <x v="406"/>
    <x v="93"/>
    <x v="83"/>
    <x v="33"/>
    <x v="37"/>
    <x v="15"/>
  </r>
  <r>
    <x v="0"/>
    <x v="457"/>
    <x v="87"/>
    <x v="75"/>
    <x v="34"/>
    <x v="38"/>
    <x v="16"/>
  </r>
  <r>
    <x v="0"/>
    <x v="434"/>
    <x v="101"/>
    <x v="86"/>
    <x v="34"/>
    <x v="39"/>
    <x v="14"/>
  </r>
  <r>
    <x v="0"/>
    <x v="397"/>
    <x v="92"/>
    <x v="86"/>
    <x v="31"/>
    <x v="40"/>
    <x v="14"/>
  </r>
  <r>
    <x v="0"/>
    <x v="412"/>
    <x v="95"/>
    <x v="83"/>
    <x v="31"/>
    <x v="36"/>
    <x v="15"/>
  </r>
  <r>
    <x v="0"/>
    <x v="508"/>
    <x v="108"/>
    <x v="95"/>
    <x v="35"/>
    <x v="42"/>
    <x v="17"/>
  </r>
  <r>
    <x v="0"/>
    <x v="504"/>
    <x v="103"/>
    <x v="97"/>
    <x v="34"/>
    <x v="41"/>
    <x v="18"/>
  </r>
  <r>
    <x v="0"/>
    <x v="448"/>
    <x v="101"/>
    <x v="87"/>
    <x v="31"/>
    <x v="38"/>
    <x v="17"/>
  </r>
  <r>
    <x v="0"/>
    <x v="375"/>
    <x v="87"/>
    <x v="75"/>
    <x v="25"/>
    <x v="32"/>
    <x v="16"/>
  </r>
  <r>
    <x v="0"/>
    <x v="475"/>
    <x v="92"/>
    <x v="83"/>
    <x v="30"/>
    <x v="35"/>
    <x v="16"/>
  </r>
  <r>
    <x v="0"/>
    <x v="429"/>
    <x v="98"/>
    <x v="86"/>
    <x v="31"/>
    <x v="36"/>
    <x v="15"/>
  </r>
  <r>
    <x v="0"/>
    <x v="417"/>
    <x v="92"/>
    <x v="86"/>
    <x v="31"/>
    <x v="37"/>
    <x v="15"/>
  </r>
  <r>
    <x v="0"/>
    <x v="465"/>
    <x v="102"/>
    <x v="93"/>
    <x v="31"/>
    <x v="36"/>
    <x v="14"/>
  </r>
  <r>
    <x v="0"/>
    <x v="438"/>
    <x v="95"/>
    <x v="84"/>
    <x v="26"/>
    <x v="37"/>
    <x v="13"/>
  </r>
  <r>
    <x v="0"/>
    <x v="515"/>
    <x v="107"/>
    <x v="97"/>
    <x v="34"/>
    <x v="46"/>
    <x v="19"/>
  </r>
  <r>
    <x v="0"/>
    <x v="535"/>
    <x v="105"/>
    <x v="96"/>
    <x v="34"/>
    <x v="45"/>
    <x v="18"/>
  </r>
  <r>
    <x v="0"/>
    <x v="477"/>
    <x v="107"/>
    <x v="98"/>
    <x v="31"/>
    <x v="43"/>
    <x v="15"/>
  </r>
  <r>
    <x v="0"/>
    <x v="432"/>
    <x v="92"/>
    <x v="93"/>
    <x v="31"/>
    <x v="36"/>
    <x v="15"/>
  </r>
  <r>
    <x v="0"/>
    <x v="474"/>
    <x v="95"/>
    <x v="86"/>
    <x v="25"/>
    <x v="36"/>
    <x v="15"/>
  </r>
  <r>
    <x v="0"/>
    <x v="466"/>
    <x v="94"/>
    <x v="86"/>
    <x v="35"/>
    <x v="46"/>
    <x v="15"/>
  </r>
  <r>
    <x v="0"/>
    <x v="501"/>
    <x v="99"/>
    <x v="90"/>
    <x v="32"/>
    <x v="46"/>
    <x v="16"/>
  </r>
  <r>
    <x v="0"/>
    <x v="399"/>
    <x v="101"/>
    <x v="89"/>
    <x v="33"/>
    <x v="35"/>
    <x v="16"/>
  </r>
  <r>
    <x v="0"/>
    <x v="524"/>
    <x v="104"/>
    <x v="94"/>
    <x v="36"/>
    <x v="47"/>
    <x v="18"/>
  </r>
  <r>
    <x v="0"/>
    <x v="390"/>
    <x v="92"/>
    <x v="81"/>
    <x v="31"/>
    <x v="35"/>
    <x v="15"/>
  </r>
  <r>
    <x v="0"/>
    <x v="428"/>
    <x v="89"/>
    <x v="77"/>
    <x v="31"/>
    <x v="43"/>
    <x v="15"/>
  </r>
  <r>
    <x v="0"/>
    <x v="393"/>
    <x v="82"/>
    <x v="78"/>
    <x v="29"/>
    <x v="35"/>
    <x v="15"/>
  </r>
  <r>
    <x v="0"/>
    <x v="449"/>
    <x v="103"/>
    <x v="92"/>
    <x v="29"/>
    <x v="32"/>
    <x v="16"/>
  </r>
  <r>
    <x v="0"/>
    <x v="459"/>
    <x v="95"/>
    <x v="83"/>
    <x v="32"/>
    <x v="40"/>
    <x v="16"/>
  </r>
  <r>
    <x v="0"/>
    <x v="420"/>
    <x v="89"/>
    <x v="81"/>
    <x v="29"/>
    <x v="37"/>
    <x v="15"/>
  </r>
  <r>
    <x v="0"/>
    <x v="392"/>
    <x v="87"/>
    <x v="77"/>
    <x v="25"/>
    <x v="37"/>
    <x v="15"/>
  </r>
  <r>
    <x v="0"/>
    <x v="404"/>
    <x v="91"/>
    <x v="81"/>
    <x v="31"/>
    <x v="36"/>
    <x v="15"/>
  </r>
  <r>
    <x v="0"/>
    <x v="445"/>
    <x v="93"/>
    <x v="87"/>
    <x v="32"/>
    <x v="38"/>
    <x v="16"/>
  </r>
  <r>
    <x v="0"/>
    <x v="539"/>
    <x v="115"/>
    <x v="103"/>
    <x v="34"/>
    <x v="50"/>
    <x v="19"/>
  </r>
  <r>
    <x v="0"/>
    <x v="509"/>
    <x v="107"/>
    <x v="95"/>
    <x v="26"/>
    <x v="44"/>
    <x v="19"/>
  </r>
  <r>
    <x v="0"/>
    <x v="451"/>
    <x v="102"/>
    <x v="82"/>
    <x v="26"/>
    <x v="38"/>
    <x v="16"/>
  </r>
  <r>
    <x v="0"/>
    <x v="469"/>
    <x v="95"/>
    <x v="84"/>
    <x v="31"/>
    <x v="40"/>
    <x v="17"/>
  </r>
  <r>
    <x v="0"/>
    <x v="439"/>
    <x v="100"/>
    <x v="89"/>
    <x v="31"/>
    <x v="34"/>
    <x v="16"/>
  </r>
  <r>
    <x v="0"/>
    <x v="402"/>
    <x v="91"/>
    <x v="77"/>
    <x v="28"/>
    <x v="32"/>
    <x v="16"/>
  </r>
  <r>
    <x v="0"/>
    <x v="491"/>
    <x v="110"/>
    <x v="91"/>
    <x v="32"/>
    <x v="40"/>
    <x v="16"/>
  </r>
  <r>
    <x v="0"/>
    <x v="516"/>
    <x v="112"/>
    <x v="97"/>
    <x v="36"/>
    <x v="43"/>
    <x v="17"/>
  </r>
  <r>
    <x v="0"/>
    <x v="471"/>
    <x v="97"/>
    <x v="85"/>
    <x v="31"/>
    <x v="42"/>
    <x v="15"/>
  </r>
  <r>
    <x v="0"/>
    <x v="468"/>
    <x v="92"/>
    <x v="78"/>
    <x v="29"/>
    <x v="38"/>
    <x v="16"/>
  </r>
  <r>
    <x v="0"/>
    <x v="454"/>
    <x v="97"/>
    <x v="85"/>
    <x v="31"/>
    <x v="36"/>
    <x v="15"/>
  </r>
  <r>
    <x v="0"/>
    <x v="415"/>
    <x v="90"/>
    <x v="83"/>
    <x v="26"/>
    <x v="37"/>
    <x v="16"/>
  </r>
  <r>
    <x v="0"/>
    <x v="481"/>
    <x v="105"/>
    <x v="67"/>
    <x v="31"/>
    <x v="37"/>
    <x v="16"/>
  </r>
  <r>
    <x v="0"/>
    <x v="400"/>
    <x v="87"/>
    <x v="88"/>
    <x v="28"/>
    <x v="35"/>
    <x v="15"/>
  </r>
  <r>
    <x v="0"/>
    <x v="426"/>
    <x v="82"/>
    <x v="76"/>
    <x v="29"/>
    <x v="37"/>
    <x v="16"/>
  </r>
  <r>
    <x v="0"/>
    <x v="436"/>
    <x v="94"/>
    <x v="86"/>
    <x v="33"/>
    <x v="38"/>
    <x v="15"/>
  </r>
  <r>
    <x v="0"/>
    <x v="502"/>
    <x v="103"/>
    <x v="91"/>
    <x v="34"/>
    <x v="43"/>
    <x v="18"/>
  </r>
  <r>
    <x v="0"/>
    <x v="480"/>
    <x v="109"/>
    <x v="97"/>
    <x v="32"/>
    <x v="43"/>
    <x v="16"/>
  </r>
  <r>
    <x v="0"/>
    <x v="473"/>
    <x v="111"/>
    <x v="97"/>
    <x v="34"/>
    <x v="46"/>
    <x v="17"/>
  </r>
  <r>
    <x v="0"/>
    <x v="413"/>
    <x v="91"/>
    <x v="77"/>
    <x v="31"/>
    <x v="36"/>
    <x v="16"/>
  </r>
  <r>
    <x v="0"/>
    <x v="430"/>
    <x v="97"/>
    <x v="83"/>
    <x v="28"/>
    <x v="41"/>
    <x v="17"/>
  </r>
  <r>
    <x v="0"/>
    <x v="493"/>
    <x v="111"/>
    <x v="96"/>
    <x v="35"/>
    <x v="42"/>
    <x v="16"/>
  </r>
  <r>
    <x v="0"/>
    <x v="407"/>
    <x v="94"/>
    <x v="82"/>
    <x v="31"/>
    <x v="37"/>
    <x v="17"/>
  </r>
  <r>
    <x v="0"/>
    <x v="440"/>
    <x v="88"/>
    <x v="81"/>
    <x v="31"/>
    <x v="41"/>
    <x v="16"/>
  </r>
  <r>
    <x v="0"/>
    <x v="460"/>
    <x v="99"/>
    <x v="86"/>
    <x v="33"/>
    <x v="37"/>
    <x v="16"/>
  </r>
  <r>
    <x v="0"/>
    <x v="409"/>
    <x v="92"/>
    <x v="82"/>
    <x v="32"/>
    <x v="41"/>
    <x v="16"/>
  </r>
  <r>
    <x v="0"/>
    <x v="431"/>
    <x v="87"/>
    <x v="77"/>
    <x v="32"/>
    <x v="42"/>
    <x v="17"/>
  </r>
  <r>
    <x v="0"/>
    <x v="458"/>
    <x v="95"/>
    <x v="82"/>
    <x v="27"/>
    <x v="44"/>
    <x v="17"/>
  </r>
  <r>
    <x v="0"/>
    <x v="483"/>
    <x v="104"/>
    <x v="85"/>
    <x v="27"/>
    <x v="43"/>
    <x v="17"/>
  </r>
  <r>
    <x v="0"/>
    <x v="444"/>
    <x v="98"/>
    <x v="87"/>
    <x v="38"/>
    <x v="43"/>
    <x v="17"/>
  </r>
  <r>
    <x v="0"/>
    <x v="398"/>
    <x v="91"/>
    <x v="82"/>
    <x v="25"/>
    <x v="38"/>
    <x v="16"/>
  </r>
  <r>
    <x v="0"/>
    <x v="452"/>
    <x v="100"/>
    <x v="85"/>
    <x v="31"/>
    <x v="43"/>
    <x v="15"/>
  </r>
  <r>
    <x v="0"/>
    <x v="405"/>
    <x v="91"/>
    <x v="80"/>
    <x v="31"/>
    <x v="37"/>
    <x v="13"/>
  </r>
  <r>
    <x v="0"/>
    <x v="435"/>
    <x v="102"/>
    <x v="83"/>
    <x v="35"/>
    <x v="38"/>
    <x v="17"/>
  </r>
  <r>
    <x v="0"/>
    <x v="453"/>
    <x v="96"/>
    <x v="84"/>
    <x v="29"/>
    <x v="38"/>
    <x v="16"/>
  </r>
  <r>
    <x v="0"/>
    <x v="471"/>
    <x v="97"/>
    <x v="85"/>
    <x v="31"/>
    <x v="42"/>
    <x v="15"/>
  </r>
  <r>
    <x v="0"/>
    <x v="567"/>
    <x v="117"/>
    <x v="102"/>
    <x v="36"/>
    <x v="42"/>
    <x v="15"/>
  </r>
  <r>
    <x v="0"/>
    <x v="554"/>
    <x v="117"/>
    <x v="98"/>
    <x v="32"/>
    <x v="43"/>
    <x v="13"/>
  </r>
  <r>
    <x v="0"/>
    <x v="611"/>
    <x v="134"/>
    <x v="113"/>
    <x v="34"/>
    <x v="47"/>
    <x v="15"/>
  </r>
  <r>
    <x v="0"/>
    <x v="532"/>
    <x v="113"/>
    <x v="96"/>
    <x v="31"/>
    <x v="43"/>
    <x v="16"/>
  </r>
  <r>
    <x v="0"/>
    <x v="581"/>
    <x v="127"/>
    <x v="107"/>
    <x v="33"/>
    <x v="49"/>
    <x v="16"/>
  </r>
  <r>
    <x v="0"/>
    <x v="522"/>
    <x v="118"/>
    <x v="105"/>
    <x v="29"/>
    <x v="43"/>
    <x v="13"/>
  </r>
  <r>
    <x v="0"/>
    <x v="575"/>
    <x v="128"/>
    <x v="110"/>
    <x v="27"/>
    <x v="40"/>
    <x v="14"/>
  </r>
  <r>
    <x v="0"/>
    <x v="589"/>
    <x v="112"/>
    <x v="94"/>
    <x v="25"/>
    <x v="48"/>
    <x v="16"/>
  </r>
  <r>
    <x v="0"/>
    <x v="507"/>
    <x v="112"/>
    <x v="95"/>
    <x v="26"/>
    <x v="41"/>
    <x v="14"/>
  </r>
  <r>
    <x v="0"/>
    <x v="620"/>
    <x v="144"/>
    <x v="119"/>
    <x v="35"/>
    <x v="54"/>
    <x v="17"/>
  </r>
  <r>
    <x v="0"/>
    <x v="530"/>
    <x v="112"/>
    <x v="97"/>
    <x v="30"/>
    <x v="44"/>
    <x v="14"/>
  </r>
  <r>
    <x v="0"/>
    <x v="583"/>
    <x v="122"/>
    <x v="107"/>
    <x v="31"/>
    <x v="45"/>
    <x v="17"/>
  </r>
  <r>
    <x v="0"/>
    <x v="615"/>
    <x v="123"/>
    <x v="103"/>
    <x v="31"/>
    <x v="51"/>
    <x v="18"/>
  </r>
  <r>
    <x v="0"/>
    <x v="511"/>
    <x v="114"/>
    <x v="95"/>
    <x v="26"/>
    <x v="43"/>
    <x v="17"/>
  </r>
  <r>
    <x v="0"/>
    <x v="584"/>
    <x v="121"/>
    <x v="104"/>
    <x v="29"/>
    <x v="47"/>
    <x v="16"/>
  </r>
  <r>
    <x v="0"/>
    <x v="629"/>
    <x v="137"/>
    <x v="116"/>
    <x v="29"/>
    <x v="56"/>
    <x v="19"/>
  </r>
  <r>
    <x v="0"/>
    <x v="576"/>
    <x v="121"/>
    <x v="104"/>
    <x v="35"/>
    <x v="49"/>
    <x v="17"/>
  </r>
  <r>
    <x v="0"/>
    <x v="602"/>
    <x v="128"/>
    <x v="108"/>
    <x v="26"/>
    <x v="51"/>
    <x v="17"/>
  </r>
  <r>
    <x v="0"/>
    <x v="585"/>
    <x v="118"/>
    <x v="101"/>
    <x v="24"/>
    <x v="48"/>
    <x v="16"/>
  </r>
  <r>
    <x v="0"/>
    <x v="572"/>
    <x v="128"/>
    <x v="108"/>
    <x v="27"/>
    <x v="44"/>
    <x v="17"/>
  </r>
  <r>
    <x v="0"/>
    <x v="571"/>
    <x v="117"/>
    <x v="102"/>
    <x v="33"/>
    <x v="49"/>
    <x v="17"/>
  </r>
  <r>
    <x v="0"/>
    <x v="569"/>
    <x v="129"/>
    <x v="116"/>
    <x v="35"/>
    <x v="53"/>
    <x v="16"/>
  </r>
  <r>
    <x v="0"/>
    <x v="536"/>
    <x v="121"/>
    <x v="101"/>
    <x v="36"/>
    <x v="47"/>
    <x v="15"/>
  </r>
  <r>
    <x v="0"/>
    <x v="636"/>
    <x v="141"/>
    <x v="119"/>
    <x v="39"/>
    <x v="60"/>
    <x v="19"/>
  </r>
  <r>
    <x v="0"/>
    <x v="559"/>
    <x v="112"/>
    <x v="108"/>
    <x v="35"/>
    <x v="48"/>
    <x v="17"/>
  </r>
  <r>
    <x v="0"/>
    <x v="553"/>
    <x v="118"/>
    <x v="98"/>
    <x v="29"/>
    <x v="44"/>
    <x v="16"/>
  </r>
  <r>
    <x v="0"/>
    <x v="560"/>
    <x v="125"/>
    <x v="103"/>
    <x v="34"/>
    <x v="48"/>
    <x v="17"/>
  </r>
  <r>
    <x v="0"/>
    <x v="418"/>
    <x v="126"/>
    <x v="101"/>
    <x v="36"/>
    <x v="52"/>
    <x v="17"/>
  </r>
  <r>
    <x v="0"/>
    <x v="624"/>
    <x v="140"/>
    <x v="114"/>
    <x v="41"/>
    <x v="53"/>
    <x v="18"/>
  </r>
  <r>
    <x v="0"/>
    <x v="622"/>
    <x v="131"/>
    <x v="109"/>
    <x v="41"/>
    <x v="53"/>
    <x v="16"/>
  </r>
  <r>
    <x v="0"/>
    <x v="618"/>
    <x v="138"/>
    <x v="115"/>
    <x v="40"/>
    <x v="50"/>
    <x v="17"/>
  </r>
  <r>
    <x v="0"/>
    <x v="601"/>
    <x v="121"/>
    <x v="102"/>
    <x v="36"/>
    <x v="49"/>
    <x v="16"/>
  </r>
  <r>
    <x v="0"/>
    <x v="603"/>
    <x v="132"/>
    <x v="112"/>
    <x v="39"/>
    <x v="49"/>
    <x v="16"/>
  </r>
  <r>
    <x v="0"/>
    <x v="649"/>
    <x v="132"/>
    <x v="112"/>
    <x v="39"/>
    <x v="51"/>
    <x v="18"/>
  </r>
  <r>
    <x v="0"/>
    <x v="619"/>
    <x v="138"/>
    <x v="119"/>
    <x v="38"/>
    <x v="50"/>
    <x v="19"/>
  </r>
  <r>
    <x v="0"/>
    <x v="577"/>
    <x v="130"/>
    <x v="108"/>
    <x v="39"/>
    <x v="52"/>
    <x v="16"/>
  </r>
  <r>
    <x v="0"/>
    <x v="556"/>
    <x v="126"/>
    <x v="103"/>
    <x v="36"/>
    <x v="47"/>
    <x v="19"/>
  </r>
  <r>
    <x v="0"/>
    <x v="640"/>
    <x v="131"/>
    <x v="112"/>
    <x v="33"/>
    <x v="51"/>
    <x v="18"/>
  </r>
  <r>
    <x v="0"/>
    <x v="497"/>
    <x v="112"/>
    <x v="96"/>
    <x v="29"/>
    <x v="46"/>
    <x v="15"/>
  </r>
  <r>
    <x v="0"/>
    <x v="462"/>
    <x v="124"/>
    <x v="103"/>
    <x v="34"/>
    <x v="49"/>
    <x v="17"/>
  </r>
  <r>
    <x v="0"/>
    <x v="538"/>
    <x v="126"/>
    <x v="106"/>
    <x v="35"/>
    <x v="43"/>
    <x v="16"/>
  </r>
  <r>
    <x v="0"/>
    <x v="610"/>
    <x v="126"/>
    <x v="104"/>
    <x v="36"/>
    <x v="45"/>
    <x v="17"/>
  </r>
  <r>
    <x v="0"/>
    <x v="627"/>
    <x v="131"/>
    <x v="112"/>
    <x v="41"/>
    <x v="51"/>
    <x v="18"/>
  </r>
  <r>
    <x v="0"/>
    <x v="564"/>
    <x v="139"/>
    <x v="117"/>
    <x v="41"/>
    <x v="46"/>
    <x v="17"/>
  </r>
  <r>
    <x v="0"/>
    <x v="580"/>
    <x v="124"/>
    <x v="106"/>
    <x v="39"/>
    <x v="48"/>
    <x v="18"/>
  </r>
  <r>
    <x v="0"/>
    <x v="542"/>
    <x v="121"/>
    <x v="105"/>
    <x v="36"/>
    <x v="48"/>
    <x v="18"/>
  </r>
  <r>
    <x v="0"/>
    <x v="570"/>
    <x v="120"/>
    <x v="101"/>
    <x v="35"/>
    <x v="44"/>
    <x v="17"/>
  </r>
  <r>
    <x v="0"/>
    <x v="598"/>
    <x v="120"/>
    <x v="105"/>
    <x v="34"/>
    <x v="47"/>
    <x v="16"/>
  </r>
  <r>
    <x v="0"/>
    <x v="543"/>
    <x v="115"/>
    <x v="100"/>
    <x v="36"/>
    <x v="43"/>
    <x v="17"/>
  </r>
  <r>
    <x v="0"/>
    <x v="548"/>
    <x v="126"/>
    <x v="106"/>
    <x v="39"/>
    <x v="43"/>
    <x v="16"/>
  </r>
  <r>
    <x v="0"/>
    <x v="637"/>
    <x v="128"/>
    <x v="107"/>
    <x v="40"/>
    <x v="55"/>
    <x v="19"/>
  </r>
  <r>
    <x v="0"/>
    <x v="552"/>
    <x v="124"/>
    <x v="109"/>
    <x v="38"/>
    <x v="42"/>
    <x v="16"/>
  </r>
  <r>
    <x v="0"/>
    <x v="547"/>
    <x v="137"/>
    <x v="116"/>
    <x v="39"/>
    <x v="46"/>
    <x v="15"/>
  </r>
  <r>
    <x v="0"/>
    <x v="521"/>
    <x v="120"/>
    <x v="107"/>
    <x v="34"/>
    <x v="41"/>
    <x v="16"/>
  </r>
  <r>
    <x v="0"/>
    <x v="470"/>
    <x v="112"/>
    <x v="97"/>
    <x v="38"/>
    <x v="40"/>
    <x v="15"/>
  </r>
  <r>
    <x v="0"/>
    <x v="573"/>
    <x v="120"/>
    <x v="102"/>
    <x v="39"/>
    <x v="44"/>
    <x v="17"/>
  </r>
  <r>
    <x v="0"/>
    <x v="579"/>
    <x v="115"/>
    <x v="97"/>
    <x v="36"/>
    <x v="45"/>
    <x v="18"/>
  </r>
  <r>
    <x v="0"/>
    <x v="586"/>
    <x v="120"/>
    <x v="105"/>
    <x v="36"/>
    <x v="47"/>
    <x v="17"/>
  </r>
  <r>
    <x v="0"/>
    <x v="528"/>
    <x v="118"/>
    <x v="103"/>
    <x v="31"/>
    <x v="42"/>
    <x v="16"/>
  </r>
  <r>
    <x v="0"/>
    <x v="597"/>
    <x v="124"/>
    <x v="106"/>
    <x v="36"/>
    <x v="48"/>
    <x v="19"/>
  </r>
  <r>
    <x v="0"/>
    <x v="555"/>
    <x v="119"/>
    <x v="103"/>
    <x v="35"/>
    <x v="44"/>
    <x v="18"/>
  </r>
  <r>
    <x v="0"/>
    <x v="563"/>
    <x v="121"/>
    <x v="103"/>
    <x v="35"/>
    <x v="40"/>
    <x v="18"/>
  </r>
  <r>
    <x v="0"/>
    <x v="549"/>
    <x v="120"/>
    <x v="105"/>
    <x v="36"/>
    <x v="43"/>
    <x v="16"/>
  </r>
  <r>
    <x v="0"/>
    <x v="505"/>
    <x v="112"/>
    <x v="96"/>
    <x v="35"/>
    <x v="42"/>
    <x v="17"/>
  </r>
  <r>
    <x v="0"/>
    <x v="544"/>
    <x v="117"/>
    <x v="103"/>
    <x v="35"/>
    <x v="46"/>
    <x v="17"/>
  </r>
  <r>
    <x v="0"/>
    <x v="550"/>
    <x v="121"/>
    <x v="103"/>
    <x v="35"/>
    <x v="43"/>
    <x v="17"/>
  </r>
  <r>
    <x v="0"/>
    <x v="495"/>
    <x v="105"/>
    <x v="91"/>
    <x v="31"/>
    <x v="37"/>
    <x v="17"/>
  </r>
  <r>
    <x v="0"/>
    <x v="558"/>
    <x v="124"/>
    <x v="109"/>
    <x v="35"/>
    <x v="40"/>
    <x v="16"/>
  </r>
  <r>
    <x v="0"/>
    <x v="605"/>
    <x v="126"/>
    <x v="105"/>
    <x v="35"/>
    <x v="48"/>
    <x v="17"/>
  </r>
  <r>
    <x v="0"/>
    <x v="565"/>
    <x v="112"/>
    <x v="99"/>
    <x v="35"/>
    <x v="48"/>
    <x v="16"/>
  </r>
  <r>
    <x v="0"/>
    <x v="492"/>
    <x v="112"/>
    <x v="94"/>
    <x v="29"/>
    <x v="40"/>
    <x v="16"/>
  </r>
  <r>
    <x v="0"/>
    <x v="455"/>
    <x v="107"/>
    <x v="91"/>
    <x v="34"/>
    <x v="35"/>
    <x v="16"/>
  </r>
  <r>
    <x v="0"/>
    <x v="561"/>
    <x v="110"/>
    <x v="94"/>
    <x v="34"/>
    <x v="43"/>
    <x v="17"/>
  </r>
  <r>
    <x v="0"/>
    <x v="557"/>
    <x v="120"/>
    <x v="104"/>
    <x v="33"/>
    <x v="43"/>
    <x v="17"/>
  </r>
  <r>
    <x v="0"/>
    <x v="541"/>
    <x v="125"/>
    <x v="107"/>
    <x v="32"/>
    <x v="44"/>
    <x v="16"/>
  </r>
  <r>
    <x v="0"/>
    <x v="588"/>
    <x v="120"/>
    <x v="105"/>
    <x v="36"/>
    <x v="42"/>
    <x v="18"/>
  </r>
  <r>
    <x v="0"/>
    <x v="519"/>
    <x v="117"/>
    <x v="101"/>
    <x v="35"/>
    <x v="42"/>
    <x v="16"/>
  </r>
  <r>
    <x v="0"/>
    <x v="424"/>
    <x v="104"/>
    <x v="93"/>
    <x v="29"/>
    <x v="35"/>
    <x v="15"/>
  </r>
  <r>
    <x v="0"/>
    <x v="485"/>
    <x v="106"/>
    <x v="92"/>
    <x v="26"/>
    <x v="37"/>
    <x v="17"/>
  </r>
  <r>
    <x v="0"/>
    <x v="526"/>
    <x v="118"/>
    <x v="103"/>
    <x v="31"/>
    <x v="40"/>
    <x v="17"/>
  </r>
  <r>
    <x v="0"/>
    <x v="416"/>
    <x v="102"/>
    <x v="91"/>
    <x v="26"/>
    <x v="36"/>
    <x v="16"/>
  </r>
  <r>
    <x v="0"/>
    <x v="525"/>
    <x v="121"/>
    <x v="103"/>
    <x v="36"/>
    <x v="43"/>
    <x v="17"/>
  </r>
  <r>
    <x v="0"/>
    <x v="476"/>
    <x v="95"/>
    <x v="92"/>
    <x v="33"/>
    <x v="42"/>
    <x v="17"/>
  </r>
  <r>
    <x v="0"/>
    <x v="437"/>
    <x v="97"/>
    <x v="80"/>
    <x v="26"/>
    <x v="42"/>
    <x v="15"/>
  </r>
  <r>
    <x v="0"/>
    <x v="372"/>
    <x v="89"/>
    <x v="75"/>
    <x v="26"/>
    <x v="29"/>
    <x v="15"/>
  </r>
  <r>
    <x v="0"/>
    <x v="517"/>
    <x v="114"/>
    <x v="97"/>
    <x v="31"/>
    <x v="43"/>
    <x v="17"/>
  </r>
  <r>
    <x v="0"/>
    <x v="520"/>
    <x v="112"/>
    <x v="94"/>
    <x v="29"/>
    <x v="43"/>
    <x v="17"/>
  </r>
  <r>
    <x v="0"/>
    <x v="382"/>
    <x v="92"/>
    <x v="77"/>
    <x v="26"/>
    <x v="32"/>
    <x v="17"/>
  </r>
  <r>
    <x v="0"/>
    <x v="464"/>
    <x v="107"/>
    <x v="95"/>
    <x v="31"/>
    <x v="33"/>
    <x v="17"/>
  </r>
  <r>
    <x v="0"/>
    <x v="488"/>
    <x v="117"/>
    <x v="102"/>
    <x v="31"/>
    <x v="37"/>
    <x v="17"/>
  </r>
  <r>
    <x v="0"/>
    <x v="478"/>
    <x v="107"/>
    <x v="92"/>
    <x v="29"/>
    <x v="36"/>
    <x v="16"/>
  </r>
  <r>
    <x v="0"/>
    <x v="499"/>
    <x v="107"/>
    <x v="93"/>
    <x v="30"/>
    <x v="38"/>
    <x v="17"/>
  </r>
  <r>
    <x v="0"/>
    <x v="537"/>
    <x v="113"/>
    <x v="101"/>
    <x v="30"/>
    <x v="42"/>
    <x v="16"/>
  </r>
  <r>
    <x v="0"/>
    <x v="474"/>
    <x v="107"/>
    <x v="91"/>
    <x v="31"/>
    <x v="36"/>
    <x v="18"/>
  </r>
  <r>
    <x v="0"/>
    <x v="616"/>
    <x v="124"/>
    <x v="106"/>
    <x v="29"/>
    <x v="45"/>
    <x v="17"/>
  </r>
  <r>
    <x v="0"/>
    <x v="373"/>
    <x v="83"/>
    <x v="71"/>
    <x v="26"/>
    <x v="29"/>
    <x v="15"/>
  </r>
  <r>
    <x v="0"/>
    <x v="534"/>
    <x v="118"/>
    <x v="102"/>
    <x v="31"/>
    <x v="43"/>
    <x v="18"/>
  </r>
  <r>
    <x v="0"/>
    <x v="496"/>
    <x v="105"/>
    <x v="91"/>
    <x v="29"/>
    <x v="42"/>
    <x v="17"/>
  </r>
  <r>
    <x v="0"/>
    <x v="482"/>
    <x v="115"/>
    <x v="87"/>
    <x v="31"/>
    <x v="42"/>
    <x v="18"/>
  </r>
  <r>
    <x v="0"/>
    <x v="595"/>
    <x v="119"/>
    <x v="102"/>
    <x v="33"/>
    <x v="48"/>
    <x v="19"/>
  </r>
  <r>
    <x v="0"/>
    <x v="443"/>
    <x v="97"/>
    <x v="87"/>
    <x v="26"/>
    <x v="34"/>
    <x v="18"/>
  </r>
  <r>
    <x v="0"/>
    <x v="531"/>
    <x v="119"/>
    <x v="101"/>
    <x v="35"/>
    <x v="44"/>
    <x v="16"/>
  </r>
  <r>
    <x v="0"/>
    <x v="425"/>
    <x v="101"/>
    <x v="89"/>
    <x v="31"/>
    <x v="37"/>
    <x v="16"/>
  </r>
  <r>
    <x v="0"/>
    <x v="514"/>
    <x v="120"/>
    <x v="103"/>
    <x v="35"/>
    <x v="40"/>
    <x v="16"/>
  </r>
  <r>
    <x v="0"/>
    <x v="419"/>
    <x v="99"/>
    <x v="86"/>
    <x v="31"/>
    <x v="32"/>
    <x v="16"/>
  </r>
  <r>
    <x v="0"/>
    <x v="446"/>
    <x v="104"/>
    <x v="88"/>
    <x v="29"/>
    <x v="32"/>
    <x v="16"/>
  </r>
  <r>
    <x v="0"/>
    <x v="513"/>
    <x v="112"/>
    <x v="97"/>
    <x v="28"/>
    <x v="40"/>
    <x v="18"/>
  </r>
  <r>
    <x v="0"/>
    <x v="527"/>
    <x v="114"/>
    <x v="97"/>
    <x v="31"/>
    <x v="44"/>
    <x v="17"/>
  </r>
  <r>
    <x v="0"/>
    <x v="486"/>
    <x v="107"/>
    <x v="91"/>
    <x v="30"/>
    <x v="38"/>
    <x v="16"/>
  </r>
  <r>
    <x v="0"/>
    <x v="472"/>
    <x v="112"/>
    <x v="97"/>
    <x v="31"/>
    <x v="37"/>
    <x v="16"/>
  </r>
  <r>
    <x v="0"/>
    <x v="414"/>
    <x v="107"/>
    <x v="89"/>
    <x v="29"/>
    <x v="32"/>
    <x v="15"/>
  </r>
  <r>
    <x v="0"/>
    <x v="297"/>
    <x v="71"/>
    <x v="66"/>
    <x v="21"/>
    <x v="22"/>
    <x v="10"/>
  </r>
  <r>
    <x v="0"/>
    <x v="487"/>
    <x v="112"/>
    <x v="92"/>
    <x v="31"/>
    <x v="43"/>
    <x v="18"/>
  </r>
  <r>
    <x v="0"/>
    <x v="461"/>
    <x v="112"/>
    <x v="92"/>
    <x v="31"/>
    <x v="42"/>
    <x v="17"/>
  </r>
  <r>
    <x v="0"/>
    <x v="533"/>
    <x v="118"/>
    <x v="103"/>
    <x v="33"/>
    <x v="32"/>
    <x v="17"/>
  </r>
  <r>
    <x v="0"/>
    <x v="389"/>
    <x v="92"/>
    <x v="82"/>
    <x v="28"/>
    <x v="33"/>
    <x v="17"/>
  </r>
  <r>
    <x v="0"/>
    <x v="403"/>
    <x v="97"/>
    <x v="87"/>
    <x v="26"/>
    <x v="32"/>
    <x v="16"/>
  </r>
  <r>
    <x v="0"/>
    <x v="512"/>
    <x v="111"/>
    <x v="97"/>
    <x v="33"/>
    <x v="35"/>
    <x v="8"/>
  </r>
  <r>
    <x v="0"/>
    <x v="498"/>
    <x v="112"/>
    <x v="102"/>
    <x v="36"/>
    <x v="32"/>
    <x v="10"/>
  </r>
  <r>
    <x v="0"/>
    <x v="503"/>
    <x v="119"/>
    <x v="107"/>
    <x v="37"/>
    <x v="33"/>
    <x v="11"/>
  </r>
  <r>
    <x v="0"/>
    <x v="510"/>
    <x v="119"/>
    <x v="102"/>
    <x v="39"/>
    <x v="35"/>
    <x v="11"/>
  </r>
  <r>
    <x v="0"/>
    <x v="592"/>
    <x v="136"/>
    <x v="114"/>
    <x v="41"/>
    <x v="37"/>
    <x v="16"/>
  </r>
  <r>
    <x v="0"/>
    <x v="606"/>
    <x v="134"/>
    <x v="113"/>
    <x v="36"/>
    <x v="32"/>
    <x v="17"/>
  </r>
  <r>
    <x v="0"/>
    <x v="578"/>
    <x v="125"/>
    <x v="106"/>
    <x v="39"/>
    <x v="47"/>
    <x v="17"/>
  </r>
  <r>
    <x v="0"/>
    <x v="594"/>
    <x v="145"/>
    <x v="121"/>
    <x v="41"/>
    <x v="48"/>
    <x v="17"/>
  </r>
  <r>
    <x v="0"/>
    <x v="583"/>
    <x v="130"/>
    <x v="109"/>
    <x v="36"/>
    <x v="45"/>
    <x v="17"/>
  </r>
  <r>
    <x v="0"/>
    <x v="545"/>
    <x v="132"/>
    <x v="107"/>
    <x v="41"/>
    <x v="48"/>
    <x v="17"/>
  </r>
  <r>
    <x v="0"/>
    <x v="490"/>
    <x v="121"/>
    <x v="105"/>
    <x v="39"/>
    <x v="43"/>
    <x v="15"/>
  </r>
  <r>
    <x v="0"/>
    <x v="591"/>
    <x v="132"/>
    <x v="108"/>
    <x v="36"/>
    <x v="48"/>
    <x v="15"/>
  </r>
  <r>
    <x v="0"/>
    <x v="468"/>
    <x v="116"/>
    <x v="102"/>
    <x v="34"/>
    <x v="34"/>
    <x v="14"/>
  </r>
  <r>
    <x v="0"/>
    <x v="566"/>
    <x v="124"/>
    <x v="105"/>
    <x v="37"/>
    <x v="46"/>
    <x v="16"/>
  </r>
  <r>
    <x v="0"/>
    <x v="523"/>
    <x v="135"/>
    <x v="112"/>
    <x v="43"/>
    <x v="48"/>
    <x v="17"/>
  </r>
  <r>
    <x v="0"/>
    <x v="568"/>
    <x v="130"/>
    <x v="112"/>
    <x v="41"/>
    <x v="47"/>
    <x v="16"/>
  </r>
  <r>
    <x v="0"/>
    <x v="593"/>
    <x v="117"/>
    <x v="102"/>
    <x v="39"/>
    <x v="48"/>
    <x v="17"/>
  </r>
  <r>
    <x v="0"/>
    <x v="574"/>
    <x v="126"/>
    <x v="108"/>
    <x v="39"/>
    <x v="46"/>
    <x v="16"/>
  </r>
  <r>
    <x v="0"/>
    <x v="442"/>
    <x v="125"/>
    <x v="112"/>
    <x v="41"/>
    <x v="47"/>
    <x v="15"/>
  </r>
  <r>
    <x v="0"/>
    <x v="608"/>
    <x v="105"/>
    <x v="89"/>
    <x v="34"/>
    <x v="37"/>
    <x v="15"/>
  </r>
  <r>
    <x v="0"/>
    <x v="456"/>
    <x v="136"/>
    <x v="112"/>
    <x v="43"/>
    <x v="49"/>
    <x v="17"/>
  </r>
  <r>
    <x v="0"/>
    <x v="494"/>
    <x v="112"/>
    <x v="98"/>
    <x v="39"/>
    <x v="36"/>
    <x v="15"/>
  </r>
  <r>
    <x v="0"/>
    <x v="513"/>
    <x v="118"/>
    <x v="102"/>
    <x v="41"/>
    <x v="40"/>
    <x v="15"/>
  </r>
  <r>
    <x v="0"/>
    <x v="489"/>
    <x v="112"/>
    <x v="99"/>
    <x v="40"/>
    <x v="43"/>
    <x v="14"/>
  </r>
  <r>
    <x v="0"/>
    <x v="421"/>
    <x v="105"/>
    <x v="93"/>
    <x v="34"/>
    <x v="37"/>
    <x v="14"/>
  </r>
  <r>
    <x v="0"/>
    <x v="500"/>
    <x v="120"/>
    <x v="101"/>
    <x v="39"/>
    <x v="37"/>
    <x v="16"/>
  </r>
  <r>
    <x v="0"/>
    <x v="551"/>
    <x v="119"/>
    <x v="103"/>
    <x v="39"/>
    <x v="43"/>
    <x v="15"/>
  </r>
  <r>
    <x v="0"/>
    <x v="562"/>
    <x v="132"/>
    <x v="107"/>
    <x v="39"/>
    <x v="45"/>
    <x v="16"/>
  </r>
  <r>
    <x v="0"/>
    <x v="582"/>
    <x v="126"/>
    <x v="107"/>
    <x v="39"/>
    <x v="47"/>
    <x v="16"/>
  </r>
  <r>
    <x v="0"/>
    <x v="609"/>
    <x v="137"/>
    <x v="116"/>
    <x v="41"/>
    <x v="48"/>
    <x v="16"/>
  </r>
  <r>
    <x v="0"/>
    <x v="529"/>
    <x v="124"/>
    <x v="105"/>
    <x v="39"/>
    <x v="37"/>
    <x v="16"/>
  </r>
  <r>
    <x v="0"/>
    <x v="613"/>
    <x v="132"/>
    <x v="115"/>
    <x v="41"/>
    <x v="48"/>
    <x v="16"/>
  </r>
  <r>
    <x v="0"/>
    <x v="518"/>
    <x v="121"/>
    <x v="103"/>
    <x v="36"/>
    <x v="37"/>
    <x v="15"/>
  </r>
  <r>
    <x v="0"/>
    <x v="506"/>
    <x v="132"/>
    <x v="103"/>
    <x v="36"/>
    <x v="37"/>
    <x v="17"/>
  </r>
  <r>
    <x v="0"/>
    <x v="596"/>
    <x v="125"/>
    <x v="111"/>
    <x v="41"/>
    <x v="47"/>
    <x v="16"/>
  </r>
  <r>
    <x v="0"/>
    <x v="351"/>
    <x v="84"/>
    <x v="75"/>
    <x v="26"/>
    <x v="23"/>
    <x v="11"/>
  </r>
  <r>
    <x v="0"/>
    <x v="408"/>
    <x v="97"/>
    <x v="95"/>
    <x v="34"/>
    <x v="32"/>
    <x v="11"/>
  </r>
  <r>
    <x v="0"/>
    <x v="612"/>
    <x v="135"/>
    <x v="114"/>
    <x v="39"/>
    <x v="49"/>
    <x v="17"/>
  </r>
  <r>
    <x v="0"/>
    <x v="607"/>
    <x v="132"/>
    <x v="111"/>
    <x v="39"/>
    <x v="49"/>
    <x v="17"/>
  </r>
  <r>
    <x v="0"/>
    <x v="422"/>
    <x v="106"/>
    <x v="93"/>
    <x v="39"/>
    <x v="32"/>
    <x v="16"/>
  </r>
  <r>
    <x v="0"/>
    <x v="587"/>
    <x v="128"/>
    <x v="105"/>
    <x v="41"/>
    <x v="44"/>
    <x v="16"/>
  </r>
  <r>
    <x v="0"/>
    <x v="661"/>
    <x v="141"/>
    <x v="119"/>
    <x v="48"/>
    <x v="53"/>
    <x v="19"/>
  </r>
  <r>
    <x v="0"/>
    <x v="623"/>
    <x v="139"/>
    <x v="119"/>
    <x v="39"/>
    <x v="46"/>
    <x v="19"/>
  </r>
  <r>
    <x v="0"/>
    <x v="658"/>
    <x v="141"/>
    <x v="119"/>
    <x v="41"/>
    <x v="49"/>
    <x v="17"/>
  </r>
  <r>
    <x v="0"/>
    <x v="677"/>
    <x v="141"/>
    <x v="122"/>
    <x v="43"/>
    <x v="56"/>
    <x v="18"/>
  </r>
  <r>
    <x v="0"/>
    <x v="700"/>
    <x v="158"/>
    <x v="133"/>
    <x v="48"/>
    <x v="63"/>
    <x v="17"/>
  </r>
  <r>
    <x v="0"/>
    <x v="688"/>
    <x v="155"/>
    <x v="131"/>
    <x v="45"/>
    <x v="58"/>
    <x v="17"/>
  </r>
  <r>
    <x v="0"/>
    <x v="678"/>
    <x v="148"/>
    <x v="134"/>
    <x v="48"/>
    <x v="57"/>
    <x v="17"/>
  </r>
  <r>
    <x v="0"/>
    <x v="647"/>
    <x v="133"/>
    <x v="125"/>
    <x v="45"/>
    <x v="55"/>
    <x v="17"/>
  </r>
  <r>
    <x v="0"/>
    <x v="687"/>
    <x v="150"/>
    <x v="130"/>
    <x v="45"/>
    <x v="58"/>
    <x v="18"/>
  </r>
  <r>
    <x v="0"/>
    <x v="652"/>
    <x v="142"/>
    <x v="119"/>
    <x v="42"/>
    <x v="49"/>
    <x v="17"/>
  </r>
  <r>
    <x v="0"/>
    <x v="681"/>
    <x v="155"/>
    <x v="134"/>
    <x v="45"/>
    <x v="53"/>
    <x v="18"/>
  </r>
  <r>
    <x v="0"/>
    <x v="665"/>
    <x v="144"/>
    <x v="121"/>
    <x v="47"/>
    <x v="61"/>
    <x v="18"/>
  </r>
  <r>
    <x v="0"/>
    <x v="630"/>
    <x v="143"/>
    <x v="124"/>
    <x v="41"/>
    <x v="46"/>
    <x v="16"/>
  </r>
  <r>
    <x v="0"/>
    <x v="679"/>
    <x v="149"/>
    <x v="131"/>
    <x v="43"/>
    <x v="58"/>
    <x v="18"/>
  </r>
  <r>
    <x v="0"/>
    <x v="641"/>
    <x v="137"/>
    <x v="114"/>
    <x v="41"/>
    <x v="48"/>
    <x v="17"/>
  </r>
  <r>
    <x v="0"/>
    <x v="643"/>
    <x v="148"/>
    <x v="123"/>
    <x v="45"/>
    <x v="54"/>
    <x v="15"/>
  </r>
  <r>
    <x v="0"/>
    <x v="659"/>
    <x v="135"/>
    <x v="106"/>
    <x v="40"/>
    <x v="53"/>
    <x v="17"/>
  </r>
  <r>
    <x v="0"/>
    <x v="651"/>
    <x v="136"/>
    <x v="114"/>
    <x v="41"/>
    <x v="49"/>
    <x v="18"/>
  </r>
  <r>
    <x v="0"/>
    <x v="675"/>
    <x v="141"/>
    <x v="119"/>
    <x v="43"/>
    <x v="56"/>
    <x v="18"/>
  </r>
  <r>
    <x v="0"/>
    <x v="694"/>
    <x v="150"/>
    <x v="131"/>
    <x v="48"/>
    <x v="58"/>
    <x v="18"/>
  </r>
  <r>
    <x v="0"/>
    <x v="680"/>
    <x v="154"/>
    <x v="132"/>
    <x v="48"/>
    <x v="50"/>
    <x v="18"/>
  </r>
  <r>
    <x v="0"/>
    <x v="657"/>
    <x v="143"/>
    <x v="117"/>
    <x v="48"/>
    <x v="56"/>
    <x v="19"/>
  </r>
  <r>
    <x v="0"/>
    <x v="631"/>
    <x v="149"/>
    <x v="127"/>
    <x v="41"/>
    <x v="48"/>
    <x v="17"/>
  </r>
  <r>
    <x v="0"/>
    <x v="699"/>
    <x v="149"/>
    <x v="124"/>
    <x v="49"/>
    <x v="60"/>
    <x v="18"/>
  </r>
  <r>
    <x v="0"/>
    <x v="655"/>
    <x v="141"/>
    <x v="120"/>
    <x v="43"/>
    <x v="50"/>
    <x v="17"/>
  </r>
  <r>
    <x v="0"/>
    <x v="634"/>
    <x v="132"/>
    <x v="113"/>
    <x v="43"/>
    <x v="48"/>
    <x v="17"/>
  </r>
  <r>
    <x v="0"/>
    <x v="664"/>
    <x v="150"/>
    <x v="128"/>
    <x v="48"/>
    <x v="48"/>
    <x v="18"/>
  </r>
  <r>
    <x v="0"/>
    <x v="638"/>
    <x v="141"/>
    <x v="118"/>
    <x v="45"/>
    <x v="48"/>
    <x v="18"/>
  </r>
  <r>
    <x v="0"/>
    <x v="697"/>
    <x v="161"/>
    <x v="142"/>
    <x v="49"/>
    <x v="59"/>
    <x v="18"/>
  </r>
  <r>
    <x v="0"/>
    <x v="675"/>
    <x v="145"/>
    <x v="126"/>
    <x v="46"/>
    <x v="58"/>
    <x v="18"/>
  </r>
  <r>
    <x v="0"/>
    <x v="690"/>
    <x v="146"/>
    <x v="124"/>
    <x v="45"/>
    <x v="57"/>
    <x v="18"/>
  </r>
  <r>
    <x v="0"/>
    <x v="648"/>
    <x v="134"/>
    <x v="117"/>
    <x v="45"/>
    <x v="50"/>
    <x v="18"/>
  </r>
  <r>
    <x v="0"/>
    <x v="686"/>
    <x v="147"/>
    <x v="130"/>
    <x v="44"/>
    <x v="57"/>
    <x v="18"/>
  </r>
  <r>
    <x v="0"/>
    <x v="617"/>
    <x v="131"/>
    <x v="114"/>
    <x v="45"/>
    <x v="53"/>
    <x v="18"/>
  </r>
  <r>
    <x v="0"/>
    <x v="633"/>
    <x v="141"/>
    <x v="119"/>
    <x v="42"/>
    <x v="53"/>
    <x v="18"/>
  </r>
  <r>
    <x v="0"/>
    <x v="668"/>
    <x v="151"/>
    <x v="130"/>
    <x v="45"/>
    <x v="55"/>
    <x v="18"/>
  </r>
  <r>
    <x v="0"/>
    <x v="683"/>
    <x v="153"/>
    <x v="131"/>
    <x v="48"/>
    <x v="53"/>
    <x v="18"/>
  </r>
  <r>
    <x v="0"/>
    <x v="654"/>
    <x v="139"/>
    <x v="118"/>
    <x v="44"/>
    <x v="53"/>
    <x v="17"/>
  </r>
  <r>
    <x v="0"/>
    <x v="707"/>
    <x v="158"/>
    <x v="139"/>
    <x v="45"/>
    <x v="57"/>
    <x v="18"/>
  </r>
  <r>
    <x v="0"/>
    <x v="701"/>
    <x v="158"/>
    <x v="138"/>
    <x v="49"/>
    <x v="60"/>
    <x v="17"/>
  </r>
  <r>
    <x v="0"/>
    <x v="714"/>
    <x v="165"/>
    <x v="148"/>
    <x v="53"/>
    <x v="63"/>
    <x v="18"/>
  </r>
  <r>
    <x v="0"/>
    <x v="682"/>
    <x v="159"/>
    <x v="138"/>
    <x v="49"/>
    <x v="56"/>
    <x v="17"/>
  </r>
  <r>
    <x v="0"/>
    <x v="715"/>
    <x v="162"/>
    <x v="147"/>
    <x v="52"/>
    <x v="64"/>
    <x v="17"/>
  </r>
  <r>
    <x v="0"/>
    <x v="599"/>
    <x v="144"/>
    <x v="120"/>
    <x v="45"/>
    <x v="50"/>
    <x v="16"/>
  </r>
  <r>
    <x v="0"/>
    <x v="709"/>
    <x v="164"/>
    <x v="145"/>
    <x v="48"/>
    <x v="56"/>
    <x v="17"/>
  </r>
  <r>
    <x v="0"/>
    <x v="695"/>
    <x v="151"/>
    <x v="135"/>
    <x v="49"/>
    <x v="56"/>
    <x v="16"/>
  </r>
  <r>
    <x v="0"/>
    <x v="628"/>
    <x v="141"/>
    <x v="124"/>
    <x v="41"/>
    <x v="48"/>
    <x v="16"/>
  </r>
  <r>
    <x v="0"/>
    <x v="712"/>
    <x v="158"/>
    <x v="137"/>
    <x v="45"/>
    <x v="62"/>
    <x v="18"/>
  </r>
  <r>
    <x v="0"/>
    <x v="672"/>
    <x v="150"/>
    <x v="130"/>
    <x v="48"/>
    <x v="53"/>
    <x v="17"/>
  </r>
  <r>
    <x v="0"/>
    <x v="676"/>
    <x v="153"/>
    <x v="139"/>
    <x v="45"/>
    <x v="52"/>
    <x v="17"/>
  </r>
  <r>
    <x v="0"/>
    <x v="711"/>
    <x v="160"/>
    <x v="139"/>
    <x v="48"/>
    <x v="62"/>
    <x v="17"/>
  </r>
  <r>
    <x v="0"/>
    <x v="590"/>
    <x v="132"/>
    <x v="139"/>
    <x v="45"/>
    <x v="46"/>
    <x v="17"/>
  </r>
  <r>
    <x v="0"/>
    <x v="625"/>
    <x v="141"/>
    <x v="120"/>
    <x v="45"/>
    <x v="48"/>
    <x v="17"/>
  </r>
  <r>
    <x v="0"/>
    <x v="691"/>
    <x v="150"/>
    <x v="120"/>
    <x v="45"/>
    <x v="56"/>
    <x v="18"/>
  </r>
  <r>
    <x v="0"/>
    <x v="704"/>
    <x v="163"/>
    <x v="130"/>
    <x v="49"/>
    <x v="61"/>
    <x v="18"/>
  </r>
  <r>
    <x v="0"/>
    <x v="689"/>
    <x v="147"/>
    <x v="138"/>
    <x v="48"/>
    <x v="56"/>
    <x v="18"/>
  </r>
  <r>
    <x v="0"/>
    <x v="660"/>
    <x v="150"/>
    <x v="129"/>
    <x v="48"/>
    <x v="53"/>
    <x v="17"/>
  </r>
  <r>
    <x v="0"/>
    <x v="639"/>
    <x v="160"/>
    <x v="131"/>
    <x v="45"/>
    <x v="49"/>
    <x v="17"/>
  </r>
  <r>
    <x v="0"/>
    <x v="656"/>
    <x v="150"/>
    <x v="126"/>
    <x v="45"/>
    <x v="54"/>
    <x v="16"/>
  </r>
  <r>
    <x v="0"/>
    <x v="684"/>
    <x v="158"/>
    <x v="136"/>
    <x v="45"/>
    <x v="53"/>
    <x v="19"/>
  </r>
  <r>
    <x v="0"/>
    <x v="604"/>
    <x v="135"/>
    <x v="115"/>
    <x v="43"/>
    <x v="45"/>
    <x v="18"/>
  </r>
  <r>
    <x v="0"/>
    <x v="663"/>
    <x v="153"/>
    <x v="138"/>
    <x v="49"/>
    <x v="53"/>
    <x v="16"/>
  </r>
  <r>
    <x v="0"/>
    <x v="671"/>
    <x v="153"/>
    <x v="132"/>
    <x v="46"/>
    <x v="53"/>
    <x v="16"/>
  </r>
  <r>
    <x v="0"/>
    <x v="703"/>
    <x v="153"/>
    <x v="131"/>
    <x v="48"/>
    <x v="58"/>
    <x v="17"/>
  </r>
  <r>
    <x v="0"/>
    <x v="650"/>
    <x v="151"/>
    <x v="121"/>
    <x v="45"/>
    <x v="56"/>
    <x v="17"/>
  </r>
  <r>
    <x v="0"/>
    <x v="646"/>
    <x v="145"/>
    <x v="130"/>
    <x v="48"/>
    <x v="50"/>
    <x v="16"/>
  </r>
  <r>
    <x v="0"/>
    <x v="635"/>
    <x v="150"/>
    <x v="126"/>
    <x v="51"/>
    <x v="50"/>
    <x v="17"/>
  </r>
  <r>
    <x v="0"/>
    <x v="698"/>
    <x v="160"/>
    <x v="141"/>
    <x v="49"/>
    <x v="56"/>
    <x v="16"/>
  </r>
  <r>
    <x v="0"/>
    <x v="670"/>
    <x v="151"/>
    <x v="139"/>
    <x v="47"/>
    <x v="53"/>
    <x v="17"/>
  </r>
  <r>
    <x v="0"/>
    <x v="673"/>
    <x v="161"/>
    <x v="138"/>
    <x v="49"/>
    <x v="63"/>
    <x v="18"/>
  </r>
  <r>
    <x v="0"/>
    <x v="696"/>
    <x v="149"/>
    <x v="129"/>
    <x v="48"/>
    <x v="56"/>
    <x v="16"/>
  </r>
  <r>
    <x v="0"/>
    <x v="674"/>
    <x v="145"/>
    <x v="124"/>
    <x v="45"/>
    <x v="54"/>
    <x v="17"/>
  </r>
  <r>
    <x v="0"/>
    <x v="710"/>
    <x v="162"/>
    <x v="145"/>
    <x v="53"/>
    <x v="58"/>
    <x v="17"/>
  </r>
  <r>
    <x v="0"/>
    <x v="706"/>
    <x v="164"/>
    <x v="147"/>
    <x v="48"/>
    <x v="58"/>
    <x v="18"/>
  </r>
  <r>
    <x v="0"/>
    <x v="708"/>
    <x v="157"/>
    <x v="143"/>
    <x v="49"/>
    <x v="56"/>
    <x v="17"/>
  </r>
  <r>
    <x v="0"/>
    <x v="653"/>
    <x v="155"/>
    <x v="141"/>
    <x v="43"/>
    <x v="48"/>
    <x v="17"/>
  </r>
  <r>
    <x v="0"/>
    <x v="705"/>
    <x v="162"/>
    <x v="144"/>
    <x v="50"/>
    <x v="58"/>
    <x v="18"/>
  </r>
  <r>
    <x v="0"/>
    <x v="713"/>
    <x v="162"/>
    <x v="144"/>
    <x v="49"/>
    <x v="63"/>
    <x v="17"/>
  </r>
  <r>
    <x v="0"/>
    <x v="685"/>
    <x v="152"/>
    <x v="134"/>
    <x v="49"/>
    <x v="54"/>
    <x v="17"/>
  </r>
  <r>
    <x v="0"/>
    <x v="692"/>
    <x v="158"/>
    <x v="138"/>
    <x v="49"/>
    <x v="58"/>
    <x v="18"/>
  </r>
  <r>
    <x v="0"/>
    <x v="645"/>
    <x v="145"/>
    <x v="124"/>
    <x v="44"/>
    <x v="53"/>
    <x v="17"/>
  </r>
  <r>
    <x v="0"/>
    <x v="626"/>
    <x v="147"/>
    <x v="127"/>
    <x v="44"/>
    <x v="52"/>
    <x v="17"/>
  </r>
  <r>
    <x v="0"/>
    <x v="697"/>
    <x v="153"/>
    <x v="132"/>
    <x v="48"/>
    <x v="59"/>
    <x v="18"/>
  </r>
  <r>
    <x v="0"/>
    <x v="669"/>
    <x v="154"/>
    <x v="130"/>
    <x v="45"/>
    <x v="57"/>
    <x v="18"/>
  </r>
  <r>
    <x v="0"/>
    <x v="614"/>
    <x v="138"/>
    <x v="115"/>
    <x v="41"/>
    <x v="50"/>
    <x v="18"/>
  </r>
  <r>
    <x v="0"/>
    <x v="666"/>
    <x v="158"/>
    <x v="138"/>
    <x v="49"/>
    <x v="49"/>
    <x v="18"/>
  </r>
  <r>
    <x v="0"/>
    <x v="642"/>
    <x v="151"/>
    <x v="134"/>
    <x v="49"/>
    <x v="54"/>
    <x v="17"/>
  </r>
  <r>
    <x v="0"/>
    <x v="600"/>
    <x v="119"/>
    <x v="105"/>
    <x v="44"/>
    <x v="52"/>
    <x v="17"/>
  </r>
  <r>
    <x v="0"/>
    <x v="621"/>
    <x v="149"/>
    <x v="128"/>
    <x v="43"/>
    <x v="49"/>
    <x v="17"/>
  </r>
  <r>
    <x v="0"/>
    <x v="693"/>
    <x v="163"/>
    <x v="146"/>
    <x v="49"/>
    <x v="56"/>
    <x v="17"/>
  </r>
  <r>
    <x v="0"/>
    <x v="644"/>
    <x v="144"/>
    <x v="124"/>
    <x v="48"/>
    <x v="52"/>
    <x v="18"/>
  </r>
  <r>
    <x v="0"/>
    <x v="662"/>
    <x v="154"/>
    <x v="132"/>
    <x v="48"/>
    <x v="56"/>
    <x v="17"/>
  </r>
  <r>
    <x v="0"/>
    <x v="702"/>
    <x v="157"/>
    <x v="140"/>
    <x v="48"/>
    <x v="56"/>
    <x v="18"/>
  </r>
  <r>
    <x v="0"/>
    <x v="632"/>
    <x v="150"/>
    <x v="124"/>
    <x v="46"/>
    <x v="53"/>
    <x v="17"/>
  </r>
  <r>
    <x v="0"/>
    <x v="667"/>
    <x v="156"/>
    <x v="136"/>
    <x v="46"/>
    <x v="57"/>
    <x v="1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_Dinamica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3" firstHeaderRow="1" firstDataRow="2" firstDataCol="0"/>
  <pivotFields count="7"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</pivotFields>
  <colFields count="1">
    <field x="-2"/>
  </colFields>
  <dataFields count="5">
    <dataField name="AVERAGE of comprimento_Total" fld="2" subtotal="average" numFmtId="165"/>
    <dataField name="AVERAGE of altura" fld="5" subtotal="average" numFmtId="165"/>
    <dataField name="AVERAGE of comprimento_Total" fld="2" subtotal="average" numFmtId="165"/>
    <dataField name="AVERAGE of comprimento_Padrao" fld="3" subtotal="average" numFmtId="165"/>
    <dataField name="AVERAGE of comprimento_Cabeça" fld="4" subtotal="average" numFmtId="165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866" activePane="bottomLeft" state="frozen"/>
      <selection pane="topLeft" activeCell="A1" activeCellId="0" sqref="A1"/>
      <selection pane="bottomLeft" activeCell="B847" activeCellId="0" sqref="B847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2" width="23.38"/>
    <col collapsed="false" customWidth="true" hidden="false" outlineLevel="0" max="4" min="4" style="2" width="25.88"/>
    <col collapsed="false" customWidth="true" hidden="false" outlineLevel="0" max="5" min="5" style="2" width="26.38"/>
    <col collapsed="false" customWidth="false" hidden="false" outlineLevel="0" max="7" min="6" style="2" width="12.63"/>
    <col collapsed="false" customWidth="true" hidden="false" outlineLevel="0" max="16384" min="16374" style="1" width="11.53"/>
  </cols>
  <sheetData>
    <row r="1" customFormat="false" ht="19.7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6.15" hidden="false" customHeight="false" outlineLevel="1" collapsed="false">
      <c r="A2" s="6" t="e">
        <f aca="false" t="array" ref="A2:A789">sequence(788)</f>
        <v>#NAME?</v>
      </c>
      <c r="B2" s="7" t="n">
        <v>51.45</v>
      </c>
      <c r="C2" s="8" t="n">
        <v>14.3</v>
      </c>
      <c r="D2" s="8" t="n">
        <v>12.2</v>
      </c>
      <c r="E2" s="8" t="n">
        <v>4</v>
      </c>
      <c r="F2" s="8" t="n">
        <v>4.1</v>
      </c>
      <c r="G2" s="8" t="n">
        <v>1.9</v>
      </c>
    </row>
    <row r="3" customFormat="false" ht="16.15" hidden="false" customHeight="false" outlineLevel="1" collapsed="false">
      <c r="A3" s="6" t="e">
        <v>#NAME?</v>
      </c>
      <c r="B3" s="7" t="n">
        <v>37.15</v>
      </c>
      <c r="C3" s="8" t="n">
        <v>12.4</v>
      </c>
      <c r="D3" s="8" t="n">
        <v>10.9</v>
      </c>
      <c r="E3" s="8" t="n">
        <v>3.8</v>
      </c>
      <c r="F3" s="8" t="n">
        <v>3.2</v>
      </c>
      <c r="G3" s="8" t="n">
        <v>1.2</v>
      </c>
    </row>
    <row r="4" customFormat="false" ht="16.15" hidden="false" customHeight="false" outlineLevel="1" collapsed="false">
      <c r="A4" s="6" t="e">
        <v>#NAME?</v>
      </c>
      <c r="B4" s="7" t="n">
        <v>47.26</v>
      </c>
      <c r="C4" s="8" t="n">
        <v>13.7</v>
      </c>
      <c r="D4" s="8" t="n">
        <v>11.2</v>
      </c>
      <c r="E4" s="8" t="n">
        <v>3.4</v>
      </c>
      <c r="F4" s="8" t="n">
        <v>4</v>
      </c>
      <c r="G4" s="8" t="n">
        <v>1.7</v>
      </c>
    </row>
    <row r="5" customFormat="false" ht="16.15" hidden="false" customHeight="false" outlineLevel="1" collapsed="false">
      <c r="A5" s="6" t="e">
        <v>#NAME?</v>
      </c>
      <c r="B5" s="7" t="n">
        <v>36.67</v>
      </c>
      <c r="C5" s="8" t="n">
        <v>12.9</v>
      </c>
      <c r="D5" s="8" t="n">
        <v>11.1</v>
      </c>
      <c r="E5" s="8" t="n">
        <v>3.7</v>
      </c>
      <c r="F5" s="8" t="n">
        <v>3.7</v>
      </c>
      <c r="G5" s="8" t="n">
        <v>1.6</v>
      </c>
    </row>
    <row r="6" customFormat="false" ht="16.15" hidden="false" customHeight="false" outlineLevel="1" collapsed="false">
      <c r="A6" s="6" t="e">
        <v>#NAME?</v>
      </c>
      <c r="B6" s="7" t="n">
        <v>45.48</v>
      </c>
      <c r="C6" s="8" t="n">
        <v>13.2</v>
      </c>
      <c r="D6" s="8" t="n">
        <v>11.3</v>
      </c>
      <c r="E6" s="8" t="n">
        <v>3.8</v>
      </c>
      <c r="F6" s="8" t="n">
        <v>4.5</v>
      </c>
      <c r="G6" s="8" t="n">
        <v>1.6</v>
      </c>
    </row>
    <row r="7" customFormat="false" ht="16.15" hidden="false" customHeight="false" outlineLevel="1" collapsed="false">
      <c r="A7" s="6" t="e">
        <v>#NAME?</v>
      </c>
      <c r="B7" s="7" t="n">
        <v>36.77</v>
      </c>
      <c r="C7" s="8" t="n">
        <v>12.5</v>
      </c>
      <c r="D7" s="8" t="n">
        <v>10.8</v>
      </c>
      <c r="E7" s="8" t="n">
        <v>3.2</v>
      </c>
      <c r="F7" s="8" t="n">
        <v>3.9</v>
      </c>
      <c r="G7" s="8" t="n">
        <v>1.8</v>
      </c>
    </row>
    <row r="8" customFormat="false" ht="16.15" hidden="false" customHeight="false" outlineLevel="1" collapsed="false">
      <c r="A8" s="6" t="e">
        <v>#NAME?</v>
      </c>
      <c r="B8" s="7" t="n">
        <v>32.79</v>
      </c>
      <c r="C8" s="8" t="n">
        <v>12</v>
      </c>
      <c r="D8" s="8" t="n">
        <v>10.2</v>
      </c>
      <c r="E8" s="8" t="n">
        <v>3.4</v>
      </c>
      <c r="F8" s="8" t="n">
        <v>3.7</v>
      </c>
      <c r="G8" s="8" t="n">
        <v>1.7</v>
      </c>
    </row>
    <row r="9" customFormat="false" ht="16.15" hidden="false" customHeight="false" outlineLevel="1" collapsed="false">
      <c r="A9" s="6" t="e">
        <v>#NAME?</v>
      </c>
      <c r="B9" s="7" t="n">
        <v>35.52</v>
      </c>
      <c r="C9" s="8" t="n">
        <v>12.4</v>
      </c>
      <c r="D9" s="8" t="n">
        <v>10.8</v>
      </c>
      <c r="E9" s="8" t="n">
        <v>3.4</v>
      </c>
      <c r="F9" s="8" t="n">
        <v>4</v>
      </c>
      <c r="G9" s="8" t="n">
        <v>1.9</v>
      </c>
    </row>
    <row r="10" customFormat="false" ht="16.15" hidden="false" customHeight="false" outlineLevel="1" collapsed="false">
      <c r="A10" s="6" t="e">
        <v>#NAME?</v>
      </c>
      <c r="B10" s="7" t="n">
        <v>35.58</v>
      </c>
      <c r="C10" s="8" t="n">
        <v>12.3</v>
      </c>
      <c r="D10" s="8" t="n">
        <v>11</v>
      </c>
      <c r="E10" s="8" t="n">
        <v>3.4</v>
      </c>
      <c r="F10" s="8" t="n">
        <v>3.7</v>
      </c>
      <c r="G10" s="8" t="n">
        <v>1.7</v>
      </c>
    </row>
    <row r="11" customFormat="false" ht="16.15" hidden="false" customHeight="false" outlineLevel="1" collapsed="false">
      <c r="A11" s="6" t="e">
        <v>#NAME?</v>
      </c>
      <c r="B11" s="7" t="n">
        <v>42.88</v>
      </c>
      <c r="C11" s="8" t="n">
        <v>13.2</v>
      </c>
      <c r="D11" s="8" t="n">
        <v>11.2</v>
      </c>
      <c r="E11" s="8" t="n">
        <v>3.8</v>
      </c>
      <c r="F11" s="8" t="n">
        <v>4.1</v>
      </c>
      <c r="G11" s="8" t="n">
        <v>1.9</v>
      </c>
    </row>
    <row r="12" customFormat="false" ht="16.15" hidden="false" customHeight="false" outlineLevel="0" collapsed="false">
      <c r="A12" s="6" t="e">
        <v>#NAME?</v>
      </c>
      <c r="B12" s="7" t="n">
        <v>44.45</v>
      </c>
      <c r="C12" s="8" t="n">
        <v>13.3</v>
      </c>
      <c r="D12" s="8" t="n">
        <v>11.4</v>
      </c>
      <c r="E12" s="8" t="n">
        <v>3.5</v>
      </c>
      <c r="F12" s="8" t="n">
        <v>4.1</v>
      </c>
      <c r="G12" s="8" t="n">
        <v>1.7</v>
      </c>
    </row>
    <row r="13" customFormat="false" ht="16.15" hidden="false" customHeight="false" outlineLevel="0" collapsed="false">
      <c r="A13" s="6" t="e">
        <v>#NAME?</v>
      </c>
      <c r="B13" s="7" t="n">
        <v>51.9</v>
      </c>
      <c r="C13" s="8" t="n">
        <v>14.2</v>
      </c>
      <c r="D13" s="8" t="n">
        <v>12.1</v>
      </c>
      <c r="E13" s="8" t="n">
        <v>3.9</v>
      </c>
      <c r="F13" s="8" t="n">
        <v>4.1</v>
      </c>
      <c r="G13" s="8" t="n">
        <v>2</v>
      </c>
    </row>
    <row r="14" customFormat="false" ht="16.15" hidden="false" customHeight="false" outlineLevel="0" collapsed="false">
      <c r="A14" s="6" t="e">
        <v>#NAME?</v>
      </c>
      <c r="B14" s="7" t="n">
        <v>42.07</v>
      </c>
      <c r="C14" s="8" t="n">
        <v>13.2</v>
      </c>
      <c r="D14" s="8" t="n">
        <v>11.5</v>
      </c>
      <c r="E14" s="8" t="n">
        <v>3.5</v>
      </c>
      <c r="F14" s="8" t="n">
        <v>4</v>
      </c>
      <c r="G14" s="8" t="n">
        <v>1.7</v>
      </c>
    </row>
    <row r="15" customFormat="false" ht="16.15" hidden="false" customHeight="false" outlineLevel="0" collapsed="false">
      <c r="A15" s="6" t="e">
        <v>#NAME?</v>
      </c>
      <c r="B15" s="7" t="n">
        <v>34.62</v>
      </c>
      <c r="C15" s="8" t="n">
        <v>12</v>
      </c>
      <c r="D15" s="8" t="n">
        <v>10.5</v>
      </c>
      <c r="E15" s="8" t="n">
        <v>3.2</v>
      </c>
      <c r="F15" s="8" t="n">
        <v>3.7</v>
      </c>
      <c r="G15" s="8" t="n">
        <v>1.8</v>
      </c>
    </row>
    <row r="16" customFormat="false" ht="16.15" hidden="false" customHeight="false" outlineLevel="0" collapsed="false">
      <c r="A16" s="6" t="e">
        <v>#NAME?</v>
      </c>
      <c r="B16" s="7" t="n">
        <v>41.14</v>
      </c>
      <c r="C16" s="8" t="n">
        <v>13.3</v>
      </c>
      <c r="D16" s="8" t="n">
        <v>11.2</v>
      </c>
      <c r="E16" s="8" t="n">
        <v>3.2</v>
      </c>
      <c r="F16" s="8" t="n">
        <v>3.9</v>
      </c>
      <c r="G16" s="8" t="n">
        <v>1.7</v>
      </c>
    </row>
    <row r="17" customFormat="false" ht="16.15" hidden="false" customHeight="false" outlineLevel="0" collapsed="false">
      <c r="A17" s="6" t="e">
        <v>#NAME?</v>
      </c>
      <c r="B17" s="7" t="n">
        <v>36.82</v>
      </c>
      <c r="C17" s="8" t="n">
        <v>12.4</v>
      </c>
      <c r="D17" s="8" t="n">
        <v>10.5</v>
      </c>
      <c r="E17" s="8" t="n">
        <v>3.4</v>
      </c>
      <c r="F17" s="8" t="n">
        <v>3.7</v>
      </c>
      <c r="G17" s="8" t="n">
        <v>1.6</v>
      </c>
    </row>
    <row r="18" customFormat="false" ht="16.15" hidden="false" customHeight="false" outlineLevel="0" collapsed="false">
      <c r="A18" s="6" t="e">
        <v>#NAME?</v>
      </c>
      <c r="B18" s="7" t="n">
        <v>40.08</v>
      </c>
      <c r="C18" s="8" t="n">
        <v>13</v>
      </c>
      <c r="D18" s="8" t="n">
        <v>11.2</v>
      </c>
      <c r="E18" s="8" t="n">
        <v>3.6</v>
      </c>
      <c r="F18" s="8" t="n">
        <v>3.8</v>
      </c>
      <c r="G18" s="8" t="n">
        <v>1.6</v>
      </c>
    </row>
    <row r="19" customFormat="false" ht="16.15" hidden="false" customHeight="false" outlineLevel="0" collapsed="false">
      <c r="A19" s="6" t="e">
        <v>#NAME?</v>
      </c>
      <c r="B19" s="7" t="n">
        <v>37.13</v>
      </c>
      <c r="C19" s="8" t="n">
        <v>12.7</v>
      </c>
      <c r="D19" s="8" t="n">
        <v>10.8</v>
      </c>
      <c r="E19" s="8" t="n">
        <v>3.3</v>
      </c>
      <c r="F19" s="8" t="n">
        <v>3.7</v>
      </c>
      <c r="G19" s="8" t="n">
        <v>1.6</v>
      </c>
    </row>
    <row r="20" customFormat="false" ht="16.15" hidden="false" customHeight="false" outlineLevel="0" collapsed="false">
      <c r="A20" s="6" t="e">
        <v>#NAME?</v>
      </c>
      <c r="B20" s="7" t="n">
        <v>31.52</v>
      </c>
      <c r="C20" s="8" t="n">
        <v>11.6</v>
      </c>
      <c r="D20" s="8" t="n">
        <v>10.1</v>
      </c>
      <c r="E20" s="8" t="n">
        <v>3</v>
      </c>
      <c r="F20" s="8" t="n">
        <v>3.5</v>
      </c>
      <c r="G20" s="8" t="n">
        <v>1.6</v>
      </c>
    </row>
    <row r="21" customFormat="false" ht="16.15" hidden="false" customHeight="false" outlineLevel="0" collapsed="false">
      <c r="A21" s="6" t="e">
        <v>#NAME?</v>
      </c>
      <c r="B21" s="7" t="n">
        <v>42.75</v>
      </c>
      <c r="C21" s="8" t="n">
        <v>13.2</v>
      </c>
      <c r="D21" s="8" t="n">
        <v>11.2</v>
      </c>
      <c r="E21" s="8" t="n">
        <v>3.8</v>
      </c>
      <c r="F21" s="8" t="n">
        <v>3.9</v>
      </c>
      <c r="G21" s="8" t="n">
        <v>1.8</v>
      </c>
    </row>
    <row r="22" customFormat="false" ht="16.15" hidden="false" customHeight="false" outlineLevel="0" collapsed="false">
      <c r="A22" s="6" t="e">
        <v>#NAME?</v>
      </c>
      <c r="B22" s="7" t="n">
        <v>47.4</v>
      </c>
      <c r="C22" s="8" t="n">
        <v>13.2</v>
      </c>
      <c r="D22" s="8" t="n">
        <v>11.3</v>
      </c>
      <c r="E22" s="8" t="n">
        <v>3.6</v>
      </c>
      <c r="F22" s="8" t="n">
        <v>4.2</v>
      </c>
      <c r="G22" s="8" t="n">
        <v>2.7</v>
      </c>
    </row>
    <row r="23" customFormat="false" ht="16.15" hidden="false" customHeight="false" outlineLevel="0" collapsed="false">
      <c r="A23" s="6" t="e">
        <v>#NAME?</v>
      </c>
      <c r="B23" s="7" t="n">
        <v>36.88</v>
      </c>
      <c r="C23" s="8" t="n">
        <v>12.4</v>
      </c>
      <c r="D23" s="8" t="n">
        <v>10.4</v>
      </c>
      <c r="E23" s="8" t="n">
        <v>3.1</v>
      </c>
      <c r="F23" s="8" t="n">
        <v>3.7</v>
      </c>
      <c r="G23" s="8" t="n">
        <v>1.6</v>
      </c>
    </row>
    <row r="24" customFormat="false" ht="16.15" hidden="false" customHeight="false" outlineLevel="0" collapsed="false">
      <c r="A24" s="6" t="e">
        <v>#NAME?</v>
      </c>
      <c r="B24" s="7" t="n">
        <v>39.65</v>
      </c>
      <c r="C24" s="8" t="n">
        <v>12.4</v>
      </c>
      <c r="D24" s="8" t="n">
        <v>10.5</v>
      </c>
      <c r="E24" s="8" t="n">
        <v>3.6</v>
      </c>
      <c r="F24" s="8" t="n">
        <v>3.8</v>
      </c>
      <c r="G24" s="8" t="n">
        <v>1.8</v>
      </c>
    </row>
    <row r="25" customFormat="false" ht="16.15" hidden="false" customHeight="false" outlineLevel="0" collapsed="false">
      <c r="A25" s="6" t="e">
        <v>#NAME?</v>
      </c>
      <c r="B25" s="7" t="n">
        <v>36.88</v>
      </c>
      <c r="C25" s="8" t="n">
        <v>12.5</v>
      </c>
      <c r="D25" s="8" t="n">
        <v>10.8</v>
      </c>
      <c r="E25" s="8" t="n">
        <v>3.4</v>
      </c>
      <c r="F25" s="8" t="n">
        <v>3.7</v>
      </c>
      <c r="G25" s="8" t="n">
        <v>1.6</v>
      </c>
    </row>
    <row r="26" customFormat="false" ht="16.15" hidden="false" customHeight="false" outlineLevel="0" collapsed="false">
      <c r="A26" s="6" t="e">
        <v>#NAME?</v>
      </c>
      <c r="B26" s="7" t="n">
        <v>36.02</v>
      </c>
      <c r="C26" s="8" t="n">
        <v>11.9</v>
      </c>
      <c r="D26" s="8" t="n">
        <v>10.3</v>
      </c>
      <c r="E26" s="8" t="n">
        <v>3.2</v>
      </c>
      <c r="F26" s="8" t="n">
        <v>3.7</v>
      </c>
      <c r="G26" s="8" t="n">
        <v>1.6</v>
      </c>
    </row>
    <row r="27" customFormat="false" ht="16.15" hidden="false" customHeight="false" outlineLevel="0" collapsed="false">
      <c r="A27" s="6" t="e">
        <v>#NAME?</v>
      </c>
      <c r="B27" s="7" t="n">
        <v>42.74</v>
      </c>
      <c r="C27" s="8" t="n">
        <v>13.3</v>
      </c>
      <c r="D27" s="8" t="n">
        <v>11.4</v>
      </c>
      <c r="E27" s="8" t="n">
        <v>3.5</v>
      </c>
      <c r="F27" s="8" t="n">
        <v>3.8</v>
      </c>
      <c r="G27" s="8" t="n">
        <v>1.7</v>
      </c>
    </row>
    <row r="28" customFormat="false" ht="16.15" hidden="false" customHeight="false" outlineLevel="0" collapsed="false">
      <c r="A28" s="6" t="e">
        <v>#NAME?</v>
      </c>
      <c r="B28" s="7" t="n">
        <v>39.54</v>
      </c>
      <c r="C28" s="8" t="n">
        <v>12.4</v>
      </c>
      <c r="D28" s="8" t="n">
        <v>10.7</v>
      </c>
      <c r="E28" s="8" t="n">
        <v>3.4</v>
      </c>
      <c r="F28" s="8" t="n">
        <v>4</v>
      </c>
      <c r="G28" s="8" t="n">
        <v>1.7</v>
      </c>
    </row>
    <row r="29" customFormat="false" ht="16.15" hidden="false" customHeight="false" outlineLevel="0" collapsed="false">
      <c r="A29" s="6" t="e">
        <v>#NAME?</v>
      </c>
      <c r="B29" s="7" t="n">
        <v>31.14</v>
      </c>
      <c r="C29" s="8" t="n">
        <v>11.8</v>
      </c>
      <c r="D29" s="8" t="n">
        <v>10.1</v>
      </c>
      <c r="E29" s="8" t="n">
        <v>3</v>
      </c>
      <c r="F29" s="8" t="n">
        <v>3.5</v>
      </c>
      <c r="G29" s="8" t="n">
        <v>1.6</v>
      </c>
    </row>
    <row r="30" customFormat="false" ht="16.15" hidden="false" customHeight="false" outlineLevel="0" collapsed="false">
      <c r="A30" s="6" t="e">
        <v>#NAME?</v>
      </c>
      <c r="B30" s="7" t="n">
        <v>38.2</v>
      </c>
      <c r="C30" s="8" t="n">
        <v>13</v>
      </c>
      <c r="D30" s="8" t="n">
        <v>11.1</v>
      </c>
      <c r="E30" s="8" t="n">
        <v>3.4</v>
      </c>
      <c r="F30" s="8" t="n">
        <v>3.6</v>
      </c>
      <c r="G30" s="8" t="n">
        <v>1.6</v>
      </c>
    </row>
    <row r="31" customFormat="false" ht="16.15" hidden="false" customHeight="false" outlineLevel="0" collapsed="false">
      <c r="A31" s="6" t="e">
        <v>#NAME?</v>
      </c>
      <c r="B31" s="7" t="n">
        <v>43.45</v>
      </c>
      <c r="C31" s="8" t="n">
        <v>12.9</v>
      </c>
      <c r="D31" s="8" t="n">
        <v>10.9</v>
      </c>
      <c r="E31" s="8" t="n">
        <v>3.2</v>
      </c>
      <c r="F31" s="8" t="n">
        <v>3.5</v>
      </c>
      <c r="G31" s="8" t="n">
        <v>1.7</v>
      </c>
    </row>
    <row r="32" customFormat="false" ht="16.15" hidden="false" customHeight="false" outlineLevel="0" collapsed="false">
      <c r="A32" s="6" t="e">
        <v>#NAME?</v>
      </c>
      <c r="B32" s="7" t="n">
        <v>41.04</v>
      </c>
      <c r="C32" s="8" t="n">
        <v>12.5</v>
      </c>
      <c r="D32" s="8" t="n">
        <v>10.7</v>
      </c>
      <c r="E32" s="8" t="n">
        <v>3.2</v>
      </c>
      <c r="F32" s="8" t="n">
        <v>3.7</v>
      </c>
      <c r="G32" s="8" t="n">
        <v>1.6</v>
      </c>
    </row>
    <row r="33" customFormat="false" ht="16.15" hidden="false" customHeight="false" outlineLevel="0" collapsed="false">
      <c r="A33" s="6" t="e">
        <v>#NAME?</v>
      </c>
      <c r="B33" s="7" t="n">
        <v>37.94</v>
      </c>
      <c r="C33" s="8" t="n">
        <v>12.7</v>
      </c>
      <c r="D33" s="8" t="n">
        <v>10.7</v>
      </c>
      <c r="E33" s="8" t="n">
        <v>3.2</v>
      </c>
      <c r="F33" s="8" t="n">
        <v>3.7</v>
      </c>
      <c r="G33" s="8" t="n">
        <v>1.6</v>
      </c>
    </row>
    <row r="34" customFormat="false" ht="16.15" hidden="false" customHeight="false" outlineLevel="0" collapsed="false">
      <c r="A34" s="6" t="e">
        <v>#NAME?</v>
      </c>
      <c r="B34" s="7" t="n">
        <v>46.6</v>
      </c>
      <c r="C34" s="8" t="n">
        <v>13</v>
      </c>
      <c r="D34" s="8" t="n">
        <v>11</v>
      </c>
      <c r="E34" s="8" t="n">
        <v>3.3</v>
      </c>
      <c r="F34" s="8" t="n">
        <v>4.2</v>
      </c>
      <c r="G34" s="8" t="n">
        <v>1.8</v>
      </c>
    </row>
    <row r="35" customFormat="false" ht="16.15" hidden="false" customHeight="false" outlineLevel="0" collapsed="false">
      <c r="A35" s="6" t="e">
        <v>#NAME?</v>
      </c>
      <c r="B35" s="7" t="n">
        <v>34.12</v>
      </c>
      <c r="C35" s="8" t="n">
        <v>12.6</v>
      </c>
      <c r="D35" s="8" t="n">
        <v>10.4</v>
      </c>
      <c r="E35" s="8" t="n">
        <v>3.2</v>
      </c>
      <c r="F35" s="8" t="n">
        <v>3.7</v>
      </c>
      <c r="G35" s="8" t="n">
        <v>1.6</v>
      </c>
    </row>
    <row r="36" customFormat="false" ht="16.15" hidden="false" customHeight="false" outlineLevel="0" collapsed="false">
      <c r="A36" s="6" t="e">
        <v>#NAME?</v>
      </c>
      <c r="B36" s="7" t="n">
        <v>39.95</v>
      </c>
      <c r="C36" s="8" t="n">
        <v>13.1</v>
      </c>
      <c r="D36" s="8" t="n">
        <v>11</v>
      </c>
      <c r="E36" s="8" t="n">
        <v>3.6</v>
      </c>
      <c r="F36" s="8" t="n">
        <v>3.9</v>
      </c>
      <c r="G36" s="8" t="n">
        <v>1.6</v>
      </c>
    </row>
    <row r="37" customFormat="false" ht="16.15" hidden="false" customHeight="false" outlineLevel="0" collapsed="false">
      <c r="A37" s="6" t="e">
        <v>#NAME?</v>
      </c>
      <c r="B37" s="7" t="n">
        <v>31.5</v>
      </c>
      <c r="C37" s="8" t="n">
        <v>11.9</v>
      </c>
      <c r="D37" s="8" t="n">
        <v>10</v>
      </c>
      <c r="E37" s="8" t="n">
        <v>3.2</v>
      </c>
      <c r="F37" s="8" t="n">
        <v>3.6</v>
      </c>
      <c r="G37" s="8" t="n">
        <v>1.5</v>
      </c>
    </row>
    <row r="38" customFormat="false" ht="16.15" hidden="false" customHeight="false" outlineLevel="0" collapsed="false">
      <c r="A38" s="6" t="e">
        <v>#NAME?</v>
      </c>
      <c r="B38" s="7" t="n">
        <v>47.05</v>
      </c>
      <c r="C38" s="8" t="n">
        <v>13.4</v>
      </c>
      <c r="D38" s="8" t="n">
        <v>11.5</v>
      </c>
      <c r="E38" s="8" t="n">
        <v>3.3</v>
      </c>
      <c r="F38" s="8" t="n">
        <v>4</v>
      </c>
      <c r="G38" s="8" t="n">
        <v>1.7</v>
      </c>
    </row>
    <row r="39" customFormat="false" ht="16.15" hidden="false" customHeight="false" outlineLevel="0" collapsed="false">
      <c r="A39" s="6" t="e">
        <v>#NAME?</v>
      </c>
      <c r="B39" s="7" t="n">
        <v>44.15</v>
      </c>
      <c r="C39" s="8" t="n">
        <v>12.9</v>
      </c>
      <c r="D39" s="8" t="n">
        <v>10.9</v>
      </c>
      <c r="E39" s="8" t="n">
        <v>3.4</v>
      </c>
      <c r="F39" s="8" t="n">
        <v>4.2</v>
      </c>
      <c r="G39" s="8" t="n">
        <v>1.8</v>
      </c>
    </row>
    <row r="40" customFormat="false" ht="16.15" hidden="false" customHeight="false" outlineLevel="0" collapsed="false">
      <c r="A40" s="6" t="e">
        <v>#NAME?</v>
      </c>
      <c r="B40" s="7" t="n">
        <v>35.63</v>
      </c>
      <c r="C40" s="8" t="n">
        <v>12.7</v>
      </c>
      <c r="D40" s="8" t="n">
        <v>10.4</v>
      </c>
      <c r="E40" s="8" t="n">
        <v>3.2</v>
      </c>
      <c r="F40" s="8" t="n">
        <v>3.9</v>
      </c>
      <c r="G40" s="8" t="n">
        <v>1.6</v>
      </c>
    </row>
    <row r="41" customFormat="false" ht="16.15" hidden="false" customHeight="false" outlineLevel="0" collapsed="false">
      <c r="A41" s="6" t="e">
        <v>#NAME?</v>
      </c>
      <c r="B41" s="7" t="n">
        <v>30.74</v>
      </c>
      <c r="C41" s="8" t="n">
        <v>11.8</v>
      </c>
      <c r="D41" s="8" t="n">
        <v>9.9</v>
      </c>
      <c r="E41" s="8" t="n">
        <v>3.2</v>
      </c>
      <c r="F41" s="8" t="n">
        <v>3.5</v>
      </c>
      <c r="G41" s="8" t="n">
        <v>1.5</v>
      </c>
    </row>
    <row r="42" customFormat="false" ht="16.15" hidden="false" customHeight="false" outlineLevel="0" collapsed="false">
      <c r="A42" s="6" t="e">
        <v>#NAME?</v>
      </c>
      <c r="B42" s="7" t="n">
        <v>30.27</v>
      </c>
      <c r="C42" s="8" t="n">
        <v>11.5</v>
      </c>
      <c r="D42" s="8" t="n">
        <v>9.8</v>
      </c>
      <c r="E42" s="8" t="n">
        <v>3.2</v>
      </c>
      <c r="F42" s="8" t="n">
        <v>3.5</v>
      </c>
      <c r="G42" s="8" t="n">
        <v>1.6</v>
      </c>
    </row>
    <row r="43" customFormat="false" ht="16.15" hidden="false" customHeight="false" outlineLevel="0" collapsed="false">
      <c r="A43" s="6" t="e">
        <v>#NAME?</v>
      </c>
      <c r="B43" s="7" t="n">
        <v>36.84</v>
      </c>
      <c r="C43" s="8" t="n">
        <v>13</v>
      </c>
      <c r="D43" s="8" t="n">
        <v>10.9</v>
      </c>
      <c r="E43" s="8" t="n">
        <v>3</v>
      </c>
      <c r="F43" s="8" t="n">
        <v>3.8</v>
      </c>
      <c r="G43" s="8" t="n">
        <v>1.6</v>
      </c>
    </row>
    <row r="44" customFormat="false" ht="16.15" hidden="false" customHeight="false" outlineLevel="0" collapsed="false">
      <c r="A44" s="6" t="e">
        <v>#NAME?</v>
      </c>
      <c r="B44" s="7" t="n">
        <v>37.46</v>
      </c>
      <c r="C44" s="8" t="n">
        <v>12.5</v>
      </c>
      <c r="D44" s="8" t="n">
        <v>10.5</v>
      </c>
      <c r="E44" s="8" t="n">
        <v>3.4</v>
      </c>
      <c r="F44" s="8" t="n">
        <v>3.6</v>
      </c>
      <c r="G44" s="8" t="n">
        <v>1.7</v>
      </c>
    </row>
    <row r="45" customFormat="false" ht="16.15" hidden="false" customHeight="false" outlineLevel="0" collapsed="false">
      <c r="A45" s="6" t="e">
        <v>#NAME?</v>
      </c>
      <c r="B45" s="7" t="n">
        <v>37.55</v>
      </c>
      <c r="C45" s="8" t="n">
        <v>12.4</v>
      </c>
      <c r="D45" s="8" t="n">
        <v>10.2</v>
      </c>
      <c r="E45" s="8" t="n">
        <v>3.1</v>
      </c>
      <c r="F45" s="8" t="n">
        <v>3.7</v>
      </c>
      <c r="G45" s="8" t="n">
        <v>1.7</v>
      </c>
    </row>
    <row r="46" customFormat="false" ht="16.15" hidden="false" customHeight="false" outlineLevel="0" collapsed="false">
      <c r="A46" s="6" t="e">
        <v>#NAME?</v>
      </c>
      <c r="B46" s="7" t="n">
        <v>49.38</v>
      </c>
      <c r="C46" s="8" t="n">
        <v>13.8</v>
      </c>
      <c r="D46" s="8" t="n">
        <v>11.6</v>
      </c>
      <c r="E46" s="8" t="n">
        <v>3.5</v>
      </c>
      <c r="F46" s="8" t="n">
        <v>4.1</v>
      </c>
      <c r="G46" s="8" t="n">
        <v>1.7</v>
      </c>
    </row>
    <row r="47" customFormat="false" ht="16.15" hidden="false" customHeight="false" outlineLevel="0" collapsed="false">
      <c r="A47" s="6" t="e">
        <v>#NAME?</v>
      </c>
      <c r="B47" s="7" t="n">
        <v>40.94</v>
      </c>
      <c r="C47" s="8" t="n">
        <v>13.2</v>
      </c>
      <c r="D47" s="8" t="n">
        <v>11</v>
      </c>
      <c r="E47" s="8" t="n">
        <v>3.3</v>
      </c>
      <c r="F47" s="8" t="n">
        <v>3.9</v>
      </c>
      <c r="G47" s="8" t="n">
        <v>1.7</v>
      </c>
    </row>
    <row r="48" customFormat="false" ht="16.15" hidden="false" customHeight="false" outlineLevel="0" collapsed="false">
      <c r="A48" s="6" t="e">
        <v>#NAME?</v>
      </c>
      <c r="B48" s="7" t="n">
        <v>41.83</v>
      </c>
      <c r="C48" s="8" t="n">
        <v>12.7</v>
      </c>
      <c r="D48" s="8" t="n">
        <v>10.9</v>
      </c>
      <c r="E48" s="8" t="n">
        <v>3.2</v>
      </c>
      <c r="F48" s="8" t="n">
        <v>4</v>
      </c>
      <c r="G48" s="8" t="n">
        <v>1.7</v>
      </c>
    </row>
    <row r="49" customFormat="false" ht="16.15" hidden="false" customHeight="false" outlineLevel="0" collapsed="false">
      <c r="A49" s="6" t="e">
        <v>#NAME?</v>
      </c>
      <c r="B49" s="7" t="n">
        <v>33.96</v>
      </c>
      <c r="C49" s="8" t="n">
        <v>12.2</v>
      </c>
      <c r="D49" s="8" t="n">
        <v>10.3</v>
      </c>
      <c r="E49" s="8" t="n">
        <v>3.1</v>
      </c>
      <c r="F49" s="8" t="n">
        <v>3.6</v>
      </c>
      <c r="G49" s="8" t="n">
        <v>1.6</v>
      </c>
    </row>
    <row r="50" customFormat="false" ht="16.15" hidden="false" customHeight="false" outlineLevel="0" collapsed="false">
      <c r="A50" s="6" t="e">
        <v>#NAME?</v>
      </c>
      <c r="B50" s="7" t="n">
        <v>41.45</v>
      </c>
      <c r="C50" s="8" t="n">
        <v>13.1</v>
      </c>
      <c r="D50" s="8" t="n">
        <v>10.9</v>
      </c>
      <c r="E50" s="8" t="n">
        <v>3.4</v>
      </c>
      <c r="F50" s="8" t="n">
        <v>3.9</v>
      </c>
      <c r="G50" s="8" t="n">
        <v>1.6</v>
      </c>
    </row>
    <row r="51" customFormat="false" ht="16.15" hidden="false" customHeight="false" outlineLevel="0" collapsed="false">
      <c r="A51" s="6" t="e">
        <v>#NAME?</v>
      </c>
      <c r="B51" s="7" t="n">
        <v>33.14</v>
      </c>
      <c r="C51" s="8" t="n">
        <v>12.1</v>
      </c>
      <c r="D51" s="8" t="n">
        <v>10.1</v>
      </c>
      <c r="E51" s="8" t="n">
        <v>3.2</v>
      </c>
      <c r="F51" s="8" t="n">
        <v>3.7</v>
      </c>
      <c r="G51" s="8" t="n">
        <v>1.5</v>
      </c>
    </row>
    <row r="52" customFormat="false" ht="16.15" hidden="false" customHeight="false" outlineLevel="0" collapsed="false">
      <c r="A52" s="6" t="e">
        <v>#NAME?</v>
      </c>
      <c r="B52" s="7" t="n">
        <v>43.91</v>
      </c>
      <c r="C52" s="8" t="n">
        <v>13.3</v>
      </c>
      <c r="D52" s="8" t="n">
        <v>11.2</v>
      </c>
      <c r="E52" s="8" t="n">
        <v>3.3</v>
      </c>
      <c r="F52" s="8" t="n">
        <v>4</v>
      </c>
      <c r="G52" s="8" t="n">
        <v>1.6</v>
      </c>
    </row>
    <row r="53" customFormat="false" ht="16.15" hidden="false" customHeight="false" outlineLevel="0" collapsed="false">
      <c r="A53" s="6" t="e">
        <v>#NAME?</v>
      </c>
      <c r="B53" s="7" t="n">
        <v>35.46</v>
      </c>
      <c r="C53" s="8" t="n">
        <v>12.2</v>
      </c>
      <c r="D53" s="8" t="n">
        <v>10.4</v>
      </c>
      <c r="E53" s="8" t="n">
        <v>3.1</v>
      </c>
      <c r="F53" s="8" t="n">
        <v>3.8</v>
      </c>
      <c r="G53" s="8" t="n">
        <v>1.5</v>
      </c>
    </row>
    <row r="54" customFormat="false" ht="16.15" hidden="false" customHeight="false" outlineLevel="0" collapsed="false">
      <c r="A54" s="6" t="e">
        <v>#NAME?</v>
      </c>
      <c r="B54" s="7" t="n">
        <v>38.36</v>
      </c>
      <c r="C54" s="8" t="n">
        <v>12.5</v>
      </c>
      <c r="D54" s="8" t="n">
        <v>10.8</v>
      </c>
      <c r="E54" s="8" t="n">
        <v>3</v>
      </c>
      <c r="F54" s="8" t="n">
        <v>3.9</v>
      </c>
      <c r="G54" s="8" t="n">
        <v>1.6</v>
      </c>
    </row>
    <row r="55" customFormat="false" ht="16.15" hidden="false" customHeight="false" outlineLevel="0" collapsed="false">
      <c r="A55" s="6" t="e">
        <v>#NAME?</v>
      </c>
      <c r="B55" s="7" t="n">
        <v>35.8</v>
      </c>
      <c r="C55" s="8" t="n">
        <v>12.3</v>
      </c>
      <c r="D55" s="8" t="n">
        <v>10.3</v>
      </c>
      <c r="E55" s="8" t="n">
        <v>3</v>
      </c>
      <c r="F55" s="8" t="n">
        <v>3.8</v>
      </c>
      <c r="G55" s="8" t="n">
        <v>1.6</v>
      </c>
    </row>
    <row r="56" customFormat="false" ht="16.15" hidden="false" customHeight="false" outlineLevel="0" collapsed="false">
      <c r="A56" s="6" t="e">
        <v>#NAME?</v>
      </c>
      <c r="B56" s="7" t="n">
        <v>44.78</v>
      </c>
      <c r="C56" s="8" t="n">
        <v>13.2</v>
      </c>
      <c r="D56" s="8" t="n">
        <v>11</v>
      </c>
      <c r="E56" s="8" t="n">
        <v>3.2</v>
      </c>
      <c r="F56" s="8" t="n">
        <v>4.2</v>
      </c>
      <c r="G56" s="8" t="n">
        <v>1.8</v>
      </c>
    </row>
    <row r="57" customFormat="false" ht="16.15" hidden="false" customHeight="false" outlineLevel="0" collapsed="false">
      <c r="A57" s="6" t="e">
        <v>#NAME?</v>
      </c>
      <c r="B57" s="7" t="n">
        <v>44.96</v>
      </c>
      <c r="C57" s="8" t="n">
        <v>13.3</v>
      </c>
      <c r="D57" s="8" t="n">
        <v>11.2</v>
      </c>
      <c r="E57" s="8" t="n">
        <v>3.4</v>
      </c>
      <c r="F57" s="8" t="n">
        <v>3.9</v>
      </c>
      <c r="G57" s="8" t="n">
        <v>1.6</v>
      </c>
    </row>
    <row r="58" customFormat="false" ht="16.15" hidden="false" customHeight="false" outlineLevel="0" collapsed="false">
      <c r="A58" s="6" t="e">
        <v>#NAME?</v>
      </c>
      <c r="B58" s="7" t="n">
        <v>32.24</v>
      </c>
      <c r="C58" s="8" t="n">
        <v>12.4</v>
      </c>
      <c r="D58" s="8" t="n">
        <v>10.5</v>
      </c>
      <c r="E58" s="8" t="n">
        <v>3.1</v>
      </c>
      <c r="F58" s="8" t="n">
        <v>3.6</v>
      </c>
      <c r="G58" s="8" t="n">
        <v>1.5</v>
      </c>
    </row>
    <row r="59" customFormat="false" ht="16.15" hidden="false" customHeight="false" outlineLevel="0" collapsed="false">
      <c r="A59" s="6" t="e">
        <v>#NAME?</v>
      </c>
      <c r="B59" s="7" t="n">
        <v>43.39</v>
      </c>
      <c r="C59" s="8" t="n">
        <v>13.4</v>
      </c>
      <c r="D59" s="8" t="n">
        <v>11.2</v>
      </c>
      <c r="E59" s="8" t="n">
        <v>3.3</v>
      </c>
      <c r="F59" s="8" t="n">
        <v>4</v>
      </c>
      <c r="G59" s="8" t="n">
        <v>1.8</v>
      </c>
    </row>
    <row r="60" customFormat="false" ht="16.15" hidden="false" customHeight="false" outlineLevel="0" collapsed="false">
      <c r="A60" s="6" t="e">
        <v>#NAME?</v>
      </c>
      <c r="B60" s="7" t="n">
        <v>30.74</v>
      </c>
      <c r="C60" s="8" t="n">
        <v>11.7</v>
      </c>
      <c r="D60" s="8" t="n">
        <v>9.9</v>
      </c>
      <c r="E60" s="8" t="n">
        <v>3</v>
      </c>
      <c r="F60" s="8" t="n">
        <v>3.5</v>
      </c>
      <c r="G60" s="8" t="n">
        <v>1.5</v>
      </c>
    </row>
    <row r="61" customFormat="false" ht="16.15" hidden="false" customHeight="false" outlineLevel="0" collapsed="false">
      <c r="A61" s="6" t="e">
        <v>#NAME?</v>
      </c>
      <c r="B61" s="7" t="n">
        <v>43.13</v>
      </c>
      <c r="C61" s="8" t="n">
        <v>13.2</v>
      </c>
      <c r="D61" s="8" t="n">
        <v>11</v>
      </c>
      <c r="E61" s="8" t="n">
        <v>3.3</v>
      </c>
      <c r="F61" s="8" t="n">
        <v>4.1</v>
      </c>
      <c r="G61" s="8" t="n">
        <v>1.7</v>
      </c>
    </row>
    <row r="62" customFormat="false" ht="16.15" hidden="false" customHeight="false" outlineLevel="0" collapsed="false">
      <c r="A62" s="6" t="e">
        <v>#NAME?</v>
      </c>
      <c r="B62" s="7" t="n">
        <v>47.87</v>
      </c>
      <c r="C62" s="8" t="n">
        <v>13.8</v>
      </c>
      <c r="D62" s="8" t="n">
        <v>11.5</v>
      </c>
      <c r="E62" s="8" t="n">
        <v>3.6</v>
      </c>
      <c r="F62" s="8" t="n">
        <v>4.3</v>
      </c>
      <c r="G62" s="8" t="n">
        <v>1.9</v>
      </c>
    </row>
    <row r="63" customFormat="false" ht="16.15" hidden="false" customHeight="false" outlineLevel="0" collapsed="false">
      <c r="A63" s="6" t="e">
        <v>#NAME?</v>
      </c>
      <c r="B63" s="7" t="n">
        <v>42.9</v>
      </c>
      <c r="C63" s="8" t="n">
        <v>13.3</v>
      </c>
      <c r="D63" s="8" t="n">
        <v>11.2</v>
      </c>
      <c r="E63" s="8" t="n">
        <v>3.5</v>
      </c>
      <c r="F63" s="8" t="n">
        <v>4</v>
      </c>
      <c r="G63" s="8" t="n">
        <v>1.8</v>
      </c>
    </row>
    <row r="64" customFormat="false" ht="16.15" hidden="false" customHeight="false" outlineLevel="0" collapsed="false">
      <c r="A64" s="6" t="e">
        <v>#NAME?</v>
      </c>
      <c r="B64" s="7" t="n">
        <v>34.84</v>
      </c>
      <c r="C64" s="8" t="n">
        <v>12.4</v>
      </c>
      <c r="D64" s="8" t="n">
        <v>10.5</v>
      </c>
      <c r="E64" s="8" t="n">
        <v>3.1</v>
      </c>
      <c r="F64" s="8" t="n">
        <v>3.9</v>
      </c>
      <c r="G64" s="8" t="n">
        <v>1.5</v>
      </c>
    </row>
    <row r="65" customFormat="false" ht="16.15" hidden="false" customHeight="false" outlineLevel="0" collapsed="false">
      <c r="A65" s="6" t="e">
        <v>#NAME?</v>
      </c>
      <c r="B65" s="7" t="n">
        <v>34.64</v>
      </c>
      <c r="C65" s="8" t="n">
        <v>12.8</v>
      </c>
      <c r="D65" s="8" t="n">
        <v>10.9</v>
      </c>
      <c r="E65" s="8" t="n">
        <v>3.3</v>
      </c>
      <c r="F65" s="8" t="n">
        <v>3.8</v>
      </c>
      <c r="G65" s="8" t="n">
        <v>1.5</v>
      </c>
    </row>
    <row r="66" customFormat="false" ht="16.15" hidden="false" customHeight="false" outlineLevel="0" collapsed="false">
      <c r="A66" s="6" t="e">
        <v>#NAME?</v>
      </c>
      <c r="B66" s="7" t="n">
        <v>39.4</v>
      </c>
      <c r="C66" s="8" t="n">
        <v>12.5</v>
      </c>
      <c r="D66" s="8" t="n">
        <v>10.7</v>
      </c>
      <c r="E66" s="8" t="n">
        <v>3.1</v>
      </c>
      <c r="F66" s="8" t="n">
        <v>4</v>
      </c>
      <c r="G66" s="8" t="n">
        <v>1.7</v>
      </c>
    </row>
    <row r="67" customFormat="false" ht="16.15" hidden="false" customHeight="false" outlineLevel="0" collapsed="false">
      <c r="A67" s="6" t="e">
        <v>#NAME?</v>
      </c>
      <c r="B67" s="7" t="n">
        <v>40.84</v>
      </c>
      <c r="C67" s="8" t="n">
        <v>13.2</v>
      </c>
      <c r="D67" s="8" t="n">
        <v>11.1</v>
      </c>
      <c r="E67" s="8" t="n">
        <v>3.3</v>
      </c>
      <c r="F67" s="8" t="n">
        <v>4</v>
      </c>
      <c r="G67" s="8" t="n">
        <v>1.6</v>
      </c>
    </row>
    <row r="68" customFormat="false" ht="16.15" hidden="false" customHeight="false" outlineLevel="0" collapsed="false">
      <c r="A68" s="6" t="e">
        <v>#NAME?</v>
      </c>
      <c r="B68" s="7" t="n">
        <v>33.01</v>
      </c>
      <c r="C68" s="8" t="n">
        <v>12.2</v>
      </c>
      <c r="D68" s="8" t="n">
        <v>10.1</v>
      </c>
      <c r="E68" s="8" t="n">
        <v>3.1</v>
      </c>
      <c r="F68" s="8" t="n">
        <v>3.9</v>
      </c>
      <c r="G68" s="8" t="n">
        <v>1.5</v>
      </c>
    </row>
    <row r="69" customFormat="false" ht="16.15" hidden="false" customHeight="false" outlineLevel="0" collapsed="false">
      <c r="A69" s="6" t="e">
        <v>#NAME?</v>
      </c>
      <c r="B69" s="7" t="n">
        <v>38.93</v>
      </c>
      <c r="C69" s="8" t="n">
        <v>12.8</v>
      </c>
      <c r="D69" s="8" t="n">
        <v>10.9</v>
      </c>
      <c r="E69" s="8" t="n">
        <v>3.3</v>
      </c>
      <c r="F69" s="8" t="n">
        <v>3.7</v>
      </c>
      <c r="G69" s="8" t="n">
        <v>1.7</v>
      </c>
    </row>
    <row r="70" customFormat="false" ht="16.15" hidden="false" customHeight="false" outlineLevel="0" collapsed="false">
      <c r="A70" s="6" t="e">
        <v>#NAME?</v>
      </c>
      <c r="B70" s="7" t="n">
        <v>48.7</v>
      </c>
      <c r="C70" s="8" t="n">
        <v>13.4</v>
      </c>
      <c r="D70" s="8" t="n">
        <v>11.6</v>
      </c>
      <c r="E70" s="8" t="n">
        <v>3.3</v>
      </c>
      <c r="F70" s="8" t="n">
        <v>4.2</v>
      </c>
      <c r="G70" s="8" t="n">
        <v>1.7</v>
      </c>
    </row>
    <row r="71" customFormat="false" ht="16.15" hidden="false" customHeight="false" outlineLevel="0" collapsed="false">
      <c r="A71" s="6" t="e">
        <v>#NAME?</v>
      </c>
      <c r="B71" s="7" t="n">
        <v>49.42</v>
      </c>
      <c r="C71" s="8" t="n">
        <v>13.4</v>
      </c>
      <c r="D71" s="8" t="n">
        <v>11.5</v>
      </c>
      <c r="E71" s="8" t="n">
        <v>3.3</v>
      </c>
      <c r="F71" s="8" t="n">
        <v>4.1</v>
      </c>
      <c r="G71" s="8" t="n">
        <v>1.8</v>
      </c>
    </row>
    <row r="72" customFormat="false" ht="16.15" hidden="false" customHeight="false" outlineLevel="0" collapsed="false">
      <c r="A72" s="6" t="e">
        <v>#NAME?</v>
      </c>
      <c r="B72" s="7" t="n">
        <v>35.24</v>
      </c>
      <c r="C72" s="8" t="n">
        <v>12.4</v>
      </c>
      <c r="D72" s="8" t="n">
        <v>10.6</v>
      </c>
      <c r="E72" s="8" t="n">
        <v>3.1</v>
      </c>
      <c r="F72" s="8" t="n">
        <v>3.8</v>
      </c>
      <c r="G72" s="8" t="n">
        <v>1.6</v>
      </c>
    </row>
    <row r="73" customFormat="false" ht="16.15" hidden="false" customHeight="false" outlineLevel="0" collapsed="false">
      <c r="A73" s="6" t="e">
        <v>#NAME?</v>
      </c>
      <c r="B73" s="7" t="n">
        <v>36.76</v>
      </c>
      <c r="C73" s="8" t="n">
        <v>12.8</v>
      </c>
      <c r="D73" s="8" t="n">
        <v>10.8</v>
      </c>
      <c r="E73" s="8" t="n">
        <v>3.2</v>
      </c>
      <c r="F73" s="8" t="n">
        <v>3.8</v>
      </c>
      <c r="G73" s="8" t="n">
        <v>1.6</v>
      </c>
    </row>
    <row r="74" customFormat="false" ht="16.15" hidden="false" customHeight="false" outlineLevel="0" collapsed="false">
      <c r="A74" s="6" t="e">
        <v>#NAME?</v>
      </c>
      <c r="B74" s="7" t="n">
        <v>34.82</v>
      </c>
      <c r="C74" s="8" t="n">
        <v>12</v>
      </c>
      <c r="D74" s="8" t="n">
        <v>10.2</v>
      </c>
      <c r="E74" s="8" t="n">
        <v>3.2</v>
      </c>
      <c r="F74" s="8" t="n">
        <v>3.8</v>
      </c>
      <c r="G74" s="8" t="n">
        <v>1.5</v>
      </c>
    </row>
    <row r="75" customFormat="false" ht="16.15" hidden="false" customHeight="false" outlineLevel="0" collapsed="false">
      <c r="A75" s="6" t="e">
        <v>#NAME?</v>
      </c>
      <c r="B75" s="7" t="n">
        <v>36.99</v>
      </c>
      <c r="C75" s="8" t="n">
        <v>12.7</v>
      </c>
      <c r="D75" s="8" t="n">
        <v>10.9</v>
      </c>
      <c r="E75" s="8" t="n">
        <v>3.2</v>
      </c>
      <c r="F75" s="8" t="n">
        <v>3.6</v>
      </c>
      <c r="G75" s="8" t="n">
        <v>1.6</v>
      </c>
    </row>
    <row r="76" customFormat="false" ht="16.15" hidden="false" customHeight="false" outlineLevel="0" collapsed="false">
      <c r="A76" s="6" t="e">
        <v>#NAME?</v>
      </c>
      <c r="B76" s="7" t="n">
        <v>41.31</v>
      </c>
      <c r="C76" s="8" t="n">
        <v>12.8</v>
      </c>
      <c r="D76" s="8" t="n">
        <v>10.9</v>
      </c>
      <c r="E76" s="8" t="n">
        <v>3.2</v>
      </c>
      <c r="F76" s="8" t="n">
        <v>3.9</v>
      </c>
      <c r="G76" s="8" t="n">
        <v>1.6</v>
      </c>
    </row>
    <row r="77" customFormat="false" ht="16.15" hidden="false" customHeight="false" outlineLevel="0" collapsed="false">
      <c r="A77" s="6" t="e">
        <v>#NAME?</v>
      </c>
      <c r="B77" s="7" t="n">
        <v>40.74</v>
      </c>
      <c r="C77" s="8" t="n">
        <v>12.9</v>
      </c>
      <c r="D77" s="8" t="n">
        <v>10.9</v>
      </c>
      <c r="E77" s="8" t="n">
        <v>3.2</v>
      </c>
      <c r="F77" s="8" t="n">
        <v>3.7</v>
      </c>
      <c r="G77" s="8" t="n">
        <v>1.6</v>
      </c>
    </row>
    <row r="78" customFormat="false" ht="16.15" hidden="false" customHeight="false" outlineLevel="0" collapsed="false">
      <c r="A78" s="6" t="e">
        <v>#NAME?</v>
      </c>
      <c r="B78" s="7" t="n">
        <v>43.28</v>
      </c>
      <c r="C78" s="8" t="n">
        <v>13.1</v>
      </c>
      <c r="D78" s="8" t="n">
        <v>11.2</v>
      </c>
      <c r="E78" s="8" t="n">
        <v>3.3</v>
      </c>
      <c r="F78" s="8" t="n">
        <v>4</v>
      </c>
      <c r="G78" s="8" t="n">
        <v>1.6</v>
      </c>
    </row>
    <row r="79" customFormat="false" ht="16.15" hidden="false" customHeight="false" outlineLevel="0" collapsed="false">
      <c r="A79" s="6" t="e">
        <v>#NAME?</v>
      </c>
      <c r="B79" s="7" t="n">
        <v>39.39</v>
      </c>
      <c r="C79" s="8" t="n">
        <v>12.5</v>
      </c>
      <c r="D79" s="8" t="n">
        <v>11</v>
      </c>
      <c r="E79" s="8" t="n">
        <v>3.1</v>
      </c>
      <c r="F79" s="8" t="n">
        <v>3.7</v>
      </c>
      <c r="G79" s="8" t="n">
        <v>1.6</v>
      </c>
    </row>
    <row r="80" customFormat="false" ht="16.15" hidden="false" customHeight="false" outlineLevel="0" collapsed="false">
      <c r="A80" s="6" t="e">
        <v>#NAME?</v>
      </c>
      <c r="B80" s="7" t="n">
        <v>31.2</v>
      </c>
      <c r="C80" s="8" t="n">
        <v>12</v>
      </c>
      <c r="D80" s="8" t="n">
        <v>10.3</v>
      </c>
      <c r="E80" s="8" t="n">
        <v>2.9</v>
      </c>
      <c r="F80" s="8" t="n">
        <v>3.4</v>
      </c>
      <c r="G80" s="8" t="n">
        <v>1.5</v>
      </c>
    </row>
    <row r="81" customFormat="false" ht="16.15" hidden="false" customHeight="false" outlineLevel="0" collapsed="false">
      <c r="A81" s="6" t="e">
        <v>#NAME?</v>
      </c>
      <c r="B81" s="7" t="n">
        <v>43.79</v>
      </c>
      <c r="C81" s="8" t="n">
        <v>13.3</v>
      </c>
      <c r="D81" s="8" t="n">
        <v>11.4</v>
      </c>
      <c r="E81" s="8" t="n">
        <v>3.5</v>
      </c>
      <c r="F81" s="8" t="n">
        <v>4</v>
      </c>
      <c r="G81" s="8" t="n">
        <v>1.6</v>
      </c>
    </row>
    <row r="82" customFormat="false" ht="16.15" hidden="false" customHeight="false" outlineLevel="0" collapsed="false">
      <c r="A82" s="6" t="e">
        <v>#NAME?</v>
      </c>
      <c r="B82" s="7" t="n">
        <v>40.88</v>
      </c>
      <c r="C82" s="8" t="n">
        <v>13.4</v>
      </c>
      <c r="D82" s="8" t="n">
        <v>11.3</v>
      </c>
      <c r="E82" s="8" t="n">
        <v>3.2</v>
      </c>
      <c r="F82" s="8" t="n">
        <v>3.6</v>
      </c>
      <c r="G82" s="8" t="n">
        <v>1.7</v>
      </c>
    </row>
    <row r="83" customFormat="false" ht="16.15" hidden="false" customHeight="false" outlineLevel="0" collapsed="false">
      <c r="A83" s="6" t="e">
        <v>#NAME?</v>
      </c>
      <c r="B83" s="7" t="n">
        <v>37.78</v>
      </c>
      <c r="C83" s="8" t="n">
        <v>11.9</v>
      </c>
      <c r="D83" s="8" t="n">
        <v>10</v>
      </c>
      <c r="E83" s="8" t="n">
        <v>3.1</v>
      </c>
      <c r="F83" s="8" t="n">
        <v>3.9</v>
      </c>
      <c r="G83" s="8" t="n">
        <v>1.6</v>
      </c>
    </row>
    <row r="84" customFormat="false" ht="16.15" hidden="false" customHeight="false" outlineLevel="0" collapsed="false">
      <c r="A84" s="6" t="e">
        <v>#NAME?</v>
      </c>
      <c r="B84" s="7" t="n">
        <v>45.69</v>
      </c>
      <c r="C84" s="8" t="n">
        <v>13.3</v>
      </c>
      <c r="D84" s="8" t="n">
        <v>11.4</v>
      </c>
      <c r="E84" s="8" t="n">
        <v>3.2</v>
      </c>
      <c r="F84" s="8" t="n">
        <v>4</v>
      </c>
      <c r="G84" s="8" t="n">
        <v>1.7</v>
      </c>
    </row>
    <row r="85" customFormat="false" ht="16.15" hidden="false" customHeight="false" outlineLevel="0" collapsed="false">
      <c r="A85" s="6" t="e">
        <v>#NAME?</v>
      </c>
      <c r="B85" s="7" t="n">
        <v>48.56</v>
      </c>
      <c r="C85" s="8" t="n">
        <v>13.4</v>
      </c>
      <c r="D85" s="8" t="n">
        <v>11.5</v>
      </c>
      <c r="E85" s="8" t="n">
        <v>3.4</v>
      </c>
      <c r="F85" s="8" t="n">
        <v>4</v>
      </c>
      <c r="G85" s="8" t="n">
        <v>1.7</v>
      </c>
    </row>
    <row r="86" customFormat="false" ht="16.15" hidden="false" customHeight="false" outlineLevel="0" collapsed="false">
      <c r="A86" s="6" t="e">
        <v>#NAME?</v>
      </c>
      <c r="B86" s="7" t="n">
        <v>37.62</v>
      </c>
      <c r="C86" s="8" t="n">
        <v>13</v>
      </c>
      <c r="D86" s="8" t="n">
        <v>11.2</v>
      </c>
      <c r="E86" s="8" t="n">
        <v>3.3</v>
      </c>
      <c r="F86" s="8" t="n">
        <v>3.8</v>
      </c>
      <c r="G86" s="8" t="n">
        <v>1.6</v>
      </c>
    </row>
    <row r="87" customFormat="false" ht="16.15" hidden="false" customHeight="false" outlineLevel="0" collapsed="false">
      <c r="A87" s="6" t="e">
        <v>#NAME?</v>
      </c>
      <c r="B87" s="7" t="n">
        <v>39.07</v>
      </c>
      <c r="C87" s="8" t="n">
        <v>12.6</v>
      </c>
      <c r="D87" s="8" t="n">
        <v>10.8</v>
      </c>
      <c r="E87" s="8" t="n">
        <v>3.3</v>
      </c>
      <c r="F87" s="8" t="n">
        <v>3.9</v>
      </c>
      <c r="G87" s="8" t="n">
        <v>1.6</v>
      </c>
    </row>
    <row r="88" customFormat="false" ht="16.15" hidden="false" customHeight="false" outlineLevel="0" collapsed="false">
      <c r="A88" s="6" t="e">
        <v>#NAME?</v>
      </c>
      <c r="B88" s="7" t="n">
        <v>42.71</v>
      </c>
      <c r="C88" s="8" t="n">
        <v>13</v>
      </c>
      <c r="D88" s="8" t="n">
        <v>11.2</v>
      </c>
      <c r="E88" s="8" t="n">
        <v>3.4</v>
      </c>
      <c r="F88" s="8" t="n">
        <v>4</v>
      </c>
      <c r="G88" s="8" t="n">
        <v>1.7</v>
      </c>
    </row>
    <row r="89" customFormat="false" ht="16.15" hidden="false" customHeight="false" outlineLevel="0" collapsed="false">
      <c r="A89" s="6" t="e">
        <v>#NAME?</v>
      </c>
      <c r="B89" s="7" t="n">
        <v>34.88</v>
      </c>
      <c r="C89" s="8" t="n">
        <v>12.2</v>
      </c>
      <c r="D89" s="8" t="n">
        <v>10.2</v>
      </c>
      <c r="E89" s="8" t="n">
        <v>3.1</v>
      </c>
      <c r="F89" s="8" t="n">
        <v>3.8</v>
      </c>
      <c r="G89" s="8" t="n">
        <v>1.5</v>
      </c>
    </row>
    <row r="90" customFormat="false" ht="16.15" hidden="false" customHeight="false" outlineLevel="0" collapsed="false">
      <c r="A90" s="6" t="e">
        <v>#NAME?</v>
      </c>
      <c r="B90" s="7" t="n">
        <v>37.75</v>
      </c>
      <c r="C90" s="8" t="n">
        <v>12.5</v>
      </c>
      <c r="D90" s="8" t="n">
        <v>10.8</v>
      </c>
      <c r="E90" s="8" t="n">
        <v>3.2</v>
      </c>
      <c r="F90" s="8" t="n">
        <v>3.8</v>
      </c>
      <c r="G90" s="8" t="n">
        <v>1.5</v>
      </c>
    </row>
    <row r="91" customFormat="false" ht="16.15" hidden="false" customHeight="false" outlineLevel="0" collapsed="false">
      <c r="A91" s="6" t="e">
        <v>#NAME?</v>
      </c>
      <c r="B91" s="7" t="n">
        <v>34.94</v>
      </c>
      <c r="C91" s="8" t="n">
        <v>12.5</v>
      </c>
      <c r="D91" s="8" t="n">
        <v>10.4</v>
      </c>
      <c r="E91" s="8" t="n">
        <v>3</v>
      </c>
      <c r="F91" s="8" t="n">
        <v>3.6</v>
      </c>
      <c r="G91" s="8" t="n">
        <v>1.6</v>
      </c>
    </row>
    <row r="92" customFormat="false" ht="16.15" hidden="false" customHeight="false" outlineLevel="0" collapsed="false">
      <c r="A92" s="6" t="e">
        <v>#NAME?</v>
      </c>
      <c r="B92" s="7" t="n">
        <v>45.93</v>
      </c>
      <c r="C92" s="8" t="n">
        <v>13.4</v>
      </c>
      <c r="D92" s="8" t="n">
        <v>11.1</v>
      </c>
      <c r="E92" s="8" t="n">
        <v>3.3</v>
      </c>
      <c r="F92" s="8" t="n">
        <v>4.1</v>
      </c>
      <c r="G92" s="8" t="n">
        <v>1.7</v>
      </c>
    </row>
    <row r="93" customFormat="false" ht="16.15" hidden="false" customHeight="false" outlineLevel="0" collapsed="false">
      <c r="A93" s="6" t="e">
        <v>#NAME?</v>
      </c>
      <c r="B93" s="7" t="n">
        <v>46.58</v>
      </c>
      <c r="C93" s="8" t="n">
        <v>13.4</v>
      </c>
      <c r="D93" s="8" t="n">
        <v>11.5</v>
      </c>
      <c r="E93" s="8" t="n">
        <v>3.4</v>
      </c>
      <c r="F93" s="8" t="n">
        <v>3.9</v>
      </c>
      <c r="G93" s="8" t="n">
        <v>1.6</v>
      </c>
    </row>
    <row r="94" customFormat="false" ht="16.15" hidden="false" customHeight="false" outlineLevel="0" collapsed="false">
      <c r="A94" s="6" t="e">
        <v>#NAME?</v>
      </c>
      <c r="B94" s="7" t="n">
        <v>50.31</v>
      </c>
      <c r="C94" s="8" t="n">
        <v>14.2</v>
      </c>
      <c r="D94" s="8" t="n">
        <v>12.4</v>
      </c>
      <c r="E94" s="8" t="n">
        <v>3.5</v>
      </c>
      <c r="F94" s="8" t="n">
        <v>4.1</v>
      </c>
      <c r="G94" s="8" t="n">
        <v>1.8</v>
      </c>
    </row>
    <row r="95" customFormat="false" ht="16.15" hidden="false" customHeight="false" outlineLevel="0" collapsed="false">
      <c r="A95" s="6" t="e">
        <v>#NAME?</v>
      </c>
      <c r="B95" s="7" t="n">
        <v>43.52</v>
      </c>
      <c r="C95" s="8" t="n">
        <v>13.4</v>
      </c>
      <c r="D95" s="8" t="n">
        <v>11.3</v>
      </c>
      <c r="E95" s="8" t="n">
        <v>3.2</v>
      </c>
      <c r="F95" s="8" t="n">
        <v>4</v>
      </c>
      <c r="G95" s="8" t="n">
        <v>1.6</v>
      </c>
    </row>
    <row r="96" customFormat="false" ht="16.15" hidden="false" customHeight="false" outlineLevel="0" collapsed="false">
      <c r="A96" s="6" t="e">
        <v>#NAME?</v>
      </c>
      <c r="B96" s="7" t="n">
        <v>43.45</v>
      </c>
      <c r="C96" s="8" t="n">
        <v>13.4</v>
      </c>
      <c r="D96" s="8" t="n">
        <v>11.2</v>
      </c>
      <c r="E96" s="8" t="n">
        <v>3.2</v>
      </c>
      <c r="F96" s="8" t="n">
        <v>4</v>
      </c>
      <c r="G96" s="8" t="n">
        <v>1.6</v>
      </c>
    </row>
    <row r="97" customFormat="false" ht="16.15" hidden="false" customHeight="false" outlineLevel="0" collapsed="false">
      <c r="A97" s="6" t="e">
        <v>#NAME?</v>
      </c>
      <c r="B97" s="7" t="n">
        <v>34.66</v>
      </c>
      <c r="C97" s="8" t="n">
        <v>12.6</v>
      </c>
      <c r="D97" s="8" t="n">
        <v>10.4</v>
      </c>
      <c r="E97" s="8" t="n">
        <v>3.1</v>
      </c>
      <c r="F97" s="8" t="n">
        <v>3.7</v>
      </c>
      <c r="G97" s="8" t="n">
        <v>1.6</v>
      </c>
    </row>
    <row r="98" customFormat="false" ht="16.15" hidden="false" customHeight="false" outlineLevel="0" collapsed="false">
      <c r="A98" s="6" t="e">
        <v>#NAME?</v>
      </c>
      <c r="B98" s="7" t="n">
        <v>43.2</v>
      </c>
      <c r="C98" s="8" t="n">
        <v>13.3</v>
      </c>
      <c r="D98" s="8" t="n">
        <v>11.2</v>
      </c>
      <c r="E98" s="8" t="n">
        <v>3.4</v>
      </c>
      <c r="F98" s="8" t="n">
        <v>4</v>
      </c>
      <c r="G98" s="8" t="n">
        <v>1.8</v>
      </c>
    </row>
    <row r="99" customFormat="false" ht="16.15" hidden="false" customHeight="false" outlineLevel="0" collapsed="false">
      <c r="A99" s="6" t="e">
        <v>#NAME?</v>
      </c>
      <c r="B99" s="7" t="n">
        <v>51.59</v>
      </c>
      <c r="C99" s="8" t="n">
        <v>13.8</v>
      </c>
      <c r="D99" s="8" t="n">
        <v>11.9</v>
      </c>
      <c r="E99" s="8" t="n">
        <v>3.4</v>
      </c>
      <c r="F99" s="8" t="n">
        <v>4.5</v>
      </c>
      <c r="G99" s="8" t="n">
        <v>1.8</v>
      </c>
    </row>
    <row r="100" customFormat="false" ht="16.15" hidden="false" customHeight="false" outlineLevel="0" collapsed="false">
      <c r="A100" s="6" t="e">
        <v>#NAME?</v>
      </c>
      <c r="B100" s="7" t="n">
        <v>36.88</v>
      </c>
      <c r="C100" s="8" t="n">
        <v>12.9</v>
      </c>
      <c r="D100" s="8" t="n">
        <v>10.8</v>
      </c>
      <c r="E100" s="8" t="n">
        <v>3.1</v>
      </c>
      <c r="F100" s="8" t="n">
        <v>3.8</v>
      </c>
      <c r="G100" s="8" t="n">
        <v>1.6</v>
      </c>
    </row>
    <row r="101" customFormat="false" ht="16.15" hidden="false" customHeight="false" outlineLevel="0" collapsed="false">
      <c r="A101" s="6" t="e">
        <v>#NAME?</v>
      </c>
      <c r="B101" s="7" t="n">
        <v>45.39</v>
      </c>
      <c r="C101" s="8" t="n">
        <v>13</v>
      </c>
      <c r="D101" s="8" t="n">
        <v>10.9</v>
      </c>
      <c r="E101" s="8" t="n">
        <v>3.4</v>
      </c>
      <c r="F101" s="8" t="n">
        <v>4.1</v>
      </c>
      <c r="G101" s="8" t="n">
        <v>1.8</v>
      </c>
    </row>
    <row r="102" customFormat="false" ht="16.15" hidden="false" customHeight="false" outlineLevel="0" collapsed="false">
      <c r="A102" s="6" t="e">
        <v>#NAME?</v>
      </c>
      <c r="B102" s="7" t="n">
        <v>40.06</v>
      </c>
      <c r="C102" s="8" t="n">
        <v>13</v>
      </c>
      <c r="D102" s="8" t="n">
        <v>10.9</v>
      </c>
      <c r="E102" s="8" t="n">
        <v>3.2</v>
      </c>
      <c r="F102" s="8" t="n">
        <v>3.9</v>
      </c>
      <c r="G102" s="8" t="n">
        <v>1.9</v>
      </c>
    </row>
    <row r="103" customFormat="false" ht="16.15" hidden="false" customHeight="false" outlineLevel="0" collapsed="false">
      <c r="A103" s="6" t="e">
        <v>#NAME?</v>
      </c>
      <c r="B103" s="7" t="n">
        <v>37.38</v>
      </c>
      <c r="C103" s="8" t="n">
        <v>12.9</v>
      </c>
      <c r="D103" s="8" t="n">
        <v>11</v>
      </c>
      <c r="E103" s="8" t="n">
        <v>3.2</v>
      </c>
      <c r="F103" s="8" t="n">
        <v>3.9</v>
      </c>
      <c r="G103" s="8" t="n">
        <v>1.5</v>
      </c>
    </row>
    <row r="104" customFormat="false" ht="16.15" hidden="false" customHeight="false" outlineLevel="0" collapsed="false">
      <c r="A104" s="6" t="e">
        <v>#NAME?</v>
      </c>
      <c r="B104" s="7" t="n">
        <v>38.55</v>
      </c>
      <c r="C104" s="8" t="n">
        <v>12.5</v>
      </c>
      <c r="D104" s="8" t="n">
        <v>10.8</v>
      </c>
      <c r="E104" s="8" t="n">
        <v>3.3</v>
      </c>
      <c r="F104" s="8" t="n">
        <v>3.5</v>
      </c>
      <c r="G104" s="8" t="n">
        <v>1.7</v>
      </c>
    </row>
    <row r="105" customFormat="false" ht="16.15" hidden="false" customHeight="false" outlineLevel="0" collapsed="false">
      <c r="A105" s="6" t="e">
        <v>#NAME?</v>
      </c>
      <c r="B105" s="7" t="n">
        <v>38.98</v>
      </c>
      <c r="C105" s="8" t="n">
        <v>12.7</v>
      </c>
      <c r="D105" s="8" t="n">
        <v>10.9</v>
      </c>
      <c r="E105" s="8" t="n">
        <v>3.4</v>
      </c>
      <c r="F105" s="8" t="n">
        <v>3.9</v>
      </c>
      <c r="G105" s="8" t="n">
        <v>1.6</v>
      </c>
    </row>
    <row r="106" customFormat="false" ht="16.15" hidden="false" customHeight="false" outlineLevel="0" collapsed="false">
      <c r="A106" s="6" t="e">
        <v>#NAME?</v>
      </c>
      <c r="B106" s="7" t="n">
        <v>37.97</v>
      </c>
      <c r="C106" s="8" t="n">
        <v>12.8</v>
      </c>
      <c r="D106" s="8" t="n">
        <v>11</v>
      </c>
      <c r="E106" s="8" t="n">
        <v>3.1</v>
      </c>
      <c r="F106" s="8" t="n">
        <v>3.8</v>
      </c>
      <c r="G106" s="8" t="n">
        <v>1.6</v>
      </c>
    </row>
    <row r="107" customFormat="false" ht="16.15" hidden="false" customHeight="false" outlineLevel="0" collapsed="false">
      <c r="A107" s="6" t="e">
        <v>#NAME?</v>
      </c>
      <c r="B107" s="7" t="n">
        <v>37.45</v>
      </c>
      <c r="C107" s="8" t="n">
        <v>13.2</v>
      </c>
      <c r="D107" s="8" t="n">
        <v>11.2</v>
      </c>
      <c r="E107" s="8" t="n">
        <v>3.4</v>
      </c>
      <c r="F107" s="8" t="n">
        <v>3.6</v>
      </c>
      <c r="G107" s="8" t="n">
        <v>1.5</v>
      </c>
    </row>
    <row r="108" customFormat="false" ht="16.15" hidden="false" customHeight="false" outlineLevel="0" collapsed="false">
      <c r="A108" s="6" t="e">
        <v>#NAME?</v>
      </c>
      <c r="B108" s="7" t="n">
        <v>39.69</v>
      </c>
      <c r="C108" s="8" t="n">
        <v>12.7</v>
      </c>
      <c r="D108" s="8" t="n">
        <v>10.6</v>
      </c>
      <c r="E108" s="8" t="n">
        <v>3.1</v>
      </c>
      <c r="F108" s="8" t="n">
        <v>3.8</v>
      </c>
      <c r="G108" s="8" t="n">
        <v>1.6</v>
      </c>
    </row>
    <row r="109" customFormat="false" ht="16.15" hidden="false" customHeight="false" outlineLevel="0" collapsed="false">
      <c r="A109" s="6" t="e">
        <v>#NAME?</v>
      </c>
      <c r="B109" s="7" t="n">
        <v>39.94</v>
      </c>
      <c r="C109" s="8" t="n">
        <v>12.5</v>
      </c>
      <c r="D109" s="8" t="n">
        <v>10.6</v>
      </c>
      <c r="E109" s="8" t="n">
        <v>3.2</v>
      </c>
      <c r="F109" s="8" t="n">
        <v>3.9</v>
      </c>
      <c r="G109" s="8" t="n">
        <v>1.6</v>
      </c>
    </row>
    <row r="110" customFormat="false" ht="16.15" hidden="false" customHeight="false" outlineLevel="0" collapsed="false">
      <c r="A110" s="6" t="e">
        <v>#NAME?</v>
      </c>
      <c r="B110" s="7" t="n">
        <v>48.44</v>
      </c>
      <c r="C110" s="8" t="n">
        <v>13.6</v>
      </c>
      <c r="D110" s="8" t="n">
        <v>11.8</v>
      </c>
      <c r="E110" s="8" t="n">
        <v>3.6</v>
      </c>
      <c r="F110" s="8" t="n">
        <v>4.1</v>
      </c>
      <c r="G110" s="8" t="n">
        <v>1.7</v>
      </c>
    </row>
    <row r="111" customFormat="false" ht="16.15" hidden="false" customHeight="false" outlineLevel="0" collapsed="false">
      <c r="A111" s="6" t="e">
        <v>#NAME?</v>
      </c>
      <c r="B111" s="7" t="n">
        <v>43.14</v>
      </c>
      <c r="C111" s="8" t="n">
        <v>12.7</v>
      </c>
      <c r="D111" s="8" t="n">
        <v>10.6</v>
      </c>
      <c r="E111" s="8" t="n">
        <v>3.2</v>
      </c>
      <c r="F111" s="8" t="n">
        <v>4.1</v>
      </c>
      <c r="G111" s="8" t="n">
        <v>1.7</v>
      </c>
    </row>
    <row r="112" customFormat="false" ht="16.15" hidden="false" customHeight="false" outlineLevel="0" collapsed="false">
      <c r="A112" s="6" t="e">
        <v>#NAME?</v>
      </c>
      <c r="B112" s="7" t="n">
        <v>37.35</v>
      </c>
      <c r="C112" s="8" t="n">
        <v>12.4</v>
      </c>
      <c r="D112" s="8" t="n">
        <v>10.8</v>
      </c>
      <c r="E112" s="8" t="n">
        <v>3.5</v>
      </c>
      <c r="F112" s="8" t="n">
        <v>4</v>
      </c>
      <c r="G112" s="8" t="n">
        <v>1.5</v>
      </c>
    </row>
    <row r="113" customFormat="false" ht="16.15" hidden="false" customHeight="false" outlineLevel="0" collapsed="false">
      <c r="A113" s="6" t="e">
        <v>#NAME?</v>
      </c>
      <c r="B113" s="7" t="n">
        <v>47.32</v>
      </c>
      <c r="C113" s="8" t="n">
        <v>13.4</v>
      </c>
      <c r="D113" s="8" t="n">
        <v>11.2</v>
      </c>
      <c r="E113" s="8" t="n">
        <v>3.4</v>
      </c>
      <c r="F113" s="8" t="n">
        <v>4</v>
      </c>
      <c r="G113" s="8" t="n">
        <v>1.9</v>
      </c>
    </row>
    <row r="114" customFormat="false" ht="16.15" hidden="false" customHeight="false" outlineLevel="0" collapsed="false">
      <c r="A114" s="6" t="e">
        <v>#NAME?</v>
      </c>
      <c r="B114" s="7" t="n">
        <v>39.99</v>
      </c>
      <c r="C114" s="8" t="n">
        <v>13.2</v>
      </c>
      <c r="D114" s="8" t="n">
        <v>11</v>
      </c>
      <c r="E114" s="8" t="n">
        <v>3.2</v>
      </c>
      <c r="F114" s="8" t="n">
        <v>3.9</v>
      </c>
      <c r="G114" s="8" t="n">
        <v>1.7</v>
      </c>
    </row>
    <row r="115" customFormat="false" ht="16.15" hidden="false" customHeight="false" outlineLevel="0" collapsed="false">
      <c r="A115" s="6" t="e">
        <v>#NAME?</v>
      </c>
      <c r="B115" s="7" t="n">
        <v>34.22</v>
      </c>
      <c r="C115" s="8" t="n">
        <v>12.4</v>
      </c>
      <c r="D115" s="8" t="n">
        <v>10.4</v>
      </c>
      <c r="E115" s="8" t="n">
        <v>3.3</v>
      </c>
      <c r="F115" s="8" t="n">
        <v>3.6</v>
      </c>
      <c r="G115" s="8" t="n">
        <v>1.5</v>
      </c>
    </row>
    <row r="116" customFormat="false" ht="16.15" hidden="false" customHeight="false" outlineLevel="0" collapsed="false">
      <c r="A116" s="6" t="e">
        <v>#NAME?</v>
      </c>
      <c r="B116" s="7" t="n">
        <v>33.04</v>
      </c>
      <c r="C116" s="8" t="n">
        <v>11.8</v>
      </c>
      <c r="D116" s="8" t="n">
        <v>9.9</v>
      </c>
      <c r="E116" s="8" t="n">
        <v>3.2</v>
      </c>
      <c r="F116" s="8" t="n">
        <v>3.4</v>
      </c>
      <c r="G116" s="8" t="n">
        <v>1.5</v>
      </c>
    </row>
    <row r="117" customFormat="false" ht="16.15" hidden="false" customHeight="false" outlineLevel="0" collapsed="false">
      <c r="A117" s="6" t="e">
        <v>#NAME?</v>
      </c>
      <c r="B117" s="7" t="n">
        <v>36.89</v>
      </c>
      <c r="C117" s="8" t="n">
        <v>13</v>
      </c>
      <c r="D117" s="8" t="n">
        <v>11.1</v>
      </c>
      <c r="E117" s="8" t="n">
        <v>3.4</v>
      </c>
      <c r="F117" s="8" t="n">
        <v>3.9</v>
      </c>
      <c r="G117" s="8" t="n">
        <v>1.7</v>
      </c>
    </row>
    <row r="118" customFormat="false" ht="16.15" hidden="false" customHeight="false" outlineLevel="0" collapsed="false">
      <c r="A118" s="6" t="e">
        <v>#NAME?</v>
      </c>
      <c r="B118" s="7" t="n">
        <v>34.78</v>
      </c>
      <c r="C118" s="8" t="n">
        <v>12.4</v>
      </c>
      <c r="D118" s="8" t="n">
        <v>10.6</v>
      </c>
      <c r="E118" s="8" t="n">
        <v>3.3</v>
      </c>
      <c r="F118" s="8" t="n">
        <v>3.8</v>
      </c>
      <c r="G118" s="8" t="n">
        <v>1.7</v>
      </c>
    </row>
    <row r="119" customFormat="false" ht="16.15" hidden="false" customHeight="false" outlineLevel="0" collapsed="false">
      <c r="A119" s="6" t="e">
        <v>#NAME?</v>
      </c>
      <c r="B119" s="7" t="n">
        <v>30.8</v>
      </c>
      <c r="C119" s="8" t="n">
        <v>12.1</v>
      </c>
      <c r="D119" s="8" t="n">
        <v>10.3</v>
      </c>
      <c r="E119" s="8" t="n">
        <v>3</v>
      </c>
      <c r="F119" s="8" t="n">
        <v>3.4</v>
      </c>
      <c r="G119" s="8" t="n">
        <v>1.5</v>
      </c>
    </row>
    <row r="120" customFormat="false" ht="16.15" hidden="false" customHeight="false" outlineLevel="0" collapsed="false">
      <c r="A120" s="6" t="e">
        <v>#NAME?</v>
      </c>
      <c r="B120" s="7" t="n">
        <v>37.07</v>
      </c>
      <c r="C120" s="8" t="n">
        <v>12.4</v>
      </c>
      <c r="D120" s="8" t="n">
        <v>10.4</v>
      </c>
      <c r="E120" s="8" t="n">
        <v>3.4</v>
      </c>
      <c r="F120" s="8" t="n">
        <v>3.6</v>
      </c>
      <c r="G120" s="8" t="n">
        <v>1.6</v>
      </c>
    </row>
    <row r="121" customFormat="false" ht="16.15" hidden="false" customHeight="false" outlineLevel="0" collapsed="false">
      <c r="A121" s="6" t="e">
        <v>#NAME?</v>
      </c>
      <c r="B121" s="7" t="n">
        <v>36.23</v>
      </c>
      <c r="C121" s="8" t="n">
        <v>12.5</v>
      </c>
      <c r="D121" s="8" t="n">
        <v>10.6</v>
      </c>
      <c r="E121" s="8" t="n">
        <v>3.2</v>
      </c>
      <c r="F121" s="8" t="n">
        <v>3.8</v>
      </c>
      <c r="G121" s="8" t="n">
        <v>1.6</v>
      </c>
    </row>
    <row r="122" customFormat="false" ht="16.15" hidden="false" customHeight="false" outlineLevel="0" collapsed="false">
      <c r="A122" s="6" t="e">
        <v>#NAME?</v>
      </c>
      <c r="B122" s="9" t="n">
        <v>100.4</v>
      </c>
      <c r="C122" s="10" t="n">
        <v>16.08</v>
      </c>
      <c r="D122" s="10" t="n">
        <v>13.08</v>
      </c>
      <c r="E122" s="10" t="n">
        <v>4.4</v>
      </c>
      <c r="F122" s="10" t="n">
        <v>5.4</v>
      </c>
      <c r="G122" s="10" t="n">
        <v>2.1</v>
      </c>
    </row>
    <row r="123" customFormat="false" ht="16.15" hidden="false" customHeight="false" outlineLevel="0" collapsed="false">
      <c r="A123" s="6" t="e">
        <v>#NAME?</v>
      </c>
      <c r="B123" s="9" t="n">
        <v>77.45</v>
      </c>
      <c r="C123" s="10" t="n">
        <v>15.7</v>
      </c>
      <c r="D123" s="10" t="n">
        <v>13.5</v>
      </c>
      <c r="E123" s="10" t="n">
        <v>4.2</v>
      </c>
      <c r="F123" s="10" t="n">
        <v>5.1</v>
      </c>
      <c r="G123" s="10" t="n">
        <v>2.1</v>
      </c>
    </row>
    <row r="124" customFormat="false" ht="16.15" hidden="false" customHeight="false" outlineLevel="0" collapsed="false">
      <c r="A124" s="6" t="e">
        <v>#NAME?</v>
      </c>
      <c r="B124" s="9" t="n">
        <v>89.55</v>
      </c>
      <c r="C124" s="10" t="n">
        <v>15.7</v>
      </c>
      <c r="D124" s="10" t="n">
        <v>13.4</v>
      </c>
      <c r="E124" s="10" t="n">
        <v>4.2</v>
      </c>
      <c r="F124" s="10" t="n">
        <v>5.1</v>
      </c>
      <c r="G124" s="10" t="n">
        <v>2.2</v>
      </c>
    </row>
    <row r="125" customFormat="false" ht="16.15" hidden="false" customHeight="false" outlineLevel="0" collapsed="false">
      <c r="A125" s="6" t="e">
        <v>#NAME?</v>
      </c>
      <c r="B125" s="9" t="n">
        <v>88.03</v>
      </c>
      <c r="C125" s="10" t="n">
        <v>16</v>
      </c>
      <c r="D125" s="10" t="n">
        <v>13.8</v>
      </c>
      <c r="E125" s="10" t="n">
        <v>4.1</v>
      </c>
      <c r="F125" s="10" t="n">
        <v>5.3</v>
      </c>
      <c r="G125" s="10" t="n">
        <v>2</v>
      </c>
    </row>
    <row r="126" customFormat="false" ht="16.15" hidden="false" customHeight="false" outlineLevel="0" collapsed="false">
      <c r="A126" s="6" t="e">
        <v>#NAME?</v>
      </c>
      <c r="B126" s="9" t="n">
        <v>96.96</v>
      </c>
      <c r="C126" s="10" t="n">
        <v>16.4</v>
      </c>
      <c r="D126" s="10" t="n">
        <v>14</v>
      </c>
      <c r="E126" s="10" t="n">
        <v>4.3</v>
      </c>
      <c r="F126" s="10" t="n">
        <v>5.5</v>
      </c>
      <c r="G126" s="10" t="n">
        <v>2.3</v>
      </c>
    </row>
    <row r="127" customFormat="false" ht="16.15" hidden="false" customHeight="false" outlineLevel="0" collapsed="false">
      <c r="A127" s="6" t="e">
        <v>#NAME?</v>
      </c>
      <c r="B127" s="9" t="n">
        <v>73.13</v>
      </c>
      <c r="C127" s="10" t="n">
        <v>15</v>
      </c>
      <c r="D127" s="10" t="n">
        <v>13.2</v>
      </c>
      <c r="E127" s="10" t="n">
        <v>4.4</v>
      </c>
      <c r="F127" s="10" t="n">
        <v>4.9</v>
      </c>
      <c r="G127" s="10" t="n">
        <v>2</v>
      </c>
    </row>
    <row r="128" customFormat="false" ht="16.15" hidden="false" customHeight="false" outlineLevel="0" collapsed="false">
      <c r="A128" s="6" t="e">
        <v>#NAME?</v>
      </c>
      <c r="B128" s="9" t="n">
        <v>91</v>
      </c>
      <c r="C128" s="10" t="n">
        <v>16.3</v>
      </c>
      <c r="D128" s="10" t="n">
        <v>14.2</v>
      </c>
      <c r="E128" s="10" t="n">
        <v>4.4</v>
      </c>
      <c r="F128" s="10" t="n">
        <v>4.9</v>
      </c>
      <c r="G128" s="10" t="n">
        <v>2</v>
      </c>
    </row>
    <row r="129" customFormat="false" ht="16.15" hidden="false" customHeight="false" outlineLevel="0" collapsed="false">
      <c r="A129" s="6" t="e">
        <v>#NAME?</v>
      </c>
      <c r="B129" s="9" t="n">
        <v>86.62</v>
      </c>
      <c r="C129" s="10" t="n">
        <v>15.9</v>
      </c>
      <c r="D129" s="10" t="n">
        <v>13.8</v>
      </c>
      <c r="E129" s="10" t="n">
        <v>4.1</v>
      </c>
      <c r="F129" s="10" t="n">
        <v>5.1</v>
      </c>
      <c r="G129" s="10" t="n">
        <v>2.1</v>
      </c>
    </row>
    <row r="130" customFormat="false" ht="16.15" hidden="false" customHeight="false" outlineLevel="0" collapsed="false">
      <c r="A130" s="6" t="e">
        <v>#NAME?</v>
      </c>
      <c r="B130" s="9" t="n">
        <v>77.9</v>
      </c>
      <c r="C130" s="10" t="n">
        <v>15.4</v>
      </c>
      <c r="D130" s="10" t="n">
        <v>13.2</v>
      </c>
      <c r="E130" s="10" t="n">
        <v>4.3</v>
      </c>
      <c r="F130" s="10" t="n">
        <v>4.6</v>
      </c>
      <c r="G130" s="10" t="n">
        <v>2.1</v>
      </c>
    </row>
    <row r="131" customFormat="false" ht="16.15" hidden="false" customHeight="false" outlineLevel="0" collapsed="false">
      <c r="A131" s="6" t="e">
        <v>#NAME?</v>
      </c>
      <c r="B131" s="9" t="n">
        <v>58.33</v>
      </c>
      <c r="C131" s="10" t="n">
        <v>14.2</v>
      </c>
      <c r="D131" s="10" t="n">
        <v>12.2</v>
      </c>
      <c r="E131" s="10" t="n">
        <v>3.8</v>
      </c>
      <c r="F131" s="10" t="n">
        <v>4.5</v>
      </c>
      <c r="G131" s="10" t="n">
        <v>1.8</v>
      </c>
    </row>
    <row r="132" customFormat="false" ht="16.15" hidden="false" customHeight="false" outlineLevel="0" collapsed="false">
      <c r="A132" s="6" t="e">
        <v>#NAME?</v>
      </c>
      <c r="B132" s="9" t="n">
        <v>71.71</v>
      </c>
      <c r="C132" s="10" t="n">
        <v>14.9</v>
      </c>
      <c r="D132" s="10" t="n">
        <v>13.3</v>
      </c>
      <c r="E132" s="10" t="n">
        <v>4.3</v>
      </c>
      <c r="F132" s="10" t="n">
        <v>4.7</v>
      </c>
      <c r="G132" s="10" t="n">
        <v>2</v>
      </c>
    </row>
    <row r="133" customFormat="false" ht="16.15" hidden="false" customHeight="false" outlineLevel="0" collapsed="false">
      <c r="A133" s="6" t="e">
        <v>#NAME?</v>
      </c>
      <c r="B133" s="9" t="n">
        <v>78.56</v>
      </c>
      <c r="C133" s="10" t="n">
        <v>15.7</v>
      </c>
      <c r="D133" s="10" t="n">
        <v>13.5</v>
      </c>
      <c r="E133" s="10" t="n">
        <v>4.3</v>
      </c>
      <c r="F133" s="10" t="n">
        <v>4.9</v>
      </c>
      <c r="G133" s="10" t="n">
        <v>2</v>
      </c>
    </row>
    <row r="134" customFormat="false" ht="16.15" hidden="false" customHeight="false" outlineLevel="0" collapsed="false">
      <c r="A134" s="6" t="e">
        <v>#NAME?</v>
      </c>
      <c r="B134" s="9" t="n">
        <v>75.25</v>
      </c>
      <c r="C134" s="10" t="n">
        <v>15.4</v>
      </c>
      <c r="D134" s="10" t="n">
        <v>13.2</v>
      </c>
      <c r="E134" s="10" t="n">
        <v>3.9</v>
      </c>
      <c r="F134" s="10" t="n">
        <v>4.6</v>
      </c>
      <c r="G134" s="10" t="n">
        <v>1.9</v>
      </c>
    </row>
    <row r="135" customFormat="false" ht="16.15" hidden="false" customHeight="false" outlineLevel="0" collapsed="false">
      <c r="A135" s="6" t="e">
        <v>#NAME?</v>
      </c>
      <c r="B135" s="9" t="n">
        <v>89.86</v>
      </c>
      <c r="C135" s="10" t="n">
        <v>15.8</v>
      </c>
      <c r="D135" s="10" t="n">
        <v>13.4</v>
      </c>
      <c r="E135" s="10" t="n">
        <v>4.2</v>
      </c>
      <c r="F135" s="10" t="n">
        <v>4.7</v>
      </c>
      <c r="G135" s="10" t="n">
        <v>2.4</v>
      </c>
    </row>
    <row r="136" customFormat="false" ht="16.15" hidden="false" customHeight="false" outlineLevel="0" collapsed="false">
      <c r="A136" s="6" t="e">
        <v>#NAME?</v>
      </c>
      <c r="B136" s="9" t="n">
        <v>91.72</v>
      </c>
      <c r="C136" s="10" t="n">
        <v>16.3</v>
      </c>
      <c r="D136" s="10" t="n">
        <v>13.6</v>
      </c>
      <c r="E136" s="10" t="n">
        <v>4.3</v>
      </c>
      <c r="F136" s="10" t="n">
        <v>4.7</v>
      </c>
      <c r="G136" s="10" t="n">
        <v>2.3</v>
      </c>
    </row>
    <row r="137" customFormat="false" ht="16.15" hidden="false" customHeight="false" outlineLevel="0" collapsed="false">
      <c r="A137" s="6" t="e">
        <v>#NAME?</v>
      </c>
      <c r="B137" s="9" t="n">
        <v>79.59</v>
      </c>
      <c r="C137" s="10" t="n">
        <v>15.2</v>
      </c>
      <c r="D137" s="10" t="n">
        <v>13</v>
      </c>
      <c r="E137" s="10" t="n">
        <v>4.2</v>
      </c>
      <c r="F137" s="10" t="n">
        <v>5</v>
      </c>
      <c r="G137" s="10" t="n">
        <v>2</v>
      </c>
    </row>
    <row r="138" customFormat="false" ht="16.15" hidden="false" customHeight="false" outlineLevel="0" collapsed="false">
      <c r="A138" s="6" t="e">
        <v>#NAME?</v>
      </c>
      <c r="B138" s="9" t="n">
        <v>111.36</v>
      </c>
      <c r="C138" s="10" t="n">
        <v>17.4</v>
      </c>
      <c r="D138" s="10" t="n">
        <v>14.8</v>
      </c>
      <c r="E138" s="10" t="n">
        <v>4.8</v>
      </c>
      <c r="F138" s="10" t="n">
        <v>5</v>
      </c>
      <c r="G138" s="10" t="n">
        <v>2.5</v>
      </c>
    </row>
    <row r="139" customFormat="false" ht="16.15" hidden="false" customHeight="false" outlineLevel="0" collapsed="false">
      <c r="A139" s="6" t="e">
        <v>#NAME?</v>
      </c>
      <c r="B139" s="9" t="n">
        <v>104.03</v>
      </c>
      <c r="C139" s="10" t="n">
        <v>16.8</v>
      </c>
      <c r="D139" s="10" t="n">
        <v>14.5</v>
      </c>
      <c r="E139" s="10" t="n">
        <v>4.8</v>
      </c>
      <c r="F139" s="10" t="n">
        <v>5</v>
      </c>
      <c r="G139" s="10" t="n">
        <v>2.3</v>
      </c>
    </row>
    <row r="140" customFormat="false" ht="16.15" hidden="false" customHeight="false" outlineLevel="0" collapsed="false">
      <c r="A140" s="6" t="e">
        <v>#NAME?</v>
      </c>
      <c r="B140" s="9" t="n">
        <v>66.16</v>
      </c>
      <c r="C140" s="10" t="n">
        <v>14.9</v>
      </c>
      <c r="D140" s="10" t="n">
        <v>13.2</v>
      </c>
      <c r="E140" s="10" t="n">
        <v>3.9</v>
      </c>
      <c r="F140" s="10" t="n">
        <v>4.5</v>
      </c>
      <c r="G140" s="10" t="n">
        <v>1.8</v>
      </c>
    </row>
    <row r="141" customFormat="false" ht="16.15" hidden="false" customHeight="false" outlineLevel="0" collapsed="false">
      <c r="A141" s="6" t="e">
        <v>#NAME?</v>
      </c>
      <c r="B141" s="9" t="n">
        <v>85.5</v>
      </c>
      <c r="C141" s="10" t="n">
        <v>15.8</v>
      </c>
      <c r="D141" s="10" t="n">
        <v>13.5</v>
      </c>
      <c r="E141" s="10" t="n">
        <v>4.2</v>
      </c>
      <c r="F141" s="10" t="n">
        <v>4.9</v>
      </c>
      <c r="G141" s="10" t="n">
        <v>2.1</v>
      </c>
    </row>
    <row r="142" customFormat="false" ht="16.15" hidden="false" customHeight="false" outlineLevel="0" collapsed="false">
      <c r="A142" s="6" t="e">
        <v>#NAME?</v>
      </c>
      <c r="B142" s="9" t="n">
        <v>77.55</v>
      </c>
      <c r="C142" s="10" t="n">
        <v>15.5</v>
      </c>
      <c r="D142" s="10" t="n">
        <v>13.3</v>
      </c>
      <c r="E142" s="10" t="n">
        <v>4.1</v>
      </c>
      <c r="F142" s="10" t="n">
        <v>4.7</v>
      </c>
      <c r="G142" s="10" t="n">
        <v>1.9</v>
      </c>
    </row>
    <row r="143" customFormat="false" ht="16.15" hidden="false" customHeight="false" outlineLevel="0" collapsed="false">
      <c r="A143" s="6" t="e">
        <v>#NAME?</v>
      </c>
      <c r="B143" s="9" t="n">
        <v>81.7</v>
      </c>
      <c r="C143" s="10" t="n">
        <v>15.4</v>
      </c>
      <c r="D143" s="10" t="n">
        <v>13.6</v>
      </c>
      <c r="E143" s="10" t="n">
        <v>4.1</v>
      </c>
      <c r="F143" s="10" t="n">
        <v>4.6</v>
      </c>
      <c r="G143" s="10" t="n">
        <v>2.1</v>
      </c>
    </row>
    <row r="144" customFormat="false" ht="16.15" hidden="false" customHeight="false" outlineLevel="0" collapsed="false">
      <c r="A144" s="6" t="e">
        <v>#NAME?</v>
      </c>
      <c r="B144" s="9" t="n">
        <v>79.25</v>
      </c>
      <c r="C144" s="10" t="n">
        <v>15.3</v>
      </c>
      <c r="D144" s="10" t="n">
        <v>13</v>
      </c>
      <c r="E144" s="10" t="n">
        <v>4.3</v>
      </c>
      <c r="F144" s="10" t="n">
        <v>4.8</v>
      </c>
      <c r="G144" s="10" t="n">
        <v>2.1</v>
      </c>
    </row>
    <row r="145" customFormat="false" ht="16.15" hidden="false" customHeight="false" outlineLevel="0" collapsed="false">
      <c r="A145" s="6" t="e">
        <v>#NAME?</v>
      </c>
      <c r="B145" s="9" t="n">
        <v>92.97</v>
      </c>
      <c r="C145" s="10" t="n">
        <v>16.8</v>
      </c>
      <c r="D145" s="10" t="n">
        <v>14.3</v>
      </c>
      <c r="E145" s="10" t="n">
        <v>4.5</v>
      </c>
      <c r="F145" s="10" t="n">
        <v>4.7</v>
      </c>
      <c r="G145" s="10" t="n">
        <v>2.2</v>
      </c>
    </row>
    <row r="146" customFormat="false" ht="16.15" hidden="false" customHeight="false" outlineLevel="0" collapsed="false">
      <c r="A146" s="6" t="e">
        <v>#NAME?</v>
      </c>
      <c r="B146" s="9" t="n">
        <v>87.3</v>
      </c>
      <c r="C146" s="10" t="n">
        <v>15.7</v>
      </c>
      <c r="D146" s="10" t="n">
        <v>13.8</v>
      </c>
      <c r="E146" s="10" t="n">
        <v>4.1</v>
      </c>
      <c r="F146" s="10" t="n">
        <v>4.8</v>
      </c>
      <c r="G146" s="10" t="n">
        <v>2.1</v>
      </c>
    </row>
    <row r="147" customFormat="false" ht="16.15" hidden="false" customHeight="false" outlineLevel="0" collapsed="false">
      <c r="A147" s="6" t="e">
        <v>#NAME?</v>
      </c>
      <c r="B147" s="9" t="n">
        <v>68.67</v>
      </c>
      <c r="C147" s="10" t="n">
        <v>15.5</v>
      </c>
      <c r="D147" s="10" t="n">
        <v>13.2</v>
      </c>
      <c r="E147" s="10" t="n">
        <v>4</v>
      </c>
      <c r="F147" s="10" t="n">
        <v>4.6</v>
      </c>
      <c r="G147" s="10" t="n">
        <v>1.9</v>
      </c>
    </row>
    <row r="148" customFormat="false" ht="16.15" hidden="false" customHeight="false" outlineLevel="0" collapsed="false">
      <c r="A148" s="6" t="e">
        <v>#NAME?</v>
      </c>
      <c r="B148" s="9" t="n">
        <v>112.96</v>
      </c>
      <c r="C148" s="10" t="n">
        <v>17.3</v>
      </c>
      <c r="D148" s="10" t="n">
        <v>14.8</v>
      </c>
      <c r="E148" s="10" t="n">
        <v>4.3</v>
      </c>
      <c r="F148" s="10" t="n">
        <v>5.2</v>
      </c>
      <c r="G148" s="10" t="n">
        <v>2.3</v>
      </c>
    </row>
    <row r="149" customFormat="false" ht="16.15" hidden="false" customHeight="false" outlineLevel="0" collapsed="false">
      <c r="A149" s="6" t="e">
        <v>#NAME?</v>
      </c>
      <c r="B149" s="9" t="n">
        <v>84.94</v>
      </c>
      <c r="C149" s="10" t="n">
        <v>15.5</v>
      </c>
      <c r="D149" s="10" t="n">
        <v>13.8</v>
      </c>
      <c r="E149" s="10" t="n">
        <v>4.1</v>
      </c>
      <c r="F149" s="10" t="n">
        <v>4.5</v>
      </c>
      <c r="G149" s="10" t="n">
        <v>2.2</v>
      </c>
    </row>
    <row r="150" customFormat="false" ht="16.15" hidden="false" customHeight="false" outlineLevel="0" collapsed="false">
      <c r="A150" s="6" t="e">
        <v>#NAME?</v>
      </c>
      <c r="B150" s="9" t="n">
        <v>93</v>
      </c>
      <c r="C150" s="10" t="n">
        <v>16.1</v>
      </c>
      <c r="D150" s="10" t="n">
        <v>13.7</v>
      </c>
      <c r="E150" s="10" t="n">
        <v>4.2</v>
      </c>
      <c r="F150" s="10" t="n">
        <v>4.8</v>
      </c>
      <c r="G150" s="10" t="n">
        <v>2.2</v>
      </c>
    </row>
    <row r="151" customFormat="false" ht="16.15" hidden="false" customHeight="false" outlineLevel="0" collapsed="false">
      <c r="A151" s="6" t="e">
        <v>#NAME?</v>
      </c>
      <c r="B151" s="9" t="n">
        <v>65.55</v>
      </c>
      <c r="C151" s="10" t="n">
        <v>14.4</v>
      </c>
      <c r="D151" s="10" t="n">
        <v>12.7</v>
      </c>
      <c r="E151" s="10" t="n">
        <v>4</v>
      </c>
      <c r="F151" s="10" t="n">
        <v>4.6</v>
      </c>
      <c r="G151" s="10" t="n">
        <v>2</v>
      </c>
    </row>
    <row r="152" customFormat="false" ht="16.15" hidden="false" customHeight="false" outlineLevel="0" collapsed="false">
      <c r="A152" s="6" t="e">
        <v>#NAME?</v>
      </c>
      <c r="B152" s="9" t="n">
        <v>90.75</v>
      </c>
      <c r="C152" s="10" t="n">
        <v>16.5</v>
      </c>
      <c r="D152" s="10" t="n">
        <v>14</v>
      </c>
      <c r="E152" s="10" t="n">
        <v>4.3</v>
      </c>
      <c r="F152" s="10" t="n">
        <v>4.7</v>
      </c>
      <c r="G152" s="10" t="n">
        <v>2.2</v>
      </c>
    </row>
    <row r="153" customFormat="false" ht="16.15" hidden="false" customHeight="false" outlineLevel="0" collapsed="false">
      <c r="A153" s="6" t="e">
        <v>#NAME?</v>
      </c>
      <c r="B153" s="9" t="n">
        <v>82.33</v>
      </c>
      <c r="C153" s="10" t="n">
        <v>15.5</v>
      </c>
      <c r="D153" s="10" t="n">
        <v>13.2</v>
      </c>
      <c r="E153" s="10" t="n">
        <v>4</v>
      </c>
      <c r="F153" s="10" t="n">
        <v>4.9</v>
      </c>
      <c r="G153" s="10" t="n">
        <v>2.3</v>
      </c>
    </row>
    <row r="154" customFormat="false" ht="16.15" hidden="false" customHeight="false" outlineLevel="0" collapsed="false">
      <c r="A154" s="6" t="e">
        <v>#NAME?</v>
      </c>
      <c r="B154" s="9" t="n">
        <v>101.45</v>
      </c>
      <c r="C154" s="10" t="n">
        <v>16.7</v>
      </c>
      <c r="D154" s="10" t="n">
        <v>14.5</v>
      </c>
      <c r="E154" s="10" t="n">
        <v>4.2</v>
      </c>
      <c r="F154" s="10" t="n">
        <v>5.1</v>
      </c>
      <c r="G154" s="10" t="n">
        <v>2.2</v>
      </c>
    </row>
    <row r="155" customFormat="false" ht="16.15" hidden="false" customHeight="false" outlineLevel="0" collapsed="false">
      <c r="A155" s="6" t="e">
        <v>#NAME?</v>
      </c>
      <c r="B155" s="9" t="n">
        <v>71.75</v>
      </c>
      <c r="C155" s="10" t="n">
        <v>14.9</v>
      </c>
      <c r="D155" s="10" t="n">
        <v>12.8</v>
      </c>
      <c r="E155" s="10" t="n">
        <v>4.2</v>
      </c>
      <c r="F155" s="10" t="n">
        <v>4.8</v>
      </c>
      <c r="G155" s="10" t="n">
        <v>1.9</v>
      </c>
    </row>
    <row r="156" customFormat="false" ht="16.15" hidden="false" customHeight="false" outlineLevel="0" collapsed="false">
      <c r="A156" s="6" t="e">
        <v>#NAME?</v>
      </c>
      <c r="B156" s="9" t="n">
        <v>82.94</v>
      </c>
      <c r="C156" s="10" t="n">
        <v>15.9</v>
      </c>
      <c r="D156" s="10" t="n">
        <v>13.4</v>
      </c>
      <c r="E156" s="10" t="n">
        <v>4.1</v>
      </c>
      <c r="F156" s="10" t="n">
        <v>5</v>
      </c>
      <c r="G156" s="10" t="n">
        <v>2</v>
      </c>
    </row>
    <row r="157" customFormat="false" ht="16.15" hidden="false" customHeight="false" outlineLevel="0" collapsed="false">
      <c r="A157" s="6" t="e">
        <v>#NAME?</v>
      </c>
      <c r="B157" s="9" t="n">
        <v>74.3</v>
      </c>
      <c r="C157" s="10" t="n">
        <v>16</v>
      </c>
      <c r="D157" s="10" t="n">
        <v>13.5</v>
      </c>
      <c r="E157" s="10" t="n">
        <v>4.2</v>
      </c>
      <c r="F157" s="10" t="n">
        <v>4.7</v>
      </c>
      <c r="G157" s="10" t="n">
        <v>2</v>
      </c>
    </row>
    <row r="158" customFormat="false" ht="16.15" hidden="false" customHeight="false" outlineLevel="0" collapsed="false">
      <c r="A158" s="6" t="e">
        <v>#NAME?</v>
      </c>
      <c r="B158" s="9" t="n">
        <v>74.06</v>
      </c>
      <c r="C158" s="10" t="n">
        <v>15.2</v>
      </c>
      <c r="D158" s="10" t="n">
        <v>13.2</v>
      </c>
      <c r="E158" s="10" t="n">
        <v>4.1</v>
      </c>
      <c r="F158" s="10" t="n">
        <v>4.2</v>
      </c>
      <c r="G158" s="10" t="n">
        <v>1.9</v>
      </c>
    </row>
    <row r="159" customFormat="false" ht="16.15" hidden="false" customHeight="false" outlineLevel="0" collapsed="false">
      <c r="A159" s="6" t="e">
        <v>#NAME?</v>
      </c>
      <c r="B159" s="9" t="n">
        <v>85.56</v>
      </c>
      <c r="C159" s="10" t="n">
        <v>16.3</v>
      </c>
      <c r="D159" s="10" t="n">
        <v>14.2</v>
      </c>
      <c r="E159" s="10" t="n">
        <v>4.2</v>
      </c>
      <c r="F159" s="10" t="n">
        <v>4.7</v>
      </c>
      <c r="G159" s="10" t="n">
        <v>2</v>
      </c>
    </row>
    <row r="160" customFormat="false" ht="16.15" hidden="false" customHeight="false" outlineLevel="0" collapsed="false">
      <c r="A160" s="6" t="e">
        <v>#NAME?</v>
      </c>
      <c r="B160" s="9" t="n">
        <v>79.74</v>
      </c>
      <c r="C160" s="10" t="n">
        <v>15.5</v>
      </c>
      <c r="D160" s="10" t="n">
        <v>13.4</v>
      </c>
      <c r="E160" s="10" t="n">
        <v>4.3</v>
      </c>
      <c r="F160" s="10" t="n">
        <v>4.5</v>
      </c>
      <c r="G160" s="10" t="n">
        <v>2</v>
      </c>
    </row>
    <row r="161" customFormat="false" ht="16.15" hidden="false" customHeight="false" outlineLevel="0" collapsed="false">
      <c r="A161" s="6" t="e">
        <v>#NAME?</v>
      </c>
      <c r="B161" s="9" t="n">
        <v>88.55</v>
      </c>
      <c r="C161" s="10" t="n">
        <v>15.9</v>
      </c>
      <c r="D161" s="10" t="n">
        <v>13.6</v>
      </c>
      <c r="E161" s="10" t="n">
        <v>4</v>
      </c>
      <c r="F161" s="10" t="n">
        <v>4.9</v>
      </c>
      <c r="G161" s="10" t="n">
        <v>2.2</v>
      </c>
    </row>
    <row r="162" customFormat="false" ht="16.15" hidden="false" customHeight="false" outlineLevel="0" collapsed="false">
      <c r="A162" s="6" t="e">
        <v>#NAME?</v>
      </c>
      <c r="B162" s="9" t="n">
        <v>68.87</v>
      </c>
      <c r="C162" s="10" t="n">
        <v>15.1</v>
      </c>
      <c r="D162" s="10" t="n">
        <v>12.8</v>
      </c>
      <c r="E162" s="10" t="n">
        <v>4.1</v>
      </c>
      <c r="F162" s="10" t="n">
        <v>4.6</v>
      </c>
      <c r="G162" s="10" t="n">
        <v>1.9</v>
      </c>
    </row>
    <row r="163" customFormat="false" ht="16.15" hidden="false" customHeight="false" outlineLevel="0" collapsed="false">
      <c r="A163" s="6" t="e">
        <v>#NAME?</v>
      </c>
      <c r="B163" s="9" t="n">
        <v>78.8</v>
      </c>
      <c r="C163" s="10" t="n">
        <v>15.7</v>
      </c>
      <c r="D163" s="10" t="n">
        <v>13.5</v>
      </c>
      <c r="E163" s="10" t="n">
        <v>4</v>
      </c>
      <c r="F163" s="10" t="n">
        <v>4.5</v>
      </c>
      <c r="G163" s="10" t="n">
        <v>2</v>
      </c>
    </row>
    <row r="164" customFormat="false" ht="16.15" hidden="false" customHeight="false" outlineLevel="0" collapsed="false">
      <c r="A164" s="6" t="e">
        <v>#NAME?</v>
      </c>
      <c r="B164" s="9" t="n">
        <v>95.97</v>
      </c>
      <c r="C164" s="10" t="n">
        <v>16.5</v>
      </c>
      <c r="D164" s="10" t="n">
        <v>14.45</v>
      </c>
      <c r="E164" s="10" t="n">
        <v>4.4</v>
      </c>
      <c r="F164" s="10" t="n">
        <v>5</v>
      </c>
      <c r="G164" s="10" t="n">
        <v>2.3</v>
      </c>
    </row>
    <row r="165" customFormat="false" ht="16.15" hidden="false" customHeight="false" outlineLevel="0" collapsed="false">
      <c r="A165" s="6" t="e">
        <v>#NAME?</v>
      </c>
      <c r="B165" s="9" t="n">
        <v>76.4</v>
      </c>
      <c r="C165" s="10" t="n">
        <v>15.5</v>
      </c>
      <c r="D165" s="10" t="n">
        <v>13.4</v>
      </c>
      <c r="E165" s="10" t="n">
        <v>4.5</v>
      </c>
      <c r="F165" s="10" t="n">
        <v>4.5</v>
      </c>
      <c r="G165" s="10" t="n">
        <v>2.1</v>
      </c>
    </row>
    <row r="166" customFormat="false" ht="16.15" hidden="false" customHeight="false" outlineLevel="0" collapsed="false">
      <c r="A166" s="6" t="e">
        <v>#NAME?</v>
      </c>
      <c r="B166" s="9" t="n">
        <v>86.35</v>
      </c>
      <c r="C166" s="10" t="n">
        <v>15.5</v>
      </c>
      <c r="D166" s="10" t="n">
        <v>13.6</v>
      </c>
      <c r="E166" s="10" t="n">
        <v>42</v>
      </c>
      <c r="F166" s="10" t="n">
        <v>4.7</v>
      </c>
      <c r="G166" s="10" t="n">
        <v>2</v>
      </c>
    </row>
    <row r="167" customFormat="false" ht="16.15" hidden="false" customHeight="false" outlineLevel="0" collapsed="false">
      <c r="A167" s="6" t="e">
        <v>#NAME?</v>
      </c>
      <c r="B167" s="9" t="n">
        <v>80.64</v>
      </c>
      <c r="C167" s="10" t="n">
        <v>15.5</v>
      </c>
      <c r="D167" s="10" t="n">
        <v>13.3</v>
      </c>
      <c r="E167" s="10" t="n">
        <v>4.5</v>
      </c>
      <c r="F167" s="10" t="n">
        <v>4.8</v>
      </c>
      <c r="G167" s="10" t="n">
        <v>1.9</v>
      </c>
    </row>
    <row r="168" customFormat="false" ht="16.15" hidden="false" customHeight="false" outlineLevel="0" collapsed="false">
      <c r="A168" s="6" t="e">
        <v>#NAME?</v>
      </c>
      <c r="B168" s="9" t="n">
        <v>97.31</v>
      </c>
      <c r="C168" s="10" t="n">
        <v>16.8</v>
      </c>
      <c r="D168" s="10" t="n">
        <v>14.4</v>
      </c>
      <c r="E168" s="10" t="n">
        <v>4.5</v>
      </c>
      <c r="F168" s="10" t="n">
        <v>5.1</v>
      </c>
      <c r="G168" s="10" t="n">
        <v>2.2</v>
      </c>
    </row>
    <row r="169" customFormat="false" ht="16.15" hidden="false" customHeight="false" outlineLevel="0" collapsed="false">
      <c r="A169" s="6" t="e">
        <v>#NAME?</v>
      </c>
      <c r="B169" s="9" t="n">
        <v>82.46</v>
      </c>
      <c r="C169" s="10" t="n">
        <v>15.4</v>
      </c>
      <c r="D169" s="10" t="n">
        <v>13</v>
      </c>
      <c r="E169" s="10" t="n">
        <v>4.1</v>
      </c>
      <c r="F169" s="10" t="n">
        <v>4.7</v>
      </c>
      <c r="G169" s="10" t="n">
        <v>2</v>
      </c>
    </row>
    <row r="170" customFormat="false" ht="16.15" hidden="false" customHeight="false" outlineLevel="0" collapsed="false">
      <c r="A170" s="6" t="e">
        <v>#NAME?</v>
      </c>
      <c r="B170" s="9" t="n">
        <v>61.86</v>
      </c>
      <c r="C170" s="10" t="n">
        <v>14.5</v>
      </c>
      <c r="D170" s="10" t="n">
        <v>12.3</v>
      </c>
      <c r="E170" s="10" t="n">
        <v>3.9</v>
      </c>
      <c r="F170" s="10" t="n">
        <v>4.4</v>
      </c>
      <c r="G170" s="10" t="n">
        <v>1.8</v>
      </c>
    </row>
    <row r="171" customFormat="false" ht="16.15" hidden="false" customHeight="false" outlineLevel="0" collapsed="false">
      <c r="A171" s="6" t="e">
        <v>#NAME?</v>
      </c>
      <c r="B171" s="9" t="n">
        <v>68.36</v>
      </c>
      <c r="C171" s="10" t="n">
        <v>15</v>
      </c>
      <c r="D171" s="10" t="n">
        <v>12.7</v>
      </c>
      <c r="E171" s="10" t="n">
        <v>3.8</v>
      </c>
      <c r="F171" s="10" t="n">
        <v>4.5</v>
      </c>
      <c r="G171" s="10" t="n">
        <v>1.9</v>
      </c>
    </row>
    <row r="172" customFormat="false" ht="16.15" hidden="false" customHeight="false" outlineLevel="0" collapsed="false">
      <c r="A172" s="6" t="e">
        <v>#NAME?</v>
      </c>
      <c r="B172" s="9" t="n">
        <v>87.37</v>
      </c>
      <c r="C172" s="10" t="n">
        <v>16.2</v>
      </c>
      <c r="D172" s="10" t="n">
        <v>13.8</v>
      </c>
      <c r="E172" s="10" t="n">
        <v>4.4</v>
      </c>
      <c r="F172" s="10" t="n">
        <v>5</v>
      </c>
      <c r="G172" s="10" t="n">
        <v>2.1</v>
      </c>
    </row>
    <row r="173" customFormat="false" ht="16.15" hidden="false" customHeight="false" outlineLevel="0" collapsed="false">
      <c r="A173" s="6" t="e">
        <v>#NAME?</v>
      </c>
      <c r="B173" s="9" t="n">
        <v>89.1</v>
      </c>
      <c r="C173" s="10" t="n">
        <v>16.2</v>
      </c>
      <c r="D173" s="10" t="n">
        <v>13.8</v>
      </c>
      <c r="E173" s="10" t="n">
        <v>4.5</v>
      </c>
      <c r="F173" s="10" t="n">
        <v>4.9</v>
      </c>
      <c r="G173" s="10" t="n">
        <v>2.2</v>
      </c>
    </row>
    <row r="174" customFormat="false" ht="16.15" hidden="false" customHeight="false" outlineLevel="0" collapsed="false">
      <c r="A174" s="6" t="e">
        <v>#NAME?</v>
      </c>
      <c r="B174" s="9" t="n">
        <v>71.08</v>
      </c>
      <c r="C174" s="10" t="n">
        <v>14.9</v>
      </c>
      <c r="D174" s="10" t="n">
        <v>12.8</v>
      </c>
      <c r="E174" s="10" t="n">
        <v>3.9</v>
      </c>
      <c r="F174" s="10" t="n">
        <v>4.5</v>
      </c>
      <c r="G174" s="10" t="n">
        <v>1.9</v>
      </c>
    </row>
    <row r="175" customFormat="false" ht="16.15" hidden="false" customHeight="false" outlineLevel="0" collapsed="false">
      <c r="A175" s="6" t="e">
        <v>#NAME?</v>
      </c>
      <c r="B175" s="9" t="n">
        <v>78.79</v>
      </c>
      <c r="C175" s="10" t="n">
        <v>15.5</v>
      </c>
      <c r="D175" s="10" t="n">
        <v>13.4</v>
      </c>
      <c r="E175" s="10" t="n">
        <v>4.1</v>
      </c>
      <c r="F175" s="10" t="n">
        <v>4.5</v>
      </c>
      <c r="G175" s="10" t="n">
        <v>2.1</v>
      </c>
    </row>
    <row r="176" customFormat="false" ht="16.15" hidden="false" customHeight="false" outlineLevel="0" collapsed="false">
      <c r="A176" s="6" t="e">
        <v>#NAME?</v>
      </c>
      <c r="B176" s="9" t="n">
        <v>81.57</v>
      </c>
      <c r="C176" s="10" t="n">
        <v>15.2</v>
      </c>
      <c r="D176" s="10" t="n">
        <v>12.8</v>
      </c>
      <c r="E176" s="10" t="n">
        <v>4</v>
      </c>
      <c r="F176" s="10" t="n">
        <v>4.5</v>
      </c>
      <c r="G176" s="10" t="n">
        <v>2.2</v>
      </c>
    </row>
    <row r="177" customFormat="false" ht="16.15" hidden="false" customHeight="false" outlineLevel="0" collapsed="false">
      <c r="A177" s="6" t="e">
        <v>#NAME?</v>
      </c>
      <c r="B177" s="9" t="n">
        <v>79.25</v>
      </c>
      <c r="C177" s="10" t="n">
        <v>15.4</v>
      </c>
      <c r="D177" s="10" t="n">
        <v>13</v>
      </c>
      <c r="E177" s="10" t="n">
        <v>3.9</v>
      </c>
      <c r="F177" s="10" t="n">
        <v>4.7</v>
      </c>
      <c r="G177" s="10" t="n">
        <v>2.1</v>
      </c>
    </row>
    <row r="178" customFormat="false" ht="16.15" hidden="false" customHeight="false" outlineLevel="0" collapsed="false">
      <c r="A178" s="6" t="e">
        <v>#NAME?</v>
      </c>
      <c r="B178" s="9" t="n">
        <v>92.3</v>
      </c>
      <c r="C178" s="10" t="n">
        <v>15.7</v>
      </c>
      <c r="D178" s="10" t="n">
        <v>13.5</v>
      </c>
      <c r="E178" s="10" t="n">
        <v>3.8</v>
      </c>
      <c r="F178" s="10" t="n">
        <v>5</v>
      </c>
      <c r="G178" s="10" t="n">
        <v>2.1</v>
      </c>
    </row>
    <row r="179" customFormat="false" ht="16.15" hidden="false" customHeight="false" outlineLevel="0" collapsed="false">
      <c r="A179" s="6" t="e">
        <v>#NAME?</v>
      </c>
      <c r="B179" s="9" t="n">
        <v>82.81</v>
      </c>
      <c r="C179" s="10" t="n">
        <v>15.4</v>
      </c>
      <c r="D179" s="10" t="n">
        <v>13.1</v>
      </c>
      <c r="E179" s="10" t="n">
        <v>3.9</v>
      </c>
      <c r="F179" s="10" t="n">
        <v>4.7</v>
      </c>
      <c r="G179" s="10" t="n">
        <v>2.1</v>
      </c>
    </row>
    <row r="180" customFormat="false" ht="16.15" hidden="false" customHeight="false" outlineLevel="0" collapsed="false">
      <c r="A180" s="6" t="e">
        <v>#NAME?</v>
      </c>
      <c r="B180" s="9" t="n">
        <v>72.98</v>
      </c>
      <c r="C180" s="10" t="n">
        <v>15.4</v>
      </c>
      <c r="D180" s="10" t="n">
        <v>13</v>
      </c>
      <c r="E180" s="10" t="n">
        <v>4.1</v>
      </c>
      <c r="F180" s="10" t="n">
        <v>4.6</v>
      </c>
      <c r="G180" s="10" t="n">
        <v>1.9</v>
      </c>
    </row>
    <row r="181" customFormat="false" ht="16.15" hidden="false" customHeight="false" outlineLevel="0" collapsed="false">
      <c r="A181" s="6" t="e">
        <v>#NAME?</v>
      </c>
      <c r="B181" s="9" t="n">
        <v>77.46</v>
      </c>
      <c r="C181" s="10" t="n">
        <v>15.4</v>
      </c>
      <c r="D181" s="10" t="n">
        <v>13.2</v>
      </c>
      <c r="E181" s="10" t="n">
        <v>3.8</v>
      </c>
      <c r="F181" s="10" t="n">
        <v>4.3</v>
      </c>
      <c r="G181" s="10" t="n">
        <v>2.1</v>
      </c>
    </row>
    <row r="182" customFormat="false" ht="16.15" hidden="false" customHeight="false" outlineLevel="0" collapsed="false">
      <c r="A182" s="6" t="e">
        <v>#NAME?</v>
      </c>
      <c r="B182" s="9" t="n">
        <v>68.14</v>
      </c>
      <c r="C182" s="10" t="n">
        <v>15.4</v>
      </c>
      <c r="D182" s="10" t="n">
        <v>13</v>
      </c>
      <c r="E182" s="10" t="n">
        <v>3.9</v>
      </c>
      <c r="F182" s="10" t="n">
        <v>4.6</v>
      </c>
      <c r="G182" s="10" t="n">
        <v>1.9</v>
      </c>
    </row>
    <row r="183" customFormat="false" ht="16.15" hidden="false" customHeight="false" outlineLevel="0" collapsed="false">
      <c r="A183" s="6" t="e">
        <v>#NAME?</v>
      </c>
      <c r="B183" s="9" t="n">
        <v>83.49</v>
      </c>
      <c r="C183" s="10" t="n">
        <v>15.7</v>
      </c>
      <c r="D183" s="10" t="n">
        <v>13.8</v>
      </c>
      <c r="E183" s="10" t="n">
        <v>4.2</v>
      </c>
      <c r="F183" s="10" t="n">
        <v>4.8</v>
      </c>
      <c r="G183" s="10" t="n">
        <v>2.1</v>
      </c>
    </row>
    <row r="184" customFormat="false" ht="16.15" hidden="false" customHeight="false" outlineLevel="0" collapsed="false">
      <c r="A184" s="6" t="e">
        <v>#NAME?</v>
      </c>
      <c r="B184" s="9" t="n">
        <v>81.32</v>
      </c>
      <c r="C184" s="10" t="n">
        <v>15.7</v>
      </c>
      <c r="D184" s="10" t="n">
        <v>13.6</v>
      </c>
      <c r="E184" s="10" t="n">
        <v>4</v>
      </c>
      <c r="F184" s="10" t="n">
        <v>4.9</v>
      </c>
      <c r="G184" s="10" t="n">
        <v>1.9</v>
      </c>
    </row>
    <row r="185" customFormat="false" ht="16.15" hidden="false" customHeight="false" outlineLevel="0" collapsed="false">
      <c r="A185" s="6" t="e">
        <v>#NAME?</v>
      </c>
      <c r="B185" s="9" t="n">
        <v>76.63</v>
      </c>
      <c r="C185" s="10" t="n">
        <v>15.7</v>
      </c>
      <c r="D185" s="10" t="n">
        <v>13.5</v>
      </c>
      <c r="E185" s="10" t="n">
        <v>4</v>
      </c>
      <c r="F185" s="10" t="n">
        <v>4.6</v>
      </c>
      <c r="G185" s="10" t="n">
        <v>2.1</v>
      </c>
    </row>
    <row r="186" customFormat="false" ht="16.15" hidden="false" customHeight="false" outlineLevel="0" collapsed="false">
      <c r="A186" s="6" t="e">
        <v>#NAME?</v>
      </c>
      <c r="B186" s="9" t="n">
        <v>85.84</v>
      </c>
      <c r="C186" s="10" t="n">
        <v>15.9</v>
      </c>
      <c r="D186" s="10" t="n">
        <v>13.5</v>
      </c>
      <c r="E186" s="10" t="n">
        <v>4.3</v>
      </c>
      <c r="F186" s="10" t="n">
        <v>4.7</v>
      </c>
      <c r="G186" s="10" t="n">
        <v>2.1</v>
      </c>
    </row>
    <row r="187" customFormat="false" ht="16.15" hidden="false" customHeight="false" outlineLevel="0" collapsed="false">
      <c r="A187" s="6" t="e">
        <v>#NAME?</v>
      </c>
      <c r="B187" s="9" t="n">
        <v>86.69</v>
      </c>
      <c r="C187" s="10" t="n">
        <v>16.4</v>
      </c>
      <c r="D187" s="10" t="n">
        <v>13.6</v>
      </c>
      <c r="E187" s="10" t="n">
        <v>4.2</v>
      </c>
      <c r="F187" s="10" t="n">
        <v>5</v>
      </c>
      <c r="G187" s="10" t="n">
        <v>2.2</v>
      </c>
    </row>
    <row r="188" customFormat="false" ht="16.15" hidden="false" customHeight="false" outlineLevel="0" collapsed="false">
      <c r="A188" s="6" t="e">
        <v>#NAME?</v>
      </c>
      <c r="B188" s="9" t="n">
        <v>93.9</v>
      </c>
      <c r="C188" s="10" t="n">
        <v>16.5</v>
      </c>
      <c r="D188" s="10" t="n">
        <v>13.8</v>
      </c>
      <c r="E188" s="10" t="n">
        <v>4.4</v>
      </c>
      <c r="F188" s="10" t="n">
        <v>5</v>
      </c>
      <c r="G188" s="10" t="n">
        <v>2.2</v>
      </c>
    </row>
    <row r="189" customFormat="false" ht="16.15" hidden="false" customHeight="false" outlineLevel="0" collapsed="false">
      <c r="A189" s="6" t="e">
        <v>#NAME?</v>
      </c>
      <c r="B189" s="9" t="n">
        <v>72.86</v>
      </c>
      <c r="C189" s="10" t="n">
        <v>14.8</v>
      </c>
      <c r="D189" s="10" t="n">
        <v>13.1</v>
      </c>
      <c r="E189" s="10" t="n">
        <v>4.1</v>
      </c>
      <c r="F189" s="10" t="n">
        <v>4.5</v>
      </c>
      <c r="G189" s="10" t="n">
        <v>2</v>
      </c>
    </row>
    <row r="190" customFormat="false" ht="16.15" hidden="false" customHeight="false" outlineLevel="0" collapsed="false">
      <c r="A190" s="6" t="e">
        <v>#NAME?</v>
      </c>
      <c r="B190" s="9" t="n">
        <v>61.18</v>
      </c>
      <c r="C190" s="10" t="n">
        <v>14.8</v>
      </c>
      <c r="D190" s="10" t="n">
        <v>12.7</v>
      </c>
      <c r="E190" s="10" t="n">
        <v>4</v>
      </c>
      <c r="F190" s="10" t="n">
        <v>4.4</v>
      </c>
      <c r="G190" s="10" t="n">
        <v>2</v>
      </c>
    </row>
    <row r="191" customFormat="false" ht="16.15" hidden="false" customHeight="false" outlineLevel="0" collapsed="false">
      <c r="A191" s="6" t="e">
        <v>#NAME?</v>
      </c>
      <c r="B191" s="9" t="n">
        <v>73.34</v>
      </c>
      <c r="C191" s="10" t="n">
        <v>15.5</v>
      </c>
      <c r="D191" s="10" t="n">
        <v>13.5</v>
      </c>
      <c r="E191" s="10" t="n">
        <v>4.2</v>
      </c>
      <c r="F191" s="10" t="n">
        <v>4.5</v>
      </c>
      <c r="G191" s="10" t="n">
        <v>2</v>
      </c>
    </row>
    <row r="192" customFormat="false" ht="16.15" hidden="false" customHeight="false" outlineLevel="0" collapsed="false">
      <c r="A192" s="6" t="e">
        <v>#NAME?</v>
      </c>
      <c r="B192" s="9" t="n">
        <v>70.45</v>
      </c>
      <c r="C192" s="10" t="n">
        <v>14.9</v>
      </c>
      <c r="D192" s="10" t="n">
        <v>12.8</v>
      </c>
      <c r="E192" s="10" t="n">
        <v>3.9</v>
      </c>
      <c r="F192" s="10" t="n">
        <v>4.5</v>
      </c>
      <c r="G192" s="10" t="n">
        <v>2</v>
      </c>
    </row>
    <row r="193" customFormat="false" ht="16.15" hidden="false" customHeight="false" outlineLevel="0" collapsed="false">
      <c r="A193" s="6" t="e">
        <v>#NAME?</v>
      </c>
      <c r="B193" s="9" t="n">
        <v>88.76</v>
      </c>
      <c r="C193" s="10" t="n">
        <v>16.7</v>
      </c>
      <c r="D193" s="10" t="n">
        <v>14.4</v>
      </c>
      <c r="E193" s="10" t="n">
        <v>4.3</v>
      </c>
      <c r="F193" s="10" t="n">
        <v>5</v>
      </c>
      <c r="G193" s="10" t="n">
        <v>2.2</v>
      </c>
    </row>
    <row r="194" customFormat="false" ht="16.15" hidden="false" customHeight="false" outlineLevel="0" collapsed="false">
      <c r="A194" s="6" t="e">
        <v>#NAME?</v>
      </c>
      <c r="B194" s="9" t="n">
        <v>79.43</v>
      </c>
      <c r="C194" s="10" t="n">
        <v>15.3</v>
      </c>
      <c r="D194" s="10" t="n">
        <v>13</v>
      </c>
      <c r="E194" s="10" t="n">
        <v>4.1</v>
      </c>
      <c r="F194" s="10" t="n">
        <v>4.5</v>
      </c>
      <c r="G194" s="10" t="n">
        <v>2.1</v>
      </c>
    </row>
    <row r="195" customFormat="false" ht="16.15" hidden="false" customHeight="false" outlineLevel="0" collapsed="false">
      <c r="A195" s="6" t="e">
        <v>#NAME?</v>
      </c>
      <c r="B195" s="9" t="n">
        <v>73.54</v>
      </c>
      <c r="C195" s="10" t="n">
        <v>15.5</v>
      </c>
      <c r="D195" s="10" t="n">
        <v>13.3</v>
      </c>
      <c r="E195" s="10" t="n">
        <v>4.1</v>
      </c>
      <c r="F195" s="10" t="n">
        <v>4.6</v>
      </c>
      <c r="G195" s="10" t="n">
        <v>2</v>
      </c>
    </row>
    <row r="196" customFormat="false" ht="16.15" hidden="false" customHeight="false" outlineLevel="0" collapsed="false">
      <c r="A196" s="6" t="e">
        <v>#NAME?</v>
      </c>
      <c r="B196" s="9" t="n">
        <v>63.84</v>
      </c>
      <c r="C196" s="10" t="n">
        <v>14.5</v>
      </c>
      <c r="D196" s="10" t="n">
        <v>12.8</v>
      </c>
      <c r="E196" s="10" t="n">
        <v>4.1</v>
      </c>
      <c r="F196" s="10" t="n">
        <v>4.5</v>
      </c>
      <c r="G196" s="10" t="n">
        <v>2</v>
      </c>
    </row>
    <row r="197" customFormat="false" ht="16.15" hidden="false" customHeight="false" outlineLevel="0" collapsed="false">
      <c r="A197" s="6" t="e">
        <v>#NAME?</v>
      </c>
      <c r="B197" s="9" t="n">
        <v>95.55</v>
      </c>
      <c r="C197" s="10" t="n">
        <v>16.8</v>
      </c>
      <c r="D197" s="10" t="n">
        <v>14.7</v>
      </c>
      <c r="E197" s="10" t="n">
        <v>4.1</v>
      </c>
      <c r="F197" s="10" t="n">
        <v>5</v>
      </c>
      <c r="G197" s="10" t="n">
        <v>2.1</v>
      </c>
    </row>
    <row r="198" customFormat="false" ht="16.15" hidden="false" customHeight="false" outlineLevel="0" collapsed="false">
      <c r="A198" s="6" t="e">
        <v>#NAME?</v>
      </c>
      <c r="B198" s="9" t="n">
        <v>71.82</v>
      </c>
      <c r="C198" s="10" t="n">
        <v>15.1</v>
      </c>
      <c r="D198" s="10" t="n">
        <v>12.8</v>
      </c>
      <c r="E198" s="10" t="n">
        <v>3.8</v>
      </c>
      <c r="F198" s="10" t="n">
        <v>4.9</v>
      </c>
      <c r="G198" s="10" t="n">
        <v>2</v>
      </c>
    </row>
    <row r="199" customFormat="false" ht="16.15" hidden="false" customHeight="false" outlineLevel="0" collapsed="false">
      <c r="A199" s="6" t="e">
        <v>#NAME?</v>
      </c>
      <c r="B199" s="9" t="n">
        <v>75.29</v>
      </c>
      <c r="C199" s="10" t="n">
        <v>16</v>
      </c>
      <c r="D199" s="10" t="n">
        <v>13.9</v>
      </c>
      <c r="E199" s="10" t="n">
        <v>4.2</v>
      </c>
      <c r="F199" s="10" t="n">
        <v>4.9</v>
      </c>
      <c r="G199" s="10" t="n">
        <v>2</v>
      </c>
    </row>
    <row r="200" customFormat="false" ht="16.15" hidden="false" customHeight="false" outlineLevel="0" collapsed="false">
      <c r="A200" s="6" t="e">
        <v>#NAME?</v>
      </c>
      <c r="B200" s="9" t="n">
        <v>67.42</v>
      </c>
      <c r="C200" s="10" t="n">
        <v>15.1</v>
      </c>
      <c r="D200" s="10" t="n">
        <v>12.7</v>
      </c>
      <c r="E200" s="10" t="n">
        <v>3.9</v>
      </c>
      <c r="F200" s="10" t="n">
        <v>4.6</v>
      </c>
      <c r="G200" s="10" t="n">
        <v>2</v>
      </c>
    </row>
    <row r="201" customFormat="false" ht="16.15" hidden="false" customHeight="false" outlineLevel="0" collapsed="false">
      <c r="A201" s="6" t="e">
        <v>#NAME?</v>
      </c>
      <c r="B201" s="9" t="n">
        <v>93.31</v>
      </c>
      <c r="C201" s="10" t="n">
        <v>16</v>
      </c>
      <c r="D201" s="10" t="n">
        <v>13.5</v>
      </c>
      <c r="E201" s="10" t="n">
        <v>4.2</v>
      </c>
      <c r="F201" s="10" t="n">
        <v>5.1</v>
      </c>
      <c r="G201" s="10" t="n">
        <v>2.2</v>
      </c>
    </row>
    <row r="202" customFormat="false" ht="16.15" hidden="false" customHeight="false" outlineLevel="0" collapsed="false">
      <c r="A202" s="6" t="e">
        <v>#NAME?</v>
      </c>
      <c r="B202" s="9" t="n">
        <v>70.65</v>
      </c>
      <c r="C202" s="10" t="n">
        <v>15.7</v>
      </c>
      <c r="D202" s="10" t="n">
        <v>13.6</v>
      </c>
      <c r="E202" s="10" t="n">
        <v>4.1</v>
      </c>
      <c r="F202" s="10" t="n">
        <v>4.6</v>
      </c>
      <c r="G202" s="10" t="n">
        <v>2</v>
      </c>
    </row>
    <row r="203" customFormat="false" ht="16.15" hidden="false" customHeight="false" outlineLevel="0" collapsed="false">
      <c r="A203" s="6" t="e">
        <v>#NAME?</v>
      </c>
      <c r="B203" s="9" t="n">
        <v>102.13</v>
      </c>
      <c r="C203" s="10" t="n">
        <v>16.7</v>
      </c>
      <c r="D203" s="10" t="n">
        <v>14.4</v>
      </c>
      <c r="E203" s="10" t="n">
        <v>4.5</v>
      </c>
      <c r="F203" s="10" t="n">
        <v>5.2</v>
      </c>
      <c r="G203" s="10" t="n">
        <v>2.2</v>
      </c>
    </row>
    <row r="204" customFormat="false" ht="16.15" hidden="false" customHeight="false" outlineLevel="0" collapsed="false">
      <c r="A204" s="6" t="e">
        <v>#NAME?</v>
      </c>
      <c r="B204" s="9" t="n">
        <v>105.54</v>
      </c>
      <c r="C204" s="10" t="n">
        <v>17.5</v>
      </c>
      <c r="D204" s="10" t="n">
        <v>14.8</v>
      </c>
      <c r="E204" s="10" t="n">
        <v>4.3</v>
      </c>
      <c r="F204" s="10" t="n">
        <v>5</v>
      </c>
      <c r="G204" s="10" t="n">
        <v>2.3</v>
      </c>
    </row>
    <row r="205" customFormat="false" ht="16.15" hidden="false" customHeight="false" outlineLevel="0" collapsed="false">
      <c r="A205" s="6" t="e">
        <v>#NAME?</v>
      </c>
      <c r="B205" s="9" t="n">
        <v>93.52</v>
      </c>
      <c r="C205" s="10" t="n">
        <v>16.5</v>
      </c>
      <c r="D205" s="10" t="n">
        <v>14.6</v>
      </c>
      <c r="E205" s="10" t="n">
        <v>4.4</v>
      </c>
      <c r="F205" s="10" t="n">
        <v>4.6</v>
      </c>
      <c r="G205" s="10" t="n">
        <v>2.2</v>
      </c>
    </row>
    <row r="206" customFormat="false" ht="16.15" hidden="false" customHeight="false" outlineLevel="0" collapsed="false">
      <c r="A206" s="6" t="e">
        <v>#NAME?</v>
      </c>
      <c r="B206" s="9" t="n">
        <v>64.88</v>
      </c>
      <c r="C206" s="10" t="n">
        <v>14.6</v>
      </c>
      <c r="D206" s="10" t="n">
        <v>12.4</v>
      </c>
      <c r="E206" s="10" t="n">
        <v>4.1</v>
      </c>
      <c r="F206" s="10" t="n">
        <v>4.6</v>
      </c>
      <c r="G206" s="10" t="n">
        <v>2</v>
      </c>
    </row>
    <row r="207" customFormat="false" ht="16.15" hidden="false" customHeight="false" outlineLevel="0" collapsed="false">
      <c r="A207" s="6" t="e">
        <v>#NAME?</v>
      </c>
      <c r="B207" s="9" t="n">
        <v>77.28</v>
      </c>
      <c r="C207" s="10" t="n">
        <v>15.5</v>
      </c>
      <c r="D207" s="10" t="n">
        <v>13.5</v>
      </c>
      <c r="E207" s="10" t="n">
        <v>4</v>
      </c>
      <c r="F207" s="10" t="n">
        <v>4.8</v>
      </c>
      <c r="G207" s="10" t="n">
        <v>2.1</v>
      </c>
    </row>
    <row r="208" customFormat="false" ht="16.15" hidden="false" customHeight="false" outlineLevel="0" collapsed="false">
      <c r="A208" s="6" t="e">
        <v>#NAME?</v>
      </c>
      <c r="B208" s="9" t="n">
        <v>72.7</v>
      </c>
      <c r="C208" s="10" t="n">
        <v>15.3</v>
      </c>
      <c r="D208" s="10" t="n">
        <v>12.8</v>
      </c>
      <c r="E208" s="10" t="n">
        <v>4.1</v>
      </c>
      <c r="F208" s="10" t="n">
        <v>4.6</v>
      </c>
      <c r="G208" s="10" t="n">
        <v>2</v>
      </c>
    </row>
    <row r="209" customFormat="false" ht="16.15" hidden="false" customHeight="false" outlineLevel="0" collapsed="false">
      <c r="A209" s="6" t="e">
        <v>#NAME?</v>
      </c>
      <c r="B209" s="9" t="n">
        <v>91.55</v>
      </c>
      <c r="C209" s="10" t="n">
        <v>16.5</v>
      </c>
      <c r="D209" s="10" t="n">
        <v>14.2</v>
      </c>
      <c r="E209" s="10" t="n">
        <v>4.3</v>
      </c>
      <c r="F209" s="10" t="n">
        <v>4.9</v>
      </c>
      <c r="G209" s="10" t="n">
        <v>2.3</v>
      </c>
    </row>
    <row r="210" customFormat="false" ht="16.15" hidden="false" customHeight="false" outlineLevel="0" collapsed="false">
      <c r="A210" s="6" t="e">
        <v>#NAME?</v>
      </c>
      <c r="B210" s="9" t="n">
        <v>91.02</v>
      </c>
      <c r="C210" s="10" t="n">
        <v>16.3</v>
      </c>
      <c r="D210" s="10" t="n">
        <v>13.7</v>
      </c>
      <c r="E210" s="10" t="n">
        <v>4.3</v>
      </c>
      <c r="F210" s="10" t="n">
        <v>5</v>
      </c>
      <c r="G210" s="10" t="n">
        <v>2.1</v>
      </c>
    </row>
    <row r="211" customFormat="false" ht="16.15" hidden="false" customHeight="false" outlineLevel="0" collapsed="false">
      <c r="A211" s="6" t="e">
        <v>#NAME?</v>
      </c>
      <c r="B211" s="9" t="n">
        <v>61.82</v>
      </c>
      <c r="C211" s="10" t="n">
        <v>14.2</v>
      </c>
      <c r="D211" s="10" t="n">
        <v>12</v>
      </c>
      <c r="E211" s="10" t="n">
        <v>3.9</v>
      </c>
      <c r="F211" s="10" t="n">
        <v>4.2</v>
      </c>
      <c r="G211" s="10" t="n">
        <v>1.9</v>
      </c>
    </row>
    <row r="212" customFormat="false" ht="16.15" hidden="false" customHeight="false" outlineLevel="0" collapsed="false">
      <c r="A212" s="6" t="e">
        <v>#NAME?</v>
      </c>
      <c r="B212" s="9" t="n">
        <v>69.97</v>
      </c>
      <c r="C212" s="10" t="n">
        <v>14.8</v>
      </c>
      <c r="D212" s="10" t="n">
        <v>12.8</v>
      </c>
      <c r="E212" s="10" t="n">
        <v>3.4</v>
      </c>
      <c r="F212" s="10" t="n">
        <v>4.5</v>
      </c>
      <c r="G212" s="10" t="n">
        <v>1.9</v>
      </c>
    </row>
    <row r="213" customFormat="false" ht="16.15" hidden="false" customHeight="false" outlineLevel="0" collapsed="false">
      <c r="A213" s="6" t="e">
        <v>#NAME?</v>
      </c>
      <c r="B213" s="9" t="n">
        <v>74.44</v>
      </c>
      <c r="C213" s="10" t="n">
        <v>15</v>
      </c>
      <c r="D213" s="10" t="n">
        <v>12.9</v>
      </c>
      <c r="E213" s="10" t="n">
        <v>4.2</v>
      </c>
      <c r="F213" s="10" t="n">
        <v>4.7</v>
      </c>
      <c r="G213" s="10" t="n">
        <v>2.1</v>
      </c>
    </row>
    <row r="214" customFormat="false" ht="16.15" hidden="false" customHeight="false" outlineLevel="0" collapsed="false">
      <c r="A214" s="6" t="e">
        <v>#NAME?</v>
      </c>
      <c r="B214" s="9" t="n">
        <v>57.04</v>
      </c>
      <c r="C214" s="10" t="n">
        <v>14.5</v>
      </c>
      <c r="D214" s="10" t="n">
        <v>12</v>
      </c>
      <c r="E214" s="10" t="n">
        <v>4</v>
      </c>
      <c r="F214" s="10" t="n">
        <v>4.2</v>
      </c>
      <c r="G214" s="10" t="n">
        <v>1.9</v>
      </c>
    </row>
    <row r="215" customFormat="false" ht="16.15" hidden="false" customHeight="false" outlineLevel="0" collapsed="false">
      <c r="A215" s="6" t="e">
        <v>#NAME?</v>
      </c>
      <c r="B215" s="9" t="n">
        <v>93.43</v>
      </c>
      <c r="C215" s="10" t="n">
        <v>17</v>
      </c>
      <c r="D215" s="10" t="n">
        <v>14.5</v>
      </c>
      <c r="E215" s="10" t="n">
        <v>4.5</v>
      </c>
      <c r="F215" s="10" t="n">
        <v>4.9</v>
      </c>
      <c r="G215" s="10" t="n">
        <v>2.2</v>
      </c>
    </row>
    <row r="216" customFormat="false" ht="16.15" hidden="false" customHeight="false" outlineLevel="0" collapsed="false">
      <c r="A216" s="6" t="e">
        <v>#NAME?</v>
      </c>
      <c r="B216" s="9" t="n">
        <v>85.55</v>
      </c>
      <c r="C216" s="10" t="n">
        <v>16</v>
      </c>
      <c r="D216" s="10" t="n">
        <v>13.8</v>
      </c>
      <c r="E216" s="10" t="n">
        <v>4.5</v>
      </c>
      <c r="F216" s="10" t="n">
        <v>5.1</v>
      </c>
      <c r="G216" s="10" t="n">
        <v>2.1</v>
      </c>
    </row>
    <row r="217" customFormat="false" ht="16.15" hidden="false" customHeight="false" outlineLevel="0" collapsed="false">
      <c r="A217" s="6" t="e">
        <v>#NAME?</v>
      </c>
      <c r="B217" s="9" t="n">
        <v>74.88</v>
      </c>
      <c r="C217" s="10" t="n">
        <v>15.2</v>
      </c>
      <c r="D217" s="10" t="n">
        <v>12.7</v>
      </c>
      <c r="E217" s="10" t="n">
        <v>4</v>
      </c>
      <c r="F217" s="10" t="n">
        <v>4.8</v>
      </c>
      <c r="G217" s="10" t="n">
        <v>1.9</v>
      </c>
    </row>
    <row r="218" customFormat="false" ht="16.15" hidden="false" customHeight="false" outlineLevel="0" collapsed="false">
      <c r="A218" s="6" t="e">
        <v>#NAME?</v>
      </c>
      <c r="B218" s="9" t="n">
        <v>74.82</v>
      </c>
      <c r="C218" s="10" t="n">
        <v>15.5</v>
      </c>
      <c r="D218" s="10" t="n">
        <v>13</v>
      </c>
      <c r="E218" s="10" t="n">
        <v>4.2</v>
      </c>
      <c r="F218" s="10" t="n">
        <v>4.7</v>
      </c>
      <c r="G218" s="10" t="n">
        <v>2.1</v>
      </c>
    </row>
    <row r="219" customFormat="false" ht="16.15" hidden="false" customHeight="false" outlineLevel="0" collapsed="false">
      <c r="A219" s="6" t="e">
        <v>#NAME?</v>
      </c>
      <c r="B219" s="9" t="n">
        <v>71.72</v>
      </c>
      <c r="C219" s="10" t="n">
        <v>15.2</v>
      </c>
      <c r="D219" s="10" t="n">
        <v>13</v>
      </c>
      <c r="E219" s="10" t="n">
        <v>4.3</v>
      </c>
      <c r="F219" s="10" t="n">
        <v>4.7</v>
      </c>
      <c r="G219" s="10" t="n">
        <v>2</v>
      </c>
    </row>
    <row r="220" customFormat="false" ht="16.15" hidden="false" customHeight="false" outlineLevel="0" collapsed="false">
      <c r="A220" s="6" t="e">
        <v>#NAME?</v>
      </c>
      <c r="B220" s="9" t="n">
        <v>70.77</v>
      </c>
      <c r="C220" s="10" t="n">
        <v>15</v>
      </c>
      <c r="D220" s="10" t="n">
        <v>12.9</v>
      </c>
      <c r="E220" s="10" t="n">
        <v>4.2</v>
      </c>
      <c r="F220" s="10" t="n">
        <v>4.5</v>
      </c>
      <c r="G220" s="10" t="n">
        <v>2</v>
      </c>
    </row>
    <row r="221" customFormat="false" ht="16.15" hidden="false" customHeight="false" outlineLevel="0" collapsed="false">
      <c r="A221" s="6" t="e">
        <v>#NAME?</v>
      </c>
      <c r="B221" s="9" t="n">
        <v>84.74</v>
      </c>
      <c r="C221" s="10" t="n">
        <v>16</v>
      </c>
      <c r="D221" s="10" t="n">
        <v>13.6</v>
      </c>
      <c r="E221" s="10" t="n">
        <v>4.3</v>
      </c>
      <c r="F221" s="10" t="n">
        <v>4.9</v>
      </c>
      <c r="G221" s="10" t="n">
        <v>2.2</v>
      </c>
    </row>
    <row r="222" customFormat="false" ht="16.15" hidden="false" customHeight="false" outlineLevel="0" collapsed="false">
      <c r="A222" s="6" t="e">
        <v>#NAME?</v>
      </c>
      <c r="B222" s="9" t="n">
        <v>73.82</v>
      </c>
      <c r="C222" s="10" t="n">
        <v>15.3</v>
      </c>
      <c r="D222" s="10" t="n">
        <v>13</v>
      </c>
      <c r="E222" s="10" t="n">
        <v>4.2</v>
      </c>
      <c r="F222" s="10" t="n">
        <v>4.6</v>
      </c>
      <c r="G222" s="10" t="n">
        <v>2</v>
      </c>
    </row>
    <row r="223" customFormat="false" ht="16.15" hidden="false" customHeight="false" outlineLevel="0" collapsed="false">
      <c r="A223" s="6" t="e">
        <v>#NAME?</v>
      </c>
      <c r="B223" s="9" t="n">
        <v>76.2</v>
      </c>
      <c r="C223" s="10" t="n">
        <v>15.5</v>
      </c>
      <c r="D223" s="10" t="n">
        <v>13</v>
      </c>
      <c r="E223" s="10" t="n">
        <v>3.9</v>
      </c>
      <c r="F223" s="10" t="n">
        <v>4.5</v>
      </c>
      <c r="G223" s="10" t="n">
        <v>2</v>
      </c>
    </row>
    <row r="224" customFormat="false" ht="16.15" hidden="false" customHeight="false" outlineLevel="0" collapsed="false">
      <c r="A224" s="6" t="e">
        <v>#NAME?</v>
      </c>
      <c r="B224" s="9" t="n">
        <v>104.29</v>
      </c>
      <c r="C224" s="10" t="n">
        <v>16.5</v>
      </c>
      <c r="D224" s="10" t="n">
        <v>14</v>
      </c>
      <c r="E224" s="10" t="n">
        <v>4.5</v>
      </c>
      <c r="F224" s="10" t="n">
        <v>5.2</v>
      </c>
      <c r="G224" s="10" t="n">
        <v>2.3</v>
      </c>
    </row>
    <row r="225" customFormat="false" ht="16.15" hidden="false" customHeight="false" outlineLevel="0" collapsed="false">
      <c r="A225" s="6" t="e">
        <v>#NAME?</v>
      </c>
      <c r="B225" s="9" t="n">
        <v>72.49</v>
      </c>
      <c r="C225" s="10" t="n">
        <v>15.3</v>
      </c>
      <c r="D225" s="10" t="n">
        <v>13.3</v>
      </c>
      <c r="E225" s="10" t="n">
        <v>4</v>
      </c>
      <c r="F225" s="10" t="n">
        <v>4.5</v>
      </c>
      <c r="G225" s="10" t="n">
        <v>2</v>
      </c>
    </row>
    <row r="226" customFormat="false" ht="16.15" hidden="false" customHeight="false" outlineLevel="0" collapsed="false">
      <c r="A226" s="6" t="e">
        <v>#NAME?</v>
      </c>
      <c r="B226" s="9" t="n">
        <v>78.77</v>
      </c>
      <c r="C226" s="10" t="n">
        <v>15.5</v>
      </c>
      <c r="D226" s="10" t="n">
        <v>13.3</v>
      </c>
      <c r="E226" s="10" t="n">
        <v>4.5</v>
      </c>
      <c r="F226" s="10" t="n">
        <v>4.8</v>
      </c>
      <c r="G226" s="10" t="n">
        <v>2.1</v>
      </c>
    </row>
    <row r="227" customFormat="false" ht="16.15" hidden="false" customHeight="false" outlineLevel="0" collapsed="false">
      <c r="A227" s="6" t="e">
        <v>#NAME?</v>
      </c>
      <c r="B227" s="9" t="n">
        <v>71.06</v>
      </c>
      <c r="C227" s="10" t="n">
        <v>15.4</v>
      </c>
      <c r="D227" s="10" t="n">
        <v>13.6</v>
      </c>
      <c r="E227" s="10" t="n">
        <v>4.3</v>
      </c>
      <c r="F227" s="10" t="n">
        <v>4.7</v>
      </c>
      <c r="G227" s="10" t="n">
        <v>2</v>
      </c>
    </row>
    <row r="228" customFormat="false" ht="16.15" hidden="false" customHeight="false" outlineLevel="0" collapsed="false">
      <c r="A228" s="6" t="e">
        <v>#NAME?</v>
      </c>
      <c r="B228" s="9" t="n">
        <v>75.96</v>
      </c>
      <c r="C228" s="10" t="n">
        <v>15.5</v>
      </c>
      <c r="D228" s="10" t="n">
        <v>13.2</v>
      </c>
      <c r="E228" s="10" t="n">
        <v>4.1</v>
      </c>
      <c r="F228" s="10" t="n">
        <v>4.7</v>
      </c>
      <c r="G228" s="10" t="n">
        <v>2</v>
      </c>
    </row>
    <row r="229" customFormat="false" ht="16.15" hidden="false" customHeight="false" outlineLevel="0" collapsed="false">
      <c r="A229" s="6" t="e">
        <v>#NAME?</v>
      </c>
      <c r="B229" s="9" t="n">
        <v>78.9</v>
      </c>
      <c r="C229" s="10" t="n">
        <v>16</v>
      </c>
      <c r="D229" s="10" t="n">
        <v>13.9</v>
      </c>
      <c r="E229" s="10" t="n">
        <v>4.2</v>
      </c>
      <c r="F229" s="10" t="n">
        <v>4.5</v>
      </c>
      <c r="G229" s="10" t="n">
        <v>2</v>
      </c>
    </row>
    <row r="230" customFormat="false" ht="16.15" hidden="false" customHeight="false" outlineLevel="0" collapsed="false">
      <c r="A230" s="6" t="e">
        <v>#NAME?</v>
      </c>
      <c r="B230" s="9" t="n">
        <v>73.68</v>
      </c>
      <c r="C230" s="10" t="n">
        <v>15.5</v>
      </c>
      <c r="D230" s="10" t="n">
        <v>13.3</v>
      </c>
      <c r="E230" s="10" t="n">
        <v>4.2</v>
      </c>
      <c r="F230" s="10" t="n">
        <v>4.5</v>
      </c>
      <c r="G230" s="10" t="n">
        <v>2</v>
      </c>
    </row>
    <row r="231" customFormat="false" ht="16.15" hidden="false" customHeight="false" outlineLevel="0" collapsed="false">
      <c r="A231" s="6" t="e">
        <v>#NAME?</v>
      </c>
      <c r="B231" s="9" t="n">
        <v>57.46</v>
      </c>
      <c r="C231" s="10" t="n">
        <v>14.9</v>
      </c>
      <c r="D231" s="10" t="n">
        <v>12.9</v>
      </c>
      <c r="E231" s="10" t="n">
        <v>3.4</v>
      </c>
      <c r="F231" s="10" t="n">
        <v>4</v>
      </c>
      <c r="G231" s="10" t="n">
        <v>2</v>
      </c>
    </row>
    <row r="232" customFormat="false" ht="16.15" hidden="false" customHeight="false" outlineLevel="0" collapsed="false">
      <c r="A232" s="6" t="e">
        <v>#NAME?</v>
      </c>
      <c r="B232" s="9" t="n">
        <v>76.06</v>
      </c>
      <c r="C232" s="10" t="n">
        <v>15.6</v>
      </c>
      <c r="D232" s="10" t="n">
        <v>13.6</v>
      </c>
      <c r="E232" s="10" t="n">
        <v>4.2</v>
      </c>
      <c r="F232" s="10" t="n">
        <v>4.6</v>
      </c>
      <c r="G232" s="10" t="n">
        <v>2.1</v>
      </c>
    </row>
    <row r="233" customFormat="false" ht="16.15" hidden="false" customHeight="false" outlineLevel="0" collapsed="false">
      <c r="A233" s="6" t="e">
        <v>#NAME?</v>
      </c>
      <c r="B233" s="9" t="n">
        <v>71.68</v>
      </c>
      <c r="C233" s="10" t="n">
        <v>15.3</v>
      </c>
      <c r="D233" s="10" t="n">
        <v>13.2</v>
      </c>
      <c r="E233" s="10" t="n">
        <v>3.6</v>
      </c>
      <c r="F233" s="10" t="n">
        <v>4.8</v>
      </c>
      <c r="G233" s="10" t="n">
        <v>2</v>
      </c>
    </row>
    <row r="234" customFormat="false" ht="16.15" hidden="false" customHeight="false" outlineLevel="0" collapsed="false">
      <c r="A234" s="6" t="e">
        <v>#NAME?</v>
      </c>
      <c r="B234" s="9" t="n">
        <v>71.02</v>
      </c>
      <c r="C234" s="10" t="n">
        <v>15.2</v>
      </c>
      <c r="D234" s="10" t="n">
        <v>13.4</v>
      </c>
      <c r="E234" s="10" t="n">
        <v>4.2</v>
      </c>
      <c r="F234" s="10" t="n">
        <v>4.6</v>
      </c>
      <c r="G234" s="10" t="n">
        <v>2.1</v>
      </c>
    </row>
    <row r="235" customFormat="false" ht="16.15" hidden="false" customHeight="false" outlineLevel="0" collapsed="false">
      <c r="A235" s="6" t="e">
        <v>#NAME?</v>
      </c>
      <c r="B235" s="9" t="n">
        <v>79.04</v>
      </c>
      <c r="C235" s="10" t="n">
        <v>15.2</v>
      </c>
      <c r="D235" s="10" t="n">
        <v>13</v>
      </c>
      <c r="E235" s="10" t="n">
        <v>4.2</v>
      </c>
      <c r="F235" s="10" t="n">
        <v>4.9</v>
      </c>
      <c r="G235" s="10" t="n">
        <v>1.9</v>
      </c>
    </row>
    <row r="236" customFormat="false" ht="16.15" hidden="false" customHeight="false" outlineLevel="0" collapsed="false">
      <c r="A236" s="6" t="e">
        <v>#NAME?</v>
      </c>
      <c r="B236" s="9" t="n">
        <v>89.57</v>
      </c>
      <c r="C236" s="10" t="n">
        <v>15.7</v>
      </c>
      <c r="D236" s="10" t="n">
        <v>13.2</v>
      </c>
      <c r="E236" s="10" t="n">
        <v>4.3</v>
      </c>
      <c r="F236" s="10" t="n">
        <v>4.9</v>
      </c>
      <c r="G236" s="10" t="n">
        <v>2.1</v>
      </c>
    </row>
    <row r="237" customFormat="false" ht="16.15" hidden="false" customHeight="false" outlineLevel="0" collapsed="false">
      <c r="A237" s="6" t="e">
        <v>#NAME?</v>
      </c>
      <c r="B237" s="9" t="n">
        <v>72.45</v>
      </c>
      <c r="C237" s="10" t="n">
        <v>15</v>
      </c>
      <c r="D237" s="10" t="n">
        <v>12.8</v>
      </c>
      <c r="E237" s="10" t="n">
        <v>3.9</v>
      </c>
      <c r="F237" s="10" t="n">
        <v>4.5</v>
      </c>
      <c r="G237" s="10" t="n">
        <v>1.9</v>
      </c>
    </row>
    <row r="238" customFormat="false" ht="16.15" hidden="false" customHeight="false" outlineLevel="0" collapsed="false">
      <c r="A238" s="6" t="e">
        <v>#NAME?</v>
      </c>
      <c r="B238" s="9" t="n">
        <v>68.71</v>
      </c>
      <c r="C238" s="10" t="n">
        <v>15</v>
      </c>
      <c r="D238" s="10" t="n">
        <v>12.7</v>
      </c>
      <c r="E238" s="10" t="n">
        <v>4</v>
      </c>
      <c r="F238" s="10" t="n">
        <v>4.6</v>
      </c>
      <c r="G238" s="10" t="n">
        <v>1.9</v>
      </c>
    </row>
    <row r="239" customFormat="false" ht="16.15" hidden="false" customHeight="false" outlineLevel="0" collapsed="false">
      <c r="A239" s="6" t="e">
        <v>#NAME?</v>
      </c>
      <c r="B239" s="9" t="n">
        <v>83.8</v>
      </c>
      <c r="C239" s="10" t="n">
        <v>16.3</v>
      </c>
      <c r="D239" s="10" t="n">
        <v>14</v>
      </c>
      <c r="E239" s="10" t="n">
        <v>4.8</v>
      </c>
      <c r="F239" s="10" t="n">
        <v>4.8</v>
      </c>
      <c r="G239" s="10" t="n">
        <v>2</v>
      </c>
    </row>
    <row r="240" customFormat="false" ht="16.15" hidden="false" customHeight="false" outlineLevel="0" collapsed="false">
      <c r="A240" s="11" t="e">
        <v>#NAME?</v>
      </c>
      <c r="B240" s="9" t="n">
        <v>61.64</v>
      </c>
      <c r="C240" s="10" t="n">
        <v>14.5</v>
      </c>
      <c r="D240" s="10" t="n">
        <v>12.2</v>
      </c>
      <c r="E240" s="10" t="n">
        <v>4.2</v>
      </c>
      <c r="F240" s="10" t="n">
        <v>4.5</v>
      </c>
      <c r="G240" s="10" t="n">
        <v>1.8</v>
      </c>
    </row>
    <row r="241" customFormat="false" ht="16.15" hidden="false" customHeight="false" outlineLevel="0" collapsed="false">
      <c r="A241" s="11" t="e">
        <v>#NAME?</v>
      </c>
      <c r="B241" s="9" t="n">
        <v>75.12</v>
      </c>
      <c r="C241" s="10" t="n">
        <v>15.5</v>
      </c>
      <c r="D241" s="10" t="n">
        <v>13.4</v>
      </c>
      <c r="E241" s="10" t="n">
        <v>4.3</v>
      </c>
      <c r="F241" s="10" t="n">
        <v>4.7</v>
      </c>
      <c r="G241" s="10" t="n">
        <v>2</v>
      </c>
    </row>
    <row r="242" customFormat="false" ht="16.15" hidden="false" customHeight="false" outlineLevel="0" collapsed="false">
      <c r="A242" s="6" t="e">
        <v>#NAME?</v>
      </c>
      <c r="B242" s="7" t="n">
        <v>108.25</v>
      </c>
      <c r="C242" s="8" t="n">
        <v>17.5</v>
      </c>
      <c r="D242" s="8" t="n">
        <v>15</v>
      </c>
      <c r="E242" s="8" t="n">
        <v>4.5</v>
      </c>
      <c r="F242" s="8" t="n">
        <v>5.5</v>
      </c>
      <c r="G242" s="8" t="n">
        <v>2.2</v>
      </c>
    </row>
    <row r="243" customFormat="false" ht="16.15" hidden="false" customHeight="false" outlineLevel="0" collapsed="false">
      <c r="A243" s="6" t="e">
        <v>#NAME?</v>
      </c>
      <c r="B243" s="7" t="n">
        <v>141.25</v>
      </c>
      <c r="C243" s="8" t="n">
        <v>18.7</v>
      </c>
      <c r="D243" s="8" t="n">
        <v>16</v>
      </c>
      <c r="E243" s="8" t="n">
        <v>4.7</v>
      </c>
      <c r="F243" s="8" t="n">
        <v>5.5</v>
      </c>
      <c r="G243" s="8" t="n">
        <v>2.3</v>
      </c>
    </row>
    <row r="244" customFormat="false" ht="16.15" hidden="false" customHeight="false" outlineLevel="0" collapsed="false">
      <c r="A244" s="6" t="e">
        <v>#NAME?</v>
      </c>
      <c r="B244" s="7" t="n">
        <v>117.52</v>
      </c>
      <c r="C244" s="8" t="n">
        <v>18.3</v>
      </c>
      <c r="D244" s="8" t="n">
        <v>15.4</v>
      </c>
      <c r="E244" s="8" t="n">
        <v>5</v>
      </c>
      <c r="F244" s="8" t="n">
        <v>5.2</v>
      </c>
      <c r="G244" s="8" t="n">
        <v>2.3</v>
      </c>
    </row>
    <row r="245" customFormat="false" ht="16.15" hidden="false" customHeight="false" outlineLevel="0" collapsed="false">
      <c r="A245" s="6" t="e">
        <v>#NAME?</v>
      </c>
      <c r="B245" s="7" t="n">
        <v>93.47</v>
      </c>
      <c r="C245" s="8" t="n">
        <v>16.3</v>
      </c>
      <c r="D245" s="8" t="n">
        <v>14</v>
      </c>
      <c r="E245" s="8" t="n">
        <v>4.1</v>
      </c>
      <c r="F245" s="8" t="n">
        <v>4.9</v>
      </c>
      <c r="G245" s="8" t="n">
        <v>2.1</v>
      </c>
    </row>
    <row r="246" customFormat="false" ht="16.15" hidden="false" customHeight="false" outlineLevel="0" collapsed="false">
      <c r="A246" s="6" t="e">
        <v>#NAME?</v>
      </c>
      <c r="B246" s="7" t="n">
        <v>150.21</v>
      </c>
      <c r="C246" s="8" t="n">
        <v>19.6</v>
      </c>
      <c r="D246" s="8" t="n">
        <v>16.3</v>
      </c>
      <c r="E246" s="8" t="n">
        <v>4.9</v>
      </c>
      <c r="F246" s="8" t="n">
        <v>5.5</v>
      </c>
      <c r="G246" s="8" t="n">
        <v>2.3</v>
      </c>
    </row>
    <row r="247" customFormat="false" ht="16.15" hidden="false" customHeight="false" outlineLevel="0" collapsed="false">
      <c r="A247" s="6" t="e">
        <v>#NAME?</v>
      </c>
      <c r="B247" s="7" t="n">
        <v>115.57</v>
      </c>
      <c r="C247" s="8" t="n">
        <v>17.5</v>
      </c>
      <c r="D247" s="8" t="n">
        <v>15</v>
      </c>
      <c r="E247" s="8" t="n">
        <v>5.3</v>
      </c>
      <c r="F247" s="8" t="n">
        <v>5.3</v>
      </c>
      <c r="G247" s="8" t="n">
        <v>2.1</v>
      </c>
    </row>
    <row r="248" customFormat="false" ht="16.15" hidden="false" customHeight="false" outlineLevel="0" collapsed="false">
      <c r="A248" s="6" t="e">
        <v>#NAME?</v>
      </c>
      <c r="B248" s="7" t="n">
        <v>136.9</v>
      </c>
      <c r="C248" s="8" t="n">
        <v>18.7</v>
      </c>
      <c r="D248" s="8" t="n">
        <v>16</v>
      </c>
      <c r="E248" s="8" t="n">
        <v>5.4</v>
      </c>
      <c r="F248" s="8" t="n">
        <v>5.5</v>
      </c>
      <c r="G248" s="8" t="n">
        <v>2.3</v>
      </c>
    </row>
    <row r="249" customFormat="false" ht="16.15" hidden="false" customHeight="false" outlineLevel="0" collapsed="false">
      <c r="A249" s="6" t="e">
        <v>#NAME?</v>
      </c>
      <c r="B249" s="7" t="n">
        <v>111.92</v>
      </c>
      <c r="C249" s="8" t="n">
        <v>17.2</v>
      </c>
      <c r="D249" s="8" t="n">
        <v>14.6</v>
      </c>
      <c r="E249" s="8" t="n">
        <v>4.8</v>
      </c>
      <c r="F249" s="8" t="n">
        <v>5.3</v>
      </c>
      <c r="G249" s="8" t="n">
        <v>2.1</v>
      </c>
    </row>
    <row r="250" customFormat="false" ht="16.15" hidden="false" customHeight="false" outlineLevel="0" collapsed="false">
      <c r="A250" s="6" t="e">
        <v>#NAME?</v>
      </c>
      <c r="B250" s="7" t="n">
        <v>156.7</v>
      </c>
      <c r="C250" s="8" t="n">
        <v>19.5</v>
      </c>
      <c r="D250" s="8" t="n">
        <v>16.7</v>
      </c>
      <c r="E250" s="8" t="n">
        <v>5.6</v>
      </c>
      <c r="F250" s="8" t="n">
        <v>5.5</v>
      </c>
      <c r="G250" s="8" t="n">
        <v>2.3</v>
      </c>
    </row>
    <row r="251" customFormat="false" ht="16.15" hidden="false" customHeight="false" outlineLevel="0" collapsed="false">
      <c r="A251" s="6" t="e">
        <v>#NAME?</v>
      </c>
      <c r="B251" s="7" t="n">
        <v>140.46</v>
      </c>
      <c r="C251" s="8" t="n">
        <v>18.8</v>
      </c>
      <c r="D251" s="8" t="n">
        <v>16.3</v>
      </c>
      <c r="E251" s="8" t="n">
        <v>5</v>
      </c>
      <c r="F251" s="8" t="n">
        <v>5.5</v>
      </c>
      <c r="G251" s="8" t="n">
        <v>2.2</v>
      </c>
    </row>
    <row r="252" customFormat="false" ht="16.15" hidden="false" customHeight="false" outlineLevel="0" collapsed="false">
      <c r="A252" s="6" t="e">
        <v>#NAME?</v>
      </c>
      <c r="B252" s="7" t="n">
        <v>114.58</v>
      </c>
      <c r="C252" s="8" t="n">
        <v>17.9</v>
      </c>
      <c r="D252" s="8" t="n">
        <v>15</v>
      </c>
      <c r="E252" s="8" t="n">
        <v>4.6</v>
      </c>
      <c r="F252" s="8" t="n">
        <v>4.7</v>
      </c>
      <c r="G252" s="8" t="n">
        <v>2.4</v>
      </c>
    </row>
    <row r="253" customFormat="false" ht="16.15" hidden="false" customHeight="false" outlineLevel="0" collapsed="false">
      <c r="A253" s="6" t="e">
        <v>#NAME?</v>
      </c>
      <c r="B253" s="7" t="n">
        <v>139.03</v>
      </c>
      <c r="C253" s="8" t="n">
        <v>18.8</v>
      </c>
      <c r="D253" s="8" t="n">
        <v>16</v>
      </c>
      <c r="E253" s="8" t="n">
        <v>5</v>
      </c>
      <c r="F253" s="8" t="n">
        <v>5</v>
      </c>
      <c r="G253" s="8" t="n">
        <v>2.2</v>
      </c>
    </row>
    <row r="254" customFormat="false" ht="16.15" hidden="false" customHeight="false" outlineLevel="0" collapsed="false">
      <c r="A254" s="6" t="e">
        <v>#NAME?</v>
      </c>
      <c r="B254" s="7" t="n">
        <v>119.8</v>
      </c>
      <c r="C254" s="8" t="n">
        <v>18</v>
      </c>
      <c r="D254" s="8" t="n">
        <v>15.4</v>
      </c>
      <c r="E254" s="8" t="n">
        <v>4.9</v>
      </c>
      <c r="F254" s="8" t="n">
        <v>5.4</v>
      </c>
      <c r="G254" s="8" t="n">
        <v>2.3</v>
      </c>
    </row>
    <row r="255" customFormat="false" ht="16.15" hidden="false" customHeight="false" outlineLevel="0" collapsed="false">
      <c r="A255" s="6" t="e">
        <v>#NAME?</v>
      </c>
      <c r="B255" s="7" t="n">
        <v>145.04</v>
      </c>
      <c r="C255" s="8" t="n">
        <v>19.2</v>
      </c>
      <c r="D255" s="8" t="n">
        <v>16.3</v>
      </c>
      <c r="E255" s="8" t="n">
        <v>5.3</v>
      </c>
      <c r="F255" s="8" t="n">
        <v>5.4</v>
      </c>
      <c r="G255" s="8" t="n">
        <v>2.3</v>
      </c>
    </row>
    <row r="256" customFormat="false" ht="16.15" hidden="false" customHeight="false" outlineLevel="0" collapsed="false">
      <c r="A256" s="6" t="e">
        <v>#NAME?</v>
      </c>
      <c r="B256" s="7" t="n">
        <v>143.15</v>
      </c>
      <c r="C256" s="8" t="n">
        <v>19</v>
      </c>
      <c r="D256" s="8" t="n">
        <v>15.9</v>
      </c>
      <c r="E256" s="8" t="n">
        <v>5</v>
      </c>
      <c r="F256" s="8" t="n">
        <v>5.8</v>
      </c>
      <c r="G256" s="8" t="n">
        <v>2.4</v>
      </c>
    </row>
    <row r="257" customFormat="false" ht="16.15" hidden="false" customHeight="false" outlineLevel="0" collapsed="false">
      <c r="A257" s="6" t="e">
        <v>#NAME?</v>
      </c>
      <c r="B257" s="7" t="n">
        <v>119.92</v>
      </c>
      <c r="C257" s="8" t="n">
        <v>18.2</v>
      </c>
      <c r="D257" s="8" t="n">
        <v>14.8</v>
      </c>
      <c r="E257" s="8" t="n">
        <v>5.3</v>
      </c>
      <c r="F257" s="8" t="n">
        <v>5.3</v>
      </c>
      <c r="G257" s="8" t="n">
        <v>2.3</v>
      </c>
    </row>
    <row r="258" customFormat="false" ht="16.15" hidden="false" customHeight="false" outlineLevel="0" collapsed="false">
      <c r="A258" s="6" t="e">
        <v>#NAME?</v>
      </c>
      <c r="B258" s="7" t="n">
        <v>122.91</v>
      </c>
      <c r="C258" s="8" t="n">
        <v>18.5</v>
      </c>
      <c r="D258" s="8" t="n">
        <v>15.8</v>
      </c>
      <c r="E258" s="8" t="n">
        <v>5</v>
      </c>
      <c r="F258" s="8" t="n">
        <v>5.2</v>
      </c>
      <c r="G258" s="8" t="n">
        <v>2.3</v>
      </c>
    </row>
    <row r="259" customFormat="false" ht="16.15" hidden="false" customHeight="false" outlineLevel="0" collapsed="false">
      <c r="A259" s="6" t="e">
        <v>#NAME?</v>
      </c>
      <c r="B259" s="7" t="n">
        <v>93.2</v>
      </c>
      <c r="C259" s="8" t="n">
        <v>16.4</v>
      </c>
      <c r="D259" s="8" t="n">
        <v>14</v>
      </c>
      <c r="E259" s="8" t="n">
        <v>4.3</v>
      </c>
      <c r="F259" s="8" t="n">
        <v>5</v>
      </c>
      <c r="G259" s="8" t="n">
        <v>2.1</v>
      </c>
    </row>
    <row r="260" customFormat="false" ht="16.15" hidden="false" customHeight="false" outlineLevel="0" collapsed="false">
      <c r="A260" s="6" t="e">
        <v>#NAME?</v>
      </c>
      <c r="B260" s="7" t="n">
        <v>167.1</v>
      </c>
      <c r="C260" s="8" t="n">
        <v>20.2</v>
      </c>
      <c r="D260" s="8" t="n">
        <v>17.3</v>
      </c>
      <c r="E260" s="8" t="n">
        <v>5.3</v>
      </c>
      <c r="F260" s="8" t="n">
        <v>5.7</v>
      </c>
      <c r="G260" s="8" t="n">
        <v>2.4</v>
      </c>
    </row>
    <row r="261" customFormat="false" ht="16.15" hidden="false" customHeight="false" outlineLevel="0" collapsed="false">
      <c r="A261" s="6" t="e">
        <v>#NAME?</v>
      </c>
      <c r="B261" s="7" t="n">
        <v>130.17</v>
      </c>
      <c r="C261" s="8" t="n">
        <v>18.5</v>
      </c>
      <c r="D261" s="8" t="n">
        <v>15.9</v>
      </c>
      <c r="E261" s="8" t="n">
        <v>4.8</v>
      </c>
      <c r="F261" s="8" t="n">
        <v>5.5</v>
      </c>
      <c r="G261" s="8" t="n">
        <v>2.3</v>
      </c>
    </row>
    <row r="262" customFormat="false" ht="16.15" hidden="false" customHeight="false" outlineLevel="0" collapsed="false">
      <c r="A262" s="6" t="e">
        <v>#NAME?</v>
      </c>
      <c r="B262" s="7" t="n">
        <v>148.2</v>
      </c>
      <c r="C262" s="8" t="n">
        <v>19.2</v>
      </c>
      <c r="D262" s="8" t="n">
        <v>16.3</v>
      </c>
      <c r="E262" s="8" t="n">
        <v>4.8</v>
      </c>
      <c r="F262" s="8" t="n">
        <v>5.4</v>
      </c>
      <c r="G262" s="8" t="n">
        <v>2.4</v>
      </c>
    </row>
    <row r="263" customFormat="false" ht="16.15" hidden="false" customHeight="false" outlineLevel="0" collapsed="false">
      <c r="A263" s="6" t="e">
        <v>#NAME?</v>
      </c>
      <c r="B263" s="7" t="n">
        <v>154.87</v>
      </c>
      <c r="C263" s="8" t="n">
        <v>19.5</v>
      </c>
      <c r="D263" s="8" t="n">
        <v>1.7</v>
      </c>
      <c r="E263" s="8" t="n">
        <v>5.2</v>
      </c>
      <c r="F263" s="8" t="n">
        <v>5.7</v>
      </c>
      <c r="G263" s="8" t="n">
        <v>2.5</v>
      </c>
    </row>
    <row r="264" customFormat="false" ht="16.15" hidden="false" customHeight="false" outlineLevel="0" collapsed="false">
      <c r="A264" s="6" t="e">
        <v>#NAME?</v>
      </c>
      <c r="B264" s="7" t="n">
        <v>145.24</v>
      </c>
      <c r="C264" s="8" t="n">
        <v>18.5</v>
      </c>
      <c r="D264" s="8" t="n">
        <v>15.8</v>
      </c>
      <c r="E264" s="8" t="n">
        <v>4.9</v>
      </c>
      <c r="F264" s="8" t="n">
        <v>5.6</v>
      </c>
      <c r="G264" s="8" t="n">
        <v>2.5</v>
      </c>
    </row>
    <row r="265" customFormat="false" ht="16.15" hidden="false" customHeight="false" outlineLevel="0" collapsed="false">
      <c r="A265" s="6" t="e">
        <v>#NAME?</v>
      </c>
      <c r="B265" s="7" t="n">
        <v>125</v>
      </c>
      <c r="C265" s="8" t="n">
        <v>18.5</v>
      </c>
      <c r="D265" s="8" t="n">
        <v>16</v>
      </c>
      <c r="E265" s="8" t="n">
        <v>5.2</v>
      </c>
      <c r="F265" s="8" t="n">
        <v>5.4</v>
      </c>
      <c r="G265" s="8" t="n">
        <v>2.3</v>
      </c>
    </row>
    <row r="266" customFormat="false" ht="16.15" hidden="false" customHeight="false" outlineLevel="0" collapsed="false">
      <c r="A266" s="6" t="e">
        <v>#NAME?</v>
      </c>
      <c r="B266" s="7" t="n">
        <v>104.52</v>
      </c>
      <c r="C266" s="8" t="n">
        <v>17.4</v>
      </c>
      <c r="D266" s="8" t="n">
        <v>14.5</v>
      </c>
      <c r="E266" s="8" t="n">
        <v>4.4</v>
      </c>
      <c r="F266" s="8" t="n">
        <v>5.2</v>
      </c>
      <c r="G266" s="8" t="n">
        <v>2.3</v>
      </c>
    </row>
    <row r="267" customFormat="false" ht="16.15" hidden="false" customHeight="false" outlineLevel="0" collapsed="false">
      <c r="A267" s="6" t="e">
        <v>#NAME?</v>
      </c>
      <c r="B267" s="7" t="n">
        <v>118.1</v>
      </c>
      <c r="C267" s="8" t="n">
        <v>17.9</v>
      </c>
      <c r="D267" s="8" t="n">
        <v>14.7</v>
      </c>
      <c r="E267" s="8" t="n">
        <v>5.3</v>
      </c>
      <c r="F267" s="8" t="n">
        <v>5.1</v>
      </c>
      <c r="G267" s="8" t="n">
        <v>2.3</v>
      </c>
    </row>
    <row r="268" customFormat="false" ht="16.15" hidden="false" customHeight="false" outlineLevel="0" collapsed="false">
      <c r="A268" s="6" t="e">
        <v>#NAME?</v>
      </c>
      <c r="B268" s="7" t="n">
        <v>126.18</v>
      </c>
      <c r="C268" s="8" t="n">
        <v>18.3</v>
      </c>
      <c r="D268" s="8" t="n">
        <v>15.7</v>
      </c>
      <c r="E268" s="8" t="n">
        <v>4.9</v>
      </c>
      <c r="F268" s="8" t="n">
        <v>5.1</v>
      </c>
      <c r="G268" s="8" t="n">
        <v>2.3</v>
      </c>
    </row>
    <row r="269" customFormat="false" ht="16.15" hidden="false" customHeight="false" outlineLevel="0" collapsed="false">
      <c r="A269" s="6" t="e">
        <v>#NAME?</v>
      </c>
      <c r="B269" s="7" t="n">
        <v>151.57</v>
      </c>
      <c r="C269" s="8" t="n">
        <v>18.9</v>
      </c>
      <c r="D269" s="8" t="n">
        <v>16.4</v>
      </c>
      <c r="E269" s="8" t="n">
        <v>5.7</v>
      </c>
      <c r="F269" s="8" t="n">
        <v>5.5</v>
      </c>
      <c r="G269" s="8" t="n">
        <v>2.4</v>
      </c>
    </row>
    <row r="270" customFormat="false" ht="16.15" hidden="false" customHeight="false" outlineLevel="0" collapsed="false">
      <c r="A270" s="6" t="e">
        <v>#NAME?</v>
      </c>
      <c r="B270" s="7" t="n">
        <v>137</v>
      </c>
      <c r="C270" s="8" t="n">
        <v>18.6</v>
      </c>
      <c r="D270" s="8" t="n">
        <v>15.7</v>
      </c>
      <c r="E270" s="8" t="n">
        <v>4.8</v>
      </c>
      <c r="F270" s="8" t="n">
        <v>5.6</v>
      </c>
      <c r="G270" s="8" t="n">
        <v>2.3</v>
      </c>
    </row>
    <row r="271" customFormat="false" ht="16.15" hidden="false" customHeight="false" outlineLevel="0" collapsed="false">
      <c r="A271" s="6" t="e">
        <v>#NAME?</v>
      </c>
      <c r="B271" s="7" t="n">
        <v>160.25</v>
      </c>
      <c r="C271" s="8" t="n">
        <v>20.3</v>
      </c>
      <c r="D271" s="8" t="n">
        <v>17.4</v>
      </c>
      <c r="E271" s="8" t="n">
        <v>5.6</v>
      </c>
      <c r="F271" s="8" t="n">
        <v>5.6</v>
      </c>
      <c r="G271" s="8" t="n">
        <v>2.5</v>
      </c>
    </row>
    <row r="272" customFormat="false" ht="16.15" hidden="false" customHeight="false" outlineLevel="0" collapsed="false">
      <c r="A272" s="6" t="e">
        <v>#NAME?</v>
      </c>
      <c r="B272" s="7" t="n">
        <v>142.54</v>
      </c>
      <c r="C272" s="8" t="n">
        <v>20</v>
      </c>
      <c r="D272" s="8" t="n">
        <v>16.1</v>
      </c>
      <c r="E272" s="8" t="n">
        <v>5.1</v>
      </c>
      <c r="F272" s="8" t="n">
        <v>5.4</v>
      </c>
      <c r="G272" s="8" t="n">
        <v>2.2</v>
      </c>
    </row>
    <row r="273" customFormat="false" ht="16.15" hidden="false" customHeight="false" outlineLevel="0" collapsed="false">
      <c r="A273" s="6" t="e">
        <v>#NAME?</v>
      </c>
      <c r="B273" s="7" t="n">
        <v>137.4</v>
      </c>
      <c r="C273" s="8" t="n">
        <v>18.5</v>
      </c>
      <c r="D273" s="8" t="n">
        <v>16.7</v>
      </c>
      <c r="E273" s="8" t="n">
        <v>5.3</v>
      </c>
      <c r="F273" s="8" t="n">
        <v>5.5</v>
      </c>
      <c r="G273" s="8" t="n">
        <v>2.5</v>
      </c>
    </row>
    <row r="274" customFormat="false" ht="16.15" hidden="false" customHeight="false" outlineLevel="0" collapsed="false">
      <c r="A274" s="6" t="e">
        <v>#NAME?</v>
      </c>
      <c r="B274" s="7" t="n">
        <v>122.39</v>
      </c>
      <c r="C274" s="8" t="n">
        <v>17.6</v>
      </c>
      <c r="D274" s="8" t="n">
        <v>15</v>
      </c>
      <c r="E274" s="8" t="n">
        <v>4.7</v>
      </c>
      <c r="F274" s="8" t="n">
        <v>5.4</v>
      </c>
      <c r="G274" s="8" t="n">
        <v>2.4</v>
      </c>
    </row>
    <row r="275" customFormat="false" ht="16.15" hidden="false" customHeight="false" outlineLevel="0" collapsed="false">
      <c r="A275" s="6" t="e">
        <v>#NAME?</v>
      </c>
      <c r="B275" s="7" t="n">
        <v>145.28</v>
      </c>
      <c r="C275" s="8" t="n">
        <v>18.4</v>
      </c>
      <c r="D275" s="8" t="n">
        <v>15.5</v>
      </c>
      <c r="E275" s="8" t="n">
        <v>5</v>
      </c>
      <c r="F275" s="8" t="n">
        <v>5.6</v>
      </c>
      <c r="G275" s="8" t="n">
        <v>2.4</v>
      </c>
    </row>
    <row r="276" customFormat="false" ht="16.15" hidden="false" customHeight="false" outlineLevel="0" collapsed="false">
      <c r="A276" s="6" t="e">
        <v>#NAME?</v>
      </c>
      <c r="B276" s="7" t="n">
        <v>117.35</v>
      </c>
      <c r="C276" s="8" t="n">
        <v>18.1</v>
      </c>
      <c r="D276" s="8" t="n">
        <v>15.5</v>
      </c>
      <c r="E276" s="8" t="n">
        <v>5.2</v>
      </c>
      <c r="F276" s="8" t="n">
        <v>5</v>
      </c>
      <c r="G276" s="8" t="n">
        <v>2.4</v>
      </c>
    </row>
    <row r="277" customFormat="false" ht="16.15" hidden="false" customHeight="false" outlineLevel="0" collapsed="false">
      <c r="A277" s="6" t="e">
        <v>#NAME?</v>
      </c>
      <c r="B277" s="7" t="n">
        <v>110.8</v>
      </c>
      <c r="C277" s="8" t="n">
        <v>17.6</v>
      </c>
      <c r="D277" s="8" t="n">
        <v>14.9</v>
      </c>
      <c r="E277" s="8" t="n">
        <v>4.8</v>
      </c>
      <c r="F277" s="8" t="n">
        <v>5.3</v>
      </c>
      <c r="G277" s="8" t="n">
        <v>2.4</v>
      </c>
    </row>
    <row r="278" customFormat="false" ht="16.15" hidden="false" customHeight="false" outlineLevel="0" collapsed="false">
      <c r="A278" s="6" t="e">
        <v>#NAME?</v>
      </c>
      <c r="B278" s="7" t="n">
        <v>148.02</v>
      </c>
      <c r="C278" s="8" t="n">
        <v>19.8</v>
      </c>
      <c r="D278" s="8" t="n">
        <v>16.4</v>
      </c>
      <c r="E278" s="8" t="n">
        <v>5.3</v>
      </c>
      <c r="F278" s="8" t="n">
        <v>5.5</v>
      </c>
      <c r="G278" s="8" t="n">
        <v>2.6</v>
      </c>
    </row>
    <row r="279" customFormat="false" ht="16.15" hidden="false" customHeight="false" outlineLevel="0" collapsed="false">
      <c r="A279" s="6" t="e">
        <v>#NAME?</v>
      </c>
      <c r="B279" s="7" t="n">
        <v>115</v>
      </c>
      <c r="C279" s="8" t="n">
        <v>17.6</v>
      </c>
      <c r="D279" s="8" t="n">
        <v>14.8</v>
      </c>
      <c r="E279" s="8" t="n">
        <v>5</v>
      </c>
      <c r="F279" s="8" t="n">
        <v>5.2</v>
      </c>
      <c r="G279" s="8" t="n">
        <v>2.4</v>
      </c>
    </row>
    <row r="280" customFormat="false" ht="16.15" hidden="false" customHeight="false" outlineLevel="0" collapsed="false">
      <c r="A280" s="6" t="e">
        <v>#NAME?</v>
      </c>
      <c r="B280" s="7" t="n">
        <v>151.67</v>
      </c>
      <c r="C280" s="8" t="n">
        <v>20</v>
      </c>
      <c r="D280" s="8" t="n">
        <v>16.9</v>
      </c>
      <c r="E280" s="8" t="n">
        <v>5.3</v>
      </c>
      <c r="F280" s="8" t="n">
        <v>5.3</v>
      </c>
      <c r="G280" s="8" t="n">
        <v>2.5</v>
      </c>
    </row>
    <row r="281" customFormat="false" ht="16.15" hidden="false" customHeight="false" outlineLevel="0" collapsed="false">
      <c r="A281" s="6" t="e">
        <v>#NAME?</v>
      </c>
      <c r="B281" s="7" t="n">
        <v>109.52</v>
      </c>
      <c r="C281" s="8" t="n">
        <v>17.5</v>
      </c>
      <c r="D281" s="8" t="n">
        <v>14.6</v>
      </c>
      <c r="E281" s="8" t="n">
        <v>4.7</v>
      </c>
      <c r="F281" s="8" t="n">
        <v>5.3</v>
      </c>
      <c r="G281" s="8" t="n">
        <v>2.3</v>
      </c>
    </row>
    <row r="282" customFormat="false" ht="16.15" hidden="false" customHeight="false" outlineLevel="0" collapsed="false">
      <c r="A282" s="6" t="e">
        <v>#NAME?</v>
      </c>
      <c r="B282" s="7" t="n">
        <v>116.29</v>
      </c>
      <c r="C282" s="8" t="n">
        <v>17.5</v>
      </c>
      <c r="D282" s="8" t="n">
        <v>14.8</v>
      </c>
      <c r="E282" s="8" t="n">
        <v>5</v>
      </c>
      <c r="F282" s="8" t="n">
        <v>5.5</v>
      </c>
      <c r="G282" s="8" t="n">
        <v>2.3</v>
      </c>
    </row>
    <row r="283" customFormat="false" ht="16.15" hidden="false" customHeight="false" outlineLevel="0" collapsed="false">
      <c r="A283" s="6" t="e">
        <v>#NAME?</v>
      </c>
      <c r="B283" s="7" t="n">
        <v>129.44</v>
      </c>
      <c r="C283" s="8" t="n">
        <v>18.5</v>
      </c>
      <c r="D283" s="8" t="n">
        <v>16.2</v>
      </c>
      <c r="E283" s="8" t="n">
        <v>5.3</v>
      </c>
      <c r="F283" s="8" t="n">
        <v>5.5</v>
      </c>
      <c r="G283" s="8" t="n">
        <v>2.4</v>
      </c>
    </row>
    <row r="284" customFormat="false" ht="16.15" hidden="false" customHeight="false" outlineLevel="0" collapsed="false">
      <c r="A284" s="6" t="e">
        <v>#NAME?</v>
      </c>
      <c r="B284" s="7" t="n">
        <v>136.24</v>
      </c>
      <c r="C284" s="8" t="n">
        <v>18.5</v>
      </c>
      <c r="D284" s="8" t="n">
        <v>16</v>
      </c>
      <c r="E284" s="8" t="n">
        <v>5.2</v>
      </c>
      <c r="F284" s="8" t="n">
        <v>5.5</v>
      </c>
      <c r="G284" s="8" t="n">
        <v>2.5</v>
      </c>
    </row>
    <row r="285" customFormat="false" ht="16.15" hidden="false" customHeight="false" outlineLevel="0" collapsed="false">
      <c r="A285" s="6" t="e">
        <v>#NAME?</v>
      </c>
      <c r="B285" s="7" t="n">
        <v>109.54</v>
      </c>
      <c r="C285" s="8" t="n">
        <v>17</v>
      </c>
      <c r="D285" s="8" t="n">
        <v>14.6</v>
      </c>
      <c r="E285" s="8" t="n">
        <v>4.8</v>
      </c>
      <c r="F285" s="8" t="n">
        <v>5.2</v>
      </c>
      <c r="G285" s="8" t="n">
        <v>2.2</v>
      </c>
    </row>
    <row r="286" customFormat="false" ht="16.15" hidden="false" customHeight="false" outlineLevel="0" collapsed="false">
      <c r="A286" s="6" t="e">
        <v>#NAME?</v>
      </c>
      <c r="B286" s="7" t="n">
        <v>134.75</v>
      </c>
      <c r="C286" s="8" t="n">
        <v>18.7</v>
      </c>
      <c r="D286" s="8" t="n">
        <v>16.3</v>
      </c>
      <c r="E286" s="8" t="n">
        <v>5.1</v>
      </c>
      <c r="F286" s="8" t="n">
        <v>5.6</v>
      </c>
      <c r="G286" s="8" t="n">
        <v>2.4</v>
      </c>
    </row>
    <row r="287" customFormat="false" ht="16.15" hidden="false" customHeight="false" outlineLevel="0" collapsed="false">
      <c r="A287" s="6" t="e">
        <v>#NAME?</v>
      </c>
      <c r="B287" s="7" t="n">
        <v>144.46</v>
      </c>
      <c r="C287" s="8" t="n">
        <v>19.03</v>
      </c>
      <c r="D287" s="8" t="n">
        <v>16.7</v>
      </c>
      <c r="E287" s="8" t="n">
        <v>5.2</v>
      </c>
      <c r="F287" s="8" t="n">
        <v>5.5</v>
      </c>
      <c r="G287" s="8" t="n">
        <v>2.5</v>
      </c>
    </row>
    <row r="288" customFormat="false" ht="16.15" hidden="false" customHeight="false" outlineLevel="0" collapsed="false">
      <c r="A288" s="6" t="e">
        <v>#NAME?</v>
      </c>
      <c r="B288" s="7" t="n">
        <v>110.7</v>
      </c>
      <c r="C288" s="8" t="n">
        <v>17.5</v>
      </c>
      <c r="D288" s="8" t="n">
        <v>14.9</v>
      </c>
      <c r="E288" s="8" t="n">
        <v>4.9</v>
      </c>
      <c r="F288" s="8" t="n">
        <v>5.4</v>
      </c>
      <c r="G288" s="8" t="n">
        <v>2.3</v>
      </c>
    </row>
    <row r="289" customFormat="false" ht="16.15" hidden="false" customHeight="false" outlineLevel="0" collapsed="false">
      <c r="A289" s="6" t="e">
        <v>#NAME?</v>
      </c>
      <c r="B289" s="12" t="n">
        <v>99.57</v>
      </c>
      <c r="C289" s="8" t="n">
        <v>17</v>
      </c>
      <c r="D289" s="8" t="n">
        <v>14.3</v>
      </c>
      <c r="E289" s="8" t="n">
        <v>4.9</v>
      </c>
      <c r="F289" s="8" t="n">
        <v>4.6</v>
      </c>
      <c r="G289" s="8" t="n">
        <v>2.3</v>
      </c>
    </row>
    <row r="290" customFormat="false" ht="16.15" hidden="false" customHeight="false" outlineLevel="0" collapsed="false">
      <c r="A290" s="6" t="e">
        <v>#NAME?</v>
      </c>
      <c r="B290" s="7" t="n">
        <v>176.02</v>
      </c>
      <c r="C290" s="8" t="n">
        <v>20.4</v>
      </c>
      <c r="D290" s="8" t="n">
        <v>17.3</v>
      </c>
      <c r="E290" s="8" t="n">
        <v>5.4</v>
      </c>
      <c r="F290" s="8" t="n">
        <v>6</v>
      </c>
      <c r="G290" s="8" t="n">
        <v>2.6</v>
      </c>
    </row>
    <row r="291" customFormat="false" ht="16.15" hidden="false" customHeight="false" outlineLevel="0" collapsed="false">
      <c r="A291" s="6" t="e">
        <v>#NAME?</v>
      </c>
      <c r="B291" s="7" t="n">
        <v>91.8</v>
      </c>
      <c r="C291" s="8" t="n">
        <v>17</v>
      </c>
      <c r="D291" s="8" t="n">
        <v>14.3</v>
      </c>
      <c r="E291" s="8" t="n">
        <v>5</v>
      </c>
      <c r="F291" s="8" t="n">
        <v>5</v>
      </c>
      <c r="G291" s="8" t="n">
        <v>2.2</v>
      </c>
    </row>
    <row r="292" customFormat="false" ht="16.15" hidden="false" customHeight="false" outlineLevel="0" collapsed="false">
      <c r="A292" s="6" t="e">
        <v>#NAME?</v>
      </c>
      <c r="B292" s="7" t="n">
        <v>139.27</v>
      </c>
      <c r="C292" s="8" t="n">
        <v>18.6</v>
      </c>
      <c r="D292" s="8" t="n">
        <v>15.7</v>
      </c>
      <c r="E292" s="8" t="n">
        <v>4.9</v>
      </c>
      <c r="F292" s="8" t="n">
        <v>5.6</v>
      </c>
      <c r="G292" s="8" t="n">
        <v>2.4</v>
      </c>
    </row>
    <row r="293" customFormat="false" ht="16.15" hidden="false" customHeight="false" outlineLevel="0" collapsed="false">
      <c r="A293" s="6" t="e">
        <v>#NAME?</v>
      </c>
      <c r="B293" s="7" t="n">
        <v>155.14</v>
      </c>
      <c r="C293" s="8" t="n">
        <v>19.7</v>
      </c>
      <c r="D293" s="8" t="n">
        <v>16.8</v>
      </c>
      <c r="E293" s="8" t="n">
        <v>5.4</v>
      </c>
      <c r="F293" s="8" t="n">
        <v>6</v>
      </c>
      <c r="G293" s="8" t="n">
        <v>2.5</v>
      </c>
    </row>
    <row r="294" customFormat="false" ht="16.15" hidden="false" customHeight="false" outlineLevel="0" collapsed="false">
      <c r="A294" s="6" t="e">
        <v>#NAME?</v>
      </c>
      <c r="B294" s="7" t="n">
        <v>105.22</v>
      </c>
      <c r="C294" s="8" t="n">
        <v>16.7</v>
      </c>
      <c r="D294" s="8" t="n">
        <v>14.4</v>
      </c>
      <c r="E294" s="8" t="n">
        <v>4.2</v>
      </c>
      <c r="F294" s="8" t="n">
        <v>5.1</v>
      </c>
      <c r="G294" s="8" t="n">
        <v>2.3</v>
      </c>
    </row>
    <row r="295" customFormat="false" ht="16.15" hidden="false" customHeight="false" outlineLevel="0" collapsed="false">
      <c r="A295" s="6" t="e">
        <v>#NAME?</v>
      </c>
      <c r="B295" s="7" t="n">
        <v>108.42</v>
      </c>
      <c r="C295" s="8" t="n">
        <v>17.3</v>
      </c>
      <c r="D295" s="8" t="n">
        <v>14.6</v>
      </c>
      <c r="E295" s="8" t="n">
        <v>4.8</v>
      </c>
      <c r="F295" s="8" t="n">
        <v>5.1</v>
      </c>
      <c r="G295" s="8" t="n">
        <v>2.2</v>
      </c>
    </row>
    <row r="296" customFormat="false" ht="16.15" hidden="false" customHeight="false" outlineLevel="0" collapsed="false">
      <c r="A296" s="6" t="e">
        <v>#NAME?</v>
      </c>
      <c r="B296" s="7" t="n">
        <v>117.92</v>
      </c>
      <c r="C296" s="8" t="n">
        <v>17.9</v>
      </c>
      <c r="D296" s="8" t="n">
        <v>15.1</v>
      </c>
      <c r="E296" s="8" t="n">
        <v>4.7</v>
      </c>
      <c r="F296" s="8" t="n">
        <v>5.3</v>
      </c>
      <c r="G296" s="8" t="n">
        <v>2.4</v>
      </c>
    </row>
    <row r="297" customFormat="false" ht="16.15" hidden="false" customHeight="false" outlineLevel="0" collapsed="false">
      <c r="A297" s="6" t="e">
        <v>#NAME?</v>
      </c>
      <c r="B297" s="7" t="n">
        <v>182.44</v>
      </c>
      <c r="C297" s="8" t="n">
        <v>20.4</v>
      </c>
      <c r="D297" s="8" t="n">
        <v>17</v>
      </c>
      <c r="E297" s="8" t="n">
        <v>5.4</v>
      </c>
      <c r="F297" s="8" t="n">
        <v>6</v>
      </c>
      <c r="G297" s="8" t="n">
        <v>2.9</v>
      </c>
    </row>
    <row r="298" customFormat="false" ht="16.15" hidden="false" customHeight="false" outlineLevel="0" collapsed="false">
      <c r="A298" s="6" t="e">
        <v>#NAME?</v>
      </c>
      <c r="B298" s="7" t="n">
        <v>113.04</v>
      </c>
      <c r="C298" s="8" t="n">
        <v>18.7</v>
      </c>
      <c r="D298" s="8" t="n">
        <v>15.4</v>
      </c>
      <c r="E298" s="8" t="n">
        <v>4.5</v>
      </c>
      <c r="F298" s="8" t="n">
        <v>4.9</v>
      </c>
      <c r="G298" s="8" t="n">
        <v>2.4</v>
      </c>
    </row>
    <row r="299" customFormat="false" ht="16.15" hidden="false" customHeight="false" outlineLevel="0" collapsed="false">
      <c r="A299" s="6" t="e">
        <v>#NAME?</v>
      </c>
      <c r="B299" s="7" t="n">
        <v>126.74</v>
      </c>
      <c r="C299" s="8" t="n">
        <v>17.8</v>
      </c>
      <c r="D299" s="8" t="n">
        <v>15.2</v>
      </c>
      <c r="E299" s="8" t="n">
        <v>5</v>
      </c>
      <c r="F299" s="8" t="n">
        <v>5.7</v>
      </c>
      <c r="G299" s="8" t="n">
        <v>2.4</v>
      </c>
    </row>
    <row r="300" customFormat="false" ht="16.15" hidden="false" customHeight="false" outlineLevel="0" collapsed="false">
      <c r="A300" s="6" t="e">
        <v>#NAME?</v>
      </c>
      <c r="B300" s="7" t="n">
        <v>90.17</v>
      </c>
      <c r="C300" s="8" t="n">
        <v>16.8</v>
      </c>
      <c r="D300" s="8" t="n">
        <v>14.3</v>
      </c>
      <c r="E300" s="8" t="n">
        <v>4.8</v>
      </c>
      <c r="F300" s="8" t="n">
        <v>4.5</v>
      </c>
      <c r="G300" s="8" t="n">
        <v>2.2</v>
      </c>
    </row>
    <row r="301" customFormat="false" ht="16.15" hidden="false" customHeight="false" outlineLevel="0" collapsed="false">
      <c r="A301" s="6" t="e">
        <v>#NAME?</v>
      </c>
      <c r="B301" s="7" t="n">
        <v>120.36</v>
      </c>
      <c r="C301" s="8" t="n">
        <v>18.6</v>
      </c>
      <c r="D301" s="8" t="n">
        <v>15.7</v>
      </c>
      <c r="E301" s="8" t="n">
        <v>4.8</v>
      </c>
      <c r="F301" s="8" t="n">
        <v>5.1</v>
      </c>
      <c r="G301" s="8" t="n">
        <v>2.4</v>
      </c>
    </row>
    <row r="302" customFormat="false" ht="16.15" hidden="false" customHeight="false" outlineLevel="0" collapsed="false">
      <c r="A302" s="6" t="e">
        <v>#NAME?</v>
      </c>
      <c r="B302" s="7" t="n">
        <v>156.47</v>
      </c>
      <c r="C302" s="8" t="n">
        <v>19.5</v>
      </c>
      <c r="D302" s="8" t="n">
        <v>16.7</v>
      </c>
      <c r="E302" s="8" t="n">
        <v>5.4</v>
      </c>
      <c r="F302" s="8" t="n">
        <v>5.6</v>
      </c>
      <c r="G302" s="8" t="n">
        <v>2.5</v>
      </c>
    </row>
    <row r="303" customFormat="false" ht="16.15" hidden="false" customHeight="false" outlineLevel="0" collapsed="false">
      <c r="A303" s="6" t="e">
        <v>#NAME?</v>
      </c>
      <c r="B303" s="7" t="n">
        <v>167.45</v>
      </c>
      <c r="C303" s="8" t="n">
        <v>19.7</v>
      </c>
      <c r="D303" s="8" t="n">
        <v>16.7</v>
      </c>
      <c r="E303" s="8" t="n">
        <v>5.6</v>
      </c>
      <c r="F303" s="8" t="n">
        <v>5.5</v>
      </c>
      <c r="G303" s="8" t="n">
        <v>2.7</v>
      </c>
    </row>
    <row r="304" customFormat="false" ht="16.15" hidden="false" customHeight="false" outlineLevel="0" collapsed="false">
      <c r="A304" s="6" t="e">
        <v>#NAME?</v>
      </c>
      <c r="B304" s="7" t="n">
        <v>136.07</v>
      </c>
      <c r="C304" s="8" t="n">
        <v>18.7</v>
      </c>
      <c r="D304" s="8" t="n">
        <v>15.9</v>
      </c>
      <c r="E304" s="8" t="n">
        <v>5.3</v>
      </c>
      <c r="F304" s="8" t="n">
        <v>5.5</v>
      </c>
      <c r="G304" s="8" t="n">
        <v>2.5</v>
      </c>
    </row>
    <row r="305" customFormat="false" ht="16.15" hidden="false" customHeight="false" outlineLevel="0" collapsed="false">
      <c r="A305" s="6" t="e">
        <v>#NAME?</v>
      </c>
      <c r="B305" s="7" t="n">
        <v>135.23</v>
      </c>
      <c r="C305" s="8" t="n">
        <v>18.6</v>
      </c>
      <c r="D305" s="8" t="n">
        <v>15.3</v>
      </c>
      <c r="E305" s="8" t="n">
        <v>5.4</v>
      </c>
      <c r="F305" s="8" t="n">
        <v>4.9</v>
      </c>
      <c r="G305" s="8" t="n">
        <v>2.5</v>
      </c>
    </row>
    <row r="306" customFormat="false" ht="16.15" hidden="false" customHeight="false" outlineLevel="0" collapsed="false">
      <c r="A306" s="6" t="e">
        <v>#NAME?</v>
      </c>
      <c r="B306" s="7" t="n">
        <v>137.64</v>
      </c>
      <c r="C306" s="8" t="n">
        <v>18.3</v>
      </c>
      <c r="D306" s="8" t="n">
        <v>15.3</v>
      </c>
      <c r="E306" s="8" t="n">
        <v>5.1</v>
      </c>
      <c r="F306" s="8" t="n">
        <v>5.5</v>
      </c>
      <c r="G306" s="8" t="n">
        <v>2.3</v>
      </c>
    </row>
    <row r="307" customFormat="false" ht="16.15" hidden="false" customHeight="false" outlineLevel="0" collapsed="false">
      <c r="A307" s="6" t="e">
        <v>#NAME?</v>
      </c>
      <c r="B307" s="7" t="n">
        <v>101.8</v>
      </c>
      <c r="C307" s="8" t="n">
        <v>17.3</v>
      </c>
      <c r="D307" s="8" t="n">
        <v>14.5</v>
      </c>
      <c r="E307" s="8" t="n">
        <v>4.6</v>
      </c>
      <c r="F307" s="8" t="n">
        <v>5.1</v>
      </c>
      <c r="G307" s="8" t="n">
        <v>2.2</v>
      </c>
    </row>
    <row r="308" customFormat="false" ht="16.15" hidden="false" customHeight="false" outlineLevel="0" collapsed="false">
      <c r="A308" s="6" t="e">
        <v>#NAME?</v>
      </c>
      <c r="B308" s="7" t="n">
        <v>148.04</v>
      </c>
      <c r="C308" s="8" t="n">
        <v>19.5</v>
      </c>
      <c r="D308" s="8" t="n">
        <v>16.6</v>
      </c>
      <c r="E308" s="8" t="n">
        <v>5</v>
      </c>
      <c r="F308" s="8" t="n">
        <v>5.6</v>
      </c>
      <c r="G308" s="8" t="n">
        <v>2.4</v>
      </c>
    </row>
    <row r="309" customFormat="false" ht="16.15" hidden="false" customHeight="false" outlineLevel="0" collapsed="false">
      <c r="A309" s="6" t="e">
        <v>#NAME?</v>
      </c>
      <c r="B309" s="7" t="n">
        <v>119.59</v>
      </c>
      <c r="C309" s="8" t="n">
        <v>18.5</v>
      </c>
      <c r="D309" s="8" t="n">
        <v>15.4</v>
      </c>
      <c r="E309" s="8" t="n">
        <v>4.7</v>
      </c>
      <c r="F309" s="8" t="n">
        <v>5.5</v>
      </c>
      <c r="G309" s="8" t="n">
        <v>2.4</v>
      </c>
    </row>
    <row r="310" customFormat="false" ht="16.15" hidden="false" customHeight="false" outlineLevel="0" collapsed="false">
      <c r="A310" s="6" t="e">
        <v>#NAME?</v>
      </c>
      <c r="B310" s="7" t="n">
        <v>134.56</v>
      </c>
      <c r="C310" s="8" t="n">
        <v>19.4</v>
      </c>
      <c r="D310" s="8" t="n">
        <v>16.5</v>
      </c>
      <c r="E310" s="8" t="n">
        <v>5</v>
      </c>
      <c r="F310" s="8" t="n">
        <v>5.5</v>
      </c>
      <c r="G310" s="8" t="n">
        <v>2.4</v>
      </c>
    </row>
    <row r="311" customFormat="false" ht="16.15" hidden="false" customHeight="false" outlineLevel="0" collapsed="false">
      <c r="A311" s="6" t="e">
        <v>#NAME?</v>
      </c>
      <c r="B311" s="7" t="n">
        <v>104.61</v>
      </c>
      <c r="C311" s="8" t="n">
        <v>18.2</v>
      </c>
      <c r="D311" s="8" t="n">
        <v>15.1</v>
      </c>
      <c r="E311" s="8" t="n">
        <v>4.6</v>
      </c>
      <c r="F311" s="8" t="n">
        <v>4.9</v>
      </c>
      <c r="G311" s="8" t="n">
        <v>2.2</v>
      </c>
    </row>
    <row r="312" customFormat="false" ht="16.15" hidden="false" customHeight="false" outlineLevel="0" collapsed="false">
      <c r="A312" s="6" t="e">
        <v>#NAME?</v>
      </c>
      <c r="B312" s="7" t="n">
        <v>141.24</v>
      </c>
      <c r="C312" s="8" t="n">
        <v>18.6</v>
      </c>
      <c r="D312" s="8" t="n">
        <v>16.2</v>
      </c>
      <c r="E312" s="8" t="n">
        <v>5.1</v>
      </c>
      <c r="F312" s="8" t="n">
        <v>5.5</v>
      </c>
      <c r="G312" s="8" t="n">
        <v>2.4</v>
      </c>
    </row>
    <row r="313" customFormat="false" ht="16.15" hidden="false" customHeight="false" outlineLevel="0" collapsed="false">
      <c r="A313" s="6" t="e">
        <v>#NAME?</v>
      </c>
      <c r="B313" s="7" t="n">
        <v>124.6</v>
      </c>
      <c r="C313" s="8" t="n">
        <v>18.5</v>
      </c>
      <c r="D313" s="8" t="n">
        <v>15.7</v>
      </c>
      <c r="E313" s="8" t="n">
        <v>5</v>
      </c>
      <c r="F313" s="8" t="n">
        <v>5.1</v>
      </c>
      <c r="G313" s="8" t="n">
        <v>2.4</v>
      </c>
    </row>
    <row r="314" customFormat="false" ht="16.15" hidden="false" customHeight="false" outlineLevel="0" collapsed="false">
      <c r="A314" s="6" t="e">
        <v>#NAME?</v>
      </c>
      <c r="B314" s="7" t="n">
        <v>152.66</v>
      </c>
      <c r="C314" s="8" t="n">
        <v>20.3</v>
      </c>
      <c r="D314" s="8" t="n">
        <v>17.2</v>
      </c>
      <c r="E314" s="8" t="n">
        <v>5.4</v>
      </c>
      <c r="F314" s="8" t="n">
        <v>5.6</v>
      </c>
      <c r="G314" s="8" t="n">
        <v>2.4</v>
      </c>
    </row>
    <row r="315" customFormat="false" ht="16.15" hidden="false" customHeight="false" outlineLevel="0" collapsed="false">
      <c r="A315" s="6" t="e">
        <v>#NAME?</v>
      </c>
      <c r="B315" s="7" t="n">
        <v>116.35</v>
      </c>
      <c r="C315" s="8" t="n">
        <v>18.7</v>
      </c>
      <c r="D315" s="8" t="n">
        <v>15</v>
      </c>
      <c r="E315" s="8" t="n">
        <v>4.7</v>
      </c>
      <c r="F315" s="8" t="n">
        <v>5.4</v>
      </c>
      <c r="G315" s="8" t="n">
        <v>2.2</v>
      </c>
    </row>
    <row r="316" customFormat="false" ht="16.15" hidden="false" customHeight="false" outlineLevel="0" collapsed="false">
      <c r="A316" s="6" t="e">
        <v>#NAME?</v>
      </c>
      <c r="B316" s="7" t="n">
        <v>119.21</v>
      </c>
      <c r="C316" s="8" t="n">
        <v>17.7</v>
      </c>
      <c r="D316" s="8" t="n">
        <v>15</v>
      </c>
      <c r="E316" s="8" t="n">
        <v>4.8</v>
      </c>
      <c r="F316" s="8" t="n">
        <v>5.3</v>
      </c>
      <c r="G316" s="8" t="n">
        <v>2.4</v>
      </c>
    </row>
    <row r="317" customFormat="false" ht="16.15" hidden="false" customHeight="false" outlineLevel="0" collapsed="false">
      <c r="A317" s="6" t="e">
        <v>#NAME?</v>
      </c>
      <c r="B317" s="7" t="n">
        <v>134.75</v>
      </c>
      <c r="C317" s="8" t="n">
        <v>18.6</v>
      </c>
      <c r="D317" s="8" t="n">
        <v>15.8</v>
      </c>
      <c r="E317" s="8" t="n">
        <v>4.9</v>
      </c>
      <c r="F317" s="8" t="n">
        <v>5.5</v>
      </c>
      <c r="G317" s="8" t="n">
        <v>2.3</v>
      </c>
    </row>
    <row r="318" customFormat="false" ht="16.15" hidden="false" customHeight="false" outlineLevel="0" collapsed="false">
      <c r="A318" s="6" t="e">
        <v>#NAME?</v>
      </c>
      <c r="B318" s="7" t="n">
        <v>118.7</v>
      </c>
      <c r="C318" s="8" t="n">
        <v>18.4</v>
      </c>
      <c r="D318" s="8" t="n">
        <v>15.8</v>
      </c>
      <c r="E318" s="8" t="n">
        <v>5.3</v>
      </c>
      <c r="F318" s="8" t="n">
        <v>5.3</v>
      </c>
      <c r="G318" s="8" t="n">
        <v>2.3</v>
      </c>
    </row>
    <row r="319" customFormat="false" ht="16.15" hidden="false" customHeight="false" outlineLevel="0" collapsed="false">
      <c r="A319" s="6" t="e">
        <v>#NAME?</v>
      </c>
      <c r="B319" s="7" t="n">
        <v>147.25</v>
      </c>
      <c r="C319" s="8" t="n">
        <v>18.7</v>
      </c>
      <c r="D319" s="8" t="n">
        <v>16.2</v>
      </c>
      <c r="E319" s="8" t="n">
        <v>5.3</v>
      </c>
      <c r="F319" s="8" t="n">
        <v>5.4</v>
      </c>
      <c r="G319" s="8" t="n">
        <v>2.3</v>
      </c>
    </row>
    <row r="320" customFormat="false" ht="16.15" hidden="false" customHeight="false" outlineLevel="0" collapsed="false">
      <c r="A320" s="6" t="e">
        <v>#NAME?</v>
      </c>
      <c r="B320" s="7" t="n">
        <v>120.32</v>
      </c>
      <c r="C320" s="8" t="n">
        <v>18.2</v>
      </c>
      <c r="D320" s="8" t="n">
        <v>15.4</v>
      </c>
      <c r="E320" s="8" t="n">
        <v>5</v>
      </c>
      <c r="F320" s="8" t="n">
        <v>5.2</v>
      </c>
      <c r="G320" s="8" t="n">
        <v>2.4</v>
      </c>
    </row>
    <row r="321" customFormat="false" ht="16.15" hidden="false" customHeight="false" outlineLevel="0" collapsed="false">
      <c r="A321" s="6" t="e">
        <v>#NAME?</v>
      </c>
      <c r="B321" s="7" t="n">
        <v>101.52</v>
      </c>
      <c r="C321" s="8" t="n">
        <v>16.7</v>
      </c>
      <c r="D321" s="8" t="n">
        <v>14.4</v>
      </c>
      <c r="E321" s="8" t="n">
        <v>4.7</v>
      </c>
      <c r="F321" s="8" t="n">
        <v>5.1</v>
      </c>
      <c r="G321" s="8" t="n">
        <v>2.4</v>
      </c>
    </row>
    <row r="322" customFormat="false" ht="16.15" hidden="false" customHeight="false" outlineLevel="0" collapsed="false">
      <c r="A322" s="6" t="e">
        <v>#NAME?</v>
      </c>
      <c r="B322" s="7" t="n">
        <v>110.51</v>
      </c>
      <c r="C322" s="8" t="n">
        <v>17.9</v>
      </c>
      <c r="D322" s="8" t="n">
        <v>14.9</v>
      </c>
      <c r="E322" s="8" t="n">
        <v>4.8</v>
      </c>
      <c r="F322" s="8" t="n">
        <v>5</v>
      </c>
      <c r="G322" s="8" t="n">
        <v>2.4</v>
      </c>
    </row>
    <row r="323" customFormat="false" ht="16.15" hidden="false" customHeight="false" outlineLevel="0" collapsed="false">
      <c r="A323" s="6" t="e">
        <v>#NAME?</v>
      </c>
      <c r="B323" s="7" t="n">
        <v>109.1</v>
      </c>
      <c r="C323" s="8" t="n">
        <v>17.6</v>
      </c>
      <c r="D323" s="8" t="n">
        <v>14.8</v>
      </c>
      <c r="E323" s="8" t="n">
        <v>5</v>
      </c>
      <c r="F323" s="8" t="n">
        <v>5.2</v>
      </c>
      <c r="G323" s="8" t="n">
        <v>2.4</v>
      </c>
    </row>
    <row r="324" customFormat="false" ht="16.15" hidden="false" customHeight="false" outlineLevel="0" collapsed="false">
      <c r="A324" s="6" t="e">
        <v>#NAME?</v>
      </c>
      <c r="B324" s="7" t="n">
        <v>97.72</v>
      </c>
      <c r="C324" s="8" t="n">
        <v>16.5</v>
      </c>
      <c r="D324" s="8" t="n">
        <v>13.7</v>
      </c>
      <c r="E324" s="8" t="n">
        <v>4.5</v>
      </c>
      <c r="F324" s="8" t="n">
        <v>5</v>
      </c>
      <c r="G324" s="8" t="n">
        <v>2.3</v>
      </c>
    </row>
    <row r="325" customFormat="false" ht="16.15" hidden="false" customHeight="false" outlineLevel="0" collapsed="false">
      <c r="A325" s="6" t="e">
        <v>#NAME?</v>
      </c>
      <c r="B325" s="7" t="n">
        <v>143.32</v>
      </c>
      <c r="C325" s="8" t="n">
        <v>19.5</v>
      </c>
      <c r="D325" s="8" t="n">
        <v>16.5</v>
      </c>
      <c r="E325" s="8" t="n">
        <v>5.2</v>
      </c>
      <c r="F325" s="8" t="n">
        <v>5.5</v>
      </c>
      <c r="G325" s="8" t="n">
        <v>2.5</v>
      </c>
    </row>
    <row r="326" customFormat="false" ht="16.15" hidden="false" customHeight="false" outlineLevel="0" collapsed="false">
      <c r="A326" s="6" t="e">
        <v>#NAME?</v>
      </c>
      <c r="B326" s="7" t="n">
        <v>127.2</v>
      </c>
      <c r="C326" s="8" t="n">
        <v>17.9</v>
      </c>
      <c r="D326" s="8" t="n">
        <v>15</v>
      </c>
      <c r="E326" s="8" t="n">
        <v>4.9</v>
      </c>
      <c r="F326" s="8" t="n">
        <v>5.4</v>
      </c>
      <c r="G326" s="8" t="n">
        <v>2.5</v>
      </c>
    </row>
    <row r="327" customFormat="false" ht="16.15" hidden="false" customHeight="false" outlineLevel="0" collapsed="false">
      <c r="A327" s="6" t="e">
        <v>#NAME?</v>
      </c>
      <c r="B327" s="7" t="n">
        <v>128.4</v>
      </c>
      <c r="C327" s="8" t="n">
        <v>18.3</v>
      </c>
      <c r="D327" s="8" t="n">
        <v>15.4</v>
      </c>
      <c r="E327" s="8" t="n">
        <v>5</v>
      </c>
      <c r="F327" s="8" t="n">
        <v>5.2</v>
      </c>
      <c r="G327" s="8" t="n">
        <v>2.4</v>
      </c>
    </row>
    <row r="328" customFormat="false" ht="16.15" hidden="false" customHeight="false" outlineLevel="0" collapsed="false">
      <c r="A328" s="6" t="e">
        <v>#NAME?</v>
      </c>
      <c r="B328" s="7" t="n">
        <v>108.17</v>
      </c>
      <c r="C328" s="8" t="n">
        <v>17</v>
      </c>
      <c r="D328" s="8" t="n">
        <v>14.6</v>
      </c>
      <c r="E328" s="8" t="n">
        <v>5</v>
      </c>
      <c r="F328" s="8" t="n">
        <v>5.2</v>
      </c>
      <c r="G328" s="8" t="n">
        <v>2.5</v>
      </c>
    </row>
    <row r="329" customFormat="false" ht="16.15" hidden="false" customHeight="false" outlineLevel="0" collapsed="false">
      <c r="A329" s="6" t="e">
        <v>#NAME?</v>
      </c>
      <c r="B329" s="7" t="n">
        <v>163.24</v>
      </c>
      <c r="C329" s="8" t="n">
        <v>19.5</v>
      </c>
      <c r="D329" s="8" t="n">
        <v>16.3</v>
      </c>
      <c r="E329" s="8" t="n">
        <v>5.5</v>
      </c>
      <c r="F329" s="8" t="n">
        <v>6</v>
      </c>
      <c r="G329" s="8" t="n">
        <v>2.6</v>
      </c>
    </row>
    <row r="330" customFormat="false" ht="16.15" hidden="false" customHeight="false" outlineLevel="0" collapsed="false">
      <c r="A330" s="6" t="e">
        <v>#NAME?</v>
      </c>
      <c r="B330" s="7" t="n">
        <v>146.27</v>
      </c>
      <c r="C330" s="8" t="n">
        <v>18.6</v>
      </c>
      <c r="D330" s="8" t="n">
        <v>15.9</v>
      </c>
      <c r="E330" s="8" t="n">
        <v>5</v>
      </c>
      <c r="F330" s="8" t="n">
        <v>5.8</v>
      </c>
      <c r="G330" s="8" t="n">
        <v>2.6</v>
      </c>
    </row>
    <row r="331" customFormat="false" ht="16.15" hidden="false" customHeight="false" outlineLevel="0" collapsed="false">
      <c r="A331" s="6" t="e">
        <v>#NAME?</v>
      </c>
      <c r="B331" s="7" t="n">
        <v>141.5</v>
      </c>
      <c r="C331" s="8" t="n">
        <v>18.4</v>
      </c>
      <c r="D331" s="8" t="n">
        <v>15.5</v>
      </c>
      <c r="E331" s="8" t="n">
        <v>5.2</v>
      </c>
      <c r="F331" s="8" t="n">
        <v>5.8</v>
      </c>
      <c r="G331" s="8" t="n">
        <v>2.5</v>
      </c>
    </row>
    <row r="332" customFormat="false" ht="16.15" hidden="false" customHeight="false" outlineLevel="0" collapsed="false">
      <c r="A332" s="6" t="e">
        <v>#NAME?</v>
      </c>
      <c r="B332" s="7" t="n">
        <v>119.84</v>
      </c>
      <c r="C332" s="8" t="n">
        <v>18.7</v>
      </c>
      <c r="D332" s="8" t="n">
        <v>15.8</v>
      </c>
      <c r="E332" s="8" t="n">
        <v>4.9</v>
      </c>
      <c r="F332" s="8" t="n">
        <v>5.3</v>
      </c>
      <c r="G332" s="8" t="n">
        <v>2.4</v>
      </c>
    </row>
    <row r="333" customFormat="false" ht="16.15" hidden="false" customHeight="false" outlineLevel="0" collapsed="false">
      <c r="A333" s="6" t="e">
        <v>#NAME?</v>
      </c>
      <c r="B333" s="7" t="n">
        <v>87.15</v>
      </c>
      <c r="C333" s="8" t="n">
        <v>16.7</v>
      </c>
      <c r="D333" s="8" t="n">
        <v>14</v>
      </c>
      <c r="E333" s="8" t="n">
        <v>4.8</v>
      </c>
      <c r="F333" s="8" t="n">
        <v>4.8</v>
      </c>
      <c r="G333" s="8" t="n">
        <v>2.2</v>
      </c>
    </row>
    <row r="334" customFormat="false" ht="16.15" hidden="false" customHeight="false" outlineLevel="0" collapsed="false">
      <c r="A334" s="6" t="e">
        <v>#NAME?</v>
      </c>
      <c r="B334" s="7" t="n">
        <v>96.38</v>
      </c>
      <c r="C334" s="8" t="n">
        <v>16.8</v>
      </c>
      <c r="D334" s="8" t="n">
        <v>14.3</v>
      </c>
      <c r="E334" s="8" t="n">
        <v>4.6</v>
      </c>
      <c r="F334" s="8" t="n">
        <v>4.7</v>
      </c>
      <c r="G334" s="8" t="n">
        <v>2.2</v>
      </c>
    </row>
    <row r="335" customFormat="false" ht="16.15" hidden="false" customHeight="false" outlineLevel="0" collapsed="false">
      <c r="A335" s="6" t="e">
        <v>#NAME?</v>
      </c>
      <c r="B335" s="7" t="n">
        <v>120.39</v>
      </c>
      <c r="C335" s="8" t="n">
        <v>18.2</v>
      </c>
      <c r="D335" s="8" t="n">
        <v>15.1</v>
      </c>
      <c r="E335" s="8" t="n">
        <v>5.1</v>
      </c>
      <c r="F335" s="8" t="n">
        <v>5.4</v>
      </c>
      <c r="G335" s="8" t="n">
        <v>2.3</v>
      </c>
    </row>
    <row r="336" customFormat="false" ht="16.15" hidden="false" customHeight="false" outlineLevel="0" collapsed="false">
      <c r="A336" s="6" t="e">
        <v>#NAME?</v>
      </c>
      <c r="B336" s="7" t="n">
        <v>123.14</v>
      </c>
      <c r="C336" s="8" t="n">
        <v>17.9</v>
      </c>
      <c r="D336" s="8" t="n">
        <v>15.3</v>
      </c>
      <c r="E336" s="8" t="n">
        <v>4.9</v>
      </c>
      <c r="F336" s="8" t="n">
        <v>5.2</v>
      </c>
      <c r="G336" s="8" t="n">
        <v>2.3</v>
      </c>
    </row>
    <row r="337" customFormat="false" ht="16.15" hidden="false" customHeight="false" outlineLevel="0" collapsed="false">
      <c r="A337" s="6" t="e">
        <v>#NAME?</v>
      </c>
      <c r="B337" s="7" t="n">
        <v>155.1</v>
      </c>
      <c r="C337" s="8" t="n">
        <v>19.2</v>
      </c>
      <c r="D337" s="8" t="n">
        <v>16.5</v>
      </c>
      <c r="E337" s="8" t="n">
        <v>5.5</v>
      </c>
      <c r="F337" s="8" t="n">
        <v>5.8</v>
      </c>
      <c r="G337" s="8" t="n">
        <v>2.5</v>
      </c>
    </row>
    <row r="338" customFormat="false" ht="16.15" hidden="false" customHeight="false" outlineLevel="0" collapsed="false">
      <c r="A338" s="6" t="e">
        <v>#NAME?</v>
      </c>
      <c r="B338" s="7" t="n">
        <v>125.5</v>
      </c>
      <c r="C338" s="8" t="n">
        <v>18.8</v>
      </c>
      <c r="D338" s="8" t="n">
        <v>14.9</v>
      </c>
      <c r="E338" s="8" t="n">
        <v>4.8</v>
      </c>
      <c r="F338" s="8" t="n">
        <v>5</v>
      </c>
      <c r="G338" s="8" t="n">
        <v>2.4</v>
      </c>
    </row>
    <row r="339" customFormat="false" ht="16.15" hidden="false" customHeight="false" outlineLevel="0" collapsed="false">
      <c r="A339" s="6" t="e">
        <v>#NAME?</v>
      </c>
      <c r="B339" s="7" t="n">
        <v>133.71</v>
      </c>
      <c r="C339" s="8" t="n">
        <v>18.2</v>
      </c>
      <c r="D339" s="8" t="n">
        <v>15.2</v>
      </c>
      <c r="E339" s="8" t="n">
        <v>4.7</v>
      </c>
      <c r="F339" s="8" t="n">
        <v>5.4</v>
      </c>
      <c r="G339" s="8" t="n">
        <v>2.5</v>
      </c>
    </row>
    <row r="340" customFormat="false" ht="16.15" hidden="false" customHeight="false" outlineLevel="0" collapsed="false">
      <c r="A340" s="6" t="e">
        <v>#NAME?</v>
      </c>
      <c r="B340" s="7" t="n">
        <v>131.71</v>
      </c>
      <c r="C340" s="8" t="n">
        <v>18.9</v>
      </c>
      <c r="D340" s="8" t="n">
        <v>16.6</v>
      </c>
      <c r="E340" s="8" t="n">
        <v>5.3</v>
      </c>
      <c r="F340" s="8" t="n">
        <v>5.1</v>
      </c>
      <c r="G340" s="8" t="n">
        <v>2.5</v>
      </c>
    </row>
    <row r="341" customFormat="false" ht="16.15" hidden="false" customHeight="false" outlineLevel="0" collapsed="false">
      <c r="A341" s="6" t="e">
        <v>#NAME?</v>
      </c>
      <c r="B341" s="7" t="n">
        <v>140.07</v>
      </c>
      <c r="C341" s="8" t="n">
        <v>18.7</v>
      </c>
      <c r="D341" s="8" t="n">
        <v>15.7</v>
      </c>
      <c r="E341" s="8" t="n">
        <v>5</v>
      </c>
      <c r="F341" s="8" t="n">
        <v>5.8</v>
      </c>
      <c r="G341" s="8" t="n">
        <v>2.6</v>
      </c>
    </row>
    <row r="342" customFormat="false" ht="16.15" hidden="false" customHeight="false" outlineLevel="0" collapsed="false">
      <c r="A342" s="6" t="e">
        <v>#NAME?</v>
      </c>
      <c r="B342" s="7" t="n">
        <v>152.87</v>
      </c>
      <c r="C342" s="8" t="n">
        <v>19.3</v>
      </c>
      <c r="D342" s="8" t="n">
        <v>16.4</v>
      </c>
      <c r="E342" s="8" t="n">
        <v>5.4</v>
      </c>
      <c r="F342" s="8" t="n">
        <v>5.8</v>
      </c>
      <c r="G342" s="8" t="n">
        <v>2.5</v>
      </c>
    </row>
    <row r="343" customFormat="false" ht="16.15" hidden="false" customHeight="false" outlineLevel="0" collapsed="false">
      <c r="A343" s="6" t="e">
        <v>#NAME?</v>
      </c>
      <c r="B343" s="7" t="n">
        <v>130.13</v>
      </c>
      <c r="C343" s="8" t="n">
        <v>18</v>
      </c>
      <c r="D343" s="8" t="n">
        <v>15.3</v>
      </c>
      <c r="E343" s="8" t="n">
        <v>5.1</v>
      </c>
      <c r="F343" s="8" t="n">
        <v>5.4</v>
      </c>
      <c r="G343" s="8" t="n">
        <v>2.4</v>
      </c>
    </row>
    <row r="344" customFormat="false" ht="16.15" hidden="false" customHeight="false" outlineLevel="0" collapsed="false">
      <c r="A344" s="6" t="e">
        <v>#NAME?</v>
      </c>
      <c r="B344" s="7" t="n">
        <v>121.47</v>
      </c>
      <c r="C344" s="8" t="n">
        <v>18.9</v>
      </c>
      <c r="D344" s="8" t="n">
        <v>16.4</v>
      </c>
      <c r="E344" s="8" t="n">
        <v>5.2</v>
      </c>
      <c r="F344" s="8" t="n">
        <v>5.2</v>
      </c>
      <c r="G344" s="8" t="n">
        <v>2.3</v>
      </c>
    </row>
    <row r="345" customFormat="false" ht="16.15" hidden="false" customHeight="false" outlineLevel="0" collapsed="false">
      <c r="A345" s="6" t="e">
        <v>#NAME?</v>
      </c>
      <c r="B345" s="7" t="n">
        <v>175.06</v>
      </c>
      <c r="C345" s="8" t="n">
        <v>19.8</v>
      </c>
      <c r="D345" s="8" t="n">
        <v>17.2</v>
      </c>
      <c r="E345" s="8" t="n">
        <v>5.3</v>
      </c>
      <c r="F345" s="8" t="n">
        <v>5.9</v>
      </c>
      <c r="G345" s="8" t="n">
        <v>2.4</v>
      </c>
    </row>
    <row r="346" customFormat="false" ht="16.15" hidden="false" customHeight="false" outlineLevel="0" collapsed="false">
      <c r="A346" s="6" t="e">
        <v>#NAME?</v>
      </c>
      <c r="B346" s="7" t="n">
        <v>112.05</v>
      </c>
      <c r="C346" s="8" t="n">
        <v>17.8</v>
      </c>
      <c r="D346" s="8" t="n">
        <v>15.3</v>
      </c>
      <c r="E346" s="8" t="n">
        <v>5</v>
      </c>
      <c r="F346" s="8" t="n">
        <v>5.2</v>
      </c>
      <c r="G346" s="8" t="n">
        <v>2.4</v>
      </c>
    </row>
    <row r="347" customFormat="false" ht="16.15" hidden="false" customHeight="false" outlineLevel="0" collapsed="false">
      <c r="A347" s="6" t="e">
        <v>#NAME?</v>
      </c>
      <c r="B347" s="7" t="n">
        <v>123.21</v>
      </c>
      <c r="C347" s="8" t="n">
        <v>18.5</v>
      </c>
      <c r="D347" s="8" t="n">
        <v>15.4</v>
      </c>
      <c r="E347" s="8" t="n">
        <v>4.9</v>
      </c>
      <c r="F347" s="8" t="n">
        <v>5.1</v>
      </c>
      <c r="G347" s="8" t="n">
        <v>2.4</v>
      </c>
    </row>
    <row r="348" customFormat="false" ht="16.15" hidden="false" customHeight="false" outlineLevel="0" collapsed="false">
      <c r="A348" s="6" t="e">
        <v>#NAME?</v>
      </c>
      <c r="B348" s="7" t="n">
        <v>151.09</v>
      </c>
      <c r="C348" s="8" t="n">
        <v>18.9</v>
      </c>
      <c r="D348" s="8" t="n">
        <v>16.3</v>
      </c>
      <c r="E348" s="8" t="n">
        <v>5.3</v>
      </c>
      <c r="F348" s="8" t="n">
        <v>5.5</v>
      </c>
      <c r="G348" s="8" t="n">
        <v>2.5</v>
      </c>
    </row>
    <row r="349" customFormat="false" ht="16.15" hidden="false" customHeight="false" outlineLevel="0" collapsed="false">
      <c r="A349" s="6" t="e">
        <v>#NAME?</v>
      </c>
      <c r="B349" s="7" t="n">
        <v>141.07</v>
      </c>
      <c r="C349" s="8" t="n">
        <v>18.8</v>
      </c>
      <c r="D349" s="8" t="n">
        <v>15.9</v>
      </c>
      <c r="E349" s="8" t="n">
        <v>5.2</v>
      </c>
      <c r="F349" s="8" t="n">
        <v>5.6</v>
      </c>
      <c r="G349" s="8" t="n">
        <v>2.5</v>
      </c>
    </row>
    <row r="350" customFormat="false" ht="16.15" hidden="false" customHeight="false" outlineLevel="0" collapsed="false">
      <c r="A350" s="6" t="e">
        <v>#NAME?</v>
      </c>
      <c r="B350" s="7" t="n">
        <v>128.82</v>
      </c>
      <c r="C350" s="8" t="n">
        <v>18.5</v>
      </c>
      <c r="D350" s="8" t="n">
        <v>15.5</v>
      </c>
      <c r="E350" s="8" t="n">
        <v>5.2</v>
      </c>
      <c r="F350" s="8" t="n">
        <v>5.2</v>
      </c>
      <c r="G350" s="8" t="n">
        <v>2.5</v>
      </c>
    </row>
    <row r="351" customFormat="false" ht="16.15" hidden="false" customHeight="false" outlineLevel="0" collapsed="false">
      <c r="A351" s="6" t="e">
        <v>#NAME?</v>
      </c>
      <c r="B351" s="7" t="n">
        <v>119.84</v>
      </c>
      <c r="C351" s="8" t="n">
        <v>17.5</v>
      </c>
      <c r="D351" s="8" t="n">
        <v>15.3</v>
      </c>
      <c r="E351" s="8" t="n">
        <v>5</v>
      </c>
      <c r="F351" s="8" t="n">
        <v>5.1</v>
      </c>
      <c r="G351" s="8" t="n">
        <v>2.4</v>
      </c>
    </row>
    <row r="352" customFormat="false" ht="16.15" hidden="false" customHeight="false" outlineLevel="0" collapsed="false">
      <c r="A352" s="6" t="e">
        <v>#NAME?</v>
      </c>
      <c r="B352" s="7" t="n">
        <v>109.84</v>
      </c>
      <c r="C352" s="8" t="n">
        <v>17.3</v>
      </c>
      <c r="D352" s="8" t="n">
        <v>14.7</v>
      </c>
      <c r="E352" s="8" t="n">
        <v>4.9</v>
      </c>
      <c r="F352" s="8" t="n">
        <v>5</v>
      </c>
      <c r="G352" s="8" t="n">
        <v>2.3</v>
      </c>
    </row>
    <row r="353" customFormat="false" ht="16.15" hidden="false" customHeight="false" outlineLevel="0" collapsed="false">
      <c r="A353" s="6" t="e">
        <v>#NAME?</v>
      </c>
      <c r="B353" s="7" t="n">
        <v>144.79</v>
      </c>
      <c r="C353" s="8" t="n">
        <v>18.8</v>
      </c>
      <c r="D353" s="8" t="n">
        <v>16.1</v>
      </c>
      <c r="E353" s="8" t="n">
        <v>5.1</v>
      </c>
      <c r="F353" s="8" t="n">
        <v>5.4</v>
      </c>
      <c r="G353" s="8" t="n">
        <v>2.5</v>
      </c>
    </row>
    <row r="354" customFormat="false" ht="16.15" hidden="false" customHeight="false" outlineLevel="0" collapsed="false">
      <c r="A354" s="6" t="e">
        <v>#NAME?</v>
      </c>
      <c r="B354" s="7" t="n">
        <v>173.35</v>
      </c>
      <c r="C354" s="8" t="n">
        <v>19.8</v>
      </c>
      <c r="D354" s="8" t="n">
        <v>16.3</v>
      </c>
      <c r="E354" s="8" t="n">
        <v>5.3</v>
      </c>
      <c r="F354" s="8" t="n">
        <v>5.7</v>
      </c>
      <c r="G354" s="8" t="n">
        <v>2.6</v>
      </c>
    </row>
    <row r="355" customFormat="false" ht="16.15" hidden="false" customHeight="false" outlineLevel="0" collapsed="false">
      <c r="A355" s="6" t="e">
        <v>#NAME?</v>
      </c>
      <c r="B355" s="7" t="n">
        <v>131.19</v>
      </c>
      <c r="C355" s="8" t="n">
        <v>18.2</v>
      </c>
      <c r="D355" s="8" t="n">
        <v>15.7</v>
      </c>
      <c r="E355" s="8" t="n">
        <v>5</v>
      </c>
      <c r="F355" s="8" t="n">
        <v>5.4</v>
      </c>
      <c r="G355" s="8" t="n">
        <v>2.5</v>
      </c>
    </row>
    <row r="356" customFormat="false" ht="16.15" hidden="false" customHeight="false" outlineLevel="0" collapsed="false">
      <c r="A356" s="6" t="e">
        <v>#NAME?</v>
      </c>
      <c r="B356" s="7" t="n">
        <v>126.09</v>
      </c>
      <c r="C356" s="8" t="n">
        <v>18.3</v>
      </c>
      <c r="D356" s="8" t="n">
        <v>15.7</v>
      </c>
      <c r="E356" s="8" t="n">
        <v>4.9</v>
      </c>
      <c r="F356" s="8" t="n">
        <v>5.2</v>
      </c>
      <c r="G356" s="8" t="n">
        <v>2.3</v>
      </c>
    </row>
    <row r="357" customFormat="false" ht="16.15" hidden="false" customHeight="false" outlineLevel="0" collapsed="false">
      <c r="A357" s="6" t="e">
        <v>#NAME?</v>
      </c>
      <c r="B357" s="7" t="n">
        <v>125.02</v>
      </c>
      <c r="C357" s="8" t="n">
        <v>18.3</v>
      </c>
      <c r="D357" s="8" t="n">
        <v>15.3</v>
      </c>
      <c r="E357" s="8" t="n">
        <v>4.9</v>
      </c>
      <c r="F357" s="8" t="n">
        <v>5.4</v>
      </c>
      <c r="G357" s="8" t="n">
        <v>2.5</v>
      </c>
    </row>
    <row r="358" customFormat="false" ht="16.15" hidden="false" customHeight="false" outlineLevel="0" collapsed="false">
      <c r="A358" s="6" t="e">
        <v>#NAME?</v>
      </c>
      <c r="B358" s="7" t="n">
        <v>93.82</v>
      </c>
      <c r="C358" s="8" t="n">
        <v>17.3</v>
      </c>
      <c r="D358" s="8" t="n">
        <v>14.7</v>
      </c>
      <c r="E358" s="8" t="n">
        <v>4.8</v>
      </c>
      <c r="F358" s="8" t="n">
        <v>4.8</v>
      </c>
      <c r="G358" s="8" t="n">
        <v>2.2</v>
      </c>
    </row>
    <row r="359" customFormat="false" ht="16.15" hidden="false" customHeight="false" outlineLevel="0" collapsed="false">
      <c r="A359" s="6" t="e">
        <v>#NAME?</v>
      </c>
      <c r="B359" s="7" t="n">
        <v>168.62</v>
      </c>
      <c r="C359" s="8" t="n">
        <v>19.9</v>
      </c>
      <c r="D359" s="8" t="n">
        <v>16.8</v>
      </c>
      <c r="E359" s="8" t="n">
        <v>5.3</v>
      </c>
      <c r="F359" s="8" t="n">
        <v>5.6</v>
      </c>
      <c r="G359" s="8" t="n">
        <v>2.5</v>
      </c>
    </row>
    <row r="360" customFormat="false" ht="16.15" hidden="false" customHeight="false" outlineLevel="0" collapsed="false">
      <c r="A360" s="6" t="e">
        <v>#NAME?</v>
      </c>
      <c r="B360" s="7" t="n">
        <v>135.33</v>
      </c>
      <c r="C360" s="8" t="n">
        <v>18.5</v>
      </c>
      <c r="D360" s="8" t="n">
        <v>15.3</v>
      </c>
      <c r="E360" s="8" t="n">
        <v>5.3</v>
      </c>
      <c r="F360" s="8" t="n">
        <v>5.1</v>
      </c>
      <c r="G360" s="8" t="n">
        <v>2.4</v>
      </c>
    </row>
    <row r="361" customFormat="false" ht="16.15" hidden="false" customHeight="false" outlineLevel="0" collapsed="false">
      <c r="A361" s="6" t="e">
        <v>#NAME?</v>
      </c>
      <c r="B361" s="7" t="n">
        <v>129.2</v>
      </c>
      <c r="C361" s="8" t="n">
        <v>18.5</v>
      </c>
      <c r="D361" s="8" t="n">
        <v>15.9</v>
      </c>
      <c r="E361" s="8" t="n">
        <v>5.1</v>
      </c>
      <c r="F361" s="8" t="n">
        <v>5</v>
      </c>
      <c r="G361" s="8" t="n">
        <v>2.4</v>
      </c>
    </row>
    <row r="362" customFormat="false" ht="16.15" hidden="false" customHeight="false" outlineLevel="0" collapsed="false">
      <c r="A362" s="6" t="e">
        <v>#NAME?</v>
      </c>
      <c r="B362" s="13" t="n">
        <v>198.67</v>
      </c>
      <c r="C362" s="14" t="n">
        <v>20.4</v>
      </c>
      <c r="D362" s="14" t="n">
        <v>17.9</v>
      </c>
      <c r="E362" s="14" t="n">
        <v>5.6</v>
      </c>
      <c r="F362" s="14" t="n">
        <v>6.1</v>
      </c>
      <c r="G362" s="14" t="n">
        <v>2.4</v>
      </c>
    </row>
    <row r="363" customFormat="false" ht="16.15" hidden="false" customHeight="false" outlineLevel="0" collapsed="false">
      <c r="A363" s="6" t="e">
        <v>#NAME?</v>
      </c>
      <c r="B363" s="13" t="n">
        <v>163.91</v>
      </c>
      <c r="C363" s="14" t="n">
        <v>19.4</v>
      </c>
      <c r="D363" s="14" t="n">
        <v>16.4</v>
      </c>
      <c r="E363" s="14" t="n">
        <v>5.3</v>
      </c>
      <c r="F363" s="14" t="n">
        <v>5.5</v>
      </c>
      <c r="G363" s="14" t="n">
        <v>2.5</v>
      </c>
    </row>
    <row r="364" customFormat="false" ht="16.15" hidden="false" customHeight="false" outlineLevel="0" collapsed="false">
      <c r="A364" s="6" t="e">
        <v>#NAME?</v>
      </c>
      <c r="B364" s="13" t="n">
        <v>169.86</v>
      </c>
      <c r="C364" s="14" t="n">
        <v>20</v>
      </c>
      <c r="D364" s="14" t="n">
        <v>17.3</v>
      </c>
      <c r="E364" s="14" t="n">
        <v>5.3</v>
      </c>
      <c r="F364" s="14" t="n">
        <v>5.7</v>
      </c>
      <c r="G364" s="14" t="n">
        <v>2.4</v>
      </c>
    </row>
    <row r="365" customFormat="false" ht="16.15" hidden="false" customHeight="false" outlineLevel="0" collapsed="false">
      <c r="A365" s="6" t="e">
        <v>#NAME?</v>
      </c>
      <c r="B365" s="13" t="n">
        <v>215.34</v>
      </c>
      <c r="C365" s="14" t="n">
        <v>21.5</v>
      </c>
      <c r="D365" s="14" t="n">
        <v>18.2</v>
      </c>
      <c r="E365" s="14" t="n">
        <v>6</v>
      </c>
      <c r="F365" s="14" t="n">
        <v>5.6</v>
      </c>
      <c r="G365" s="14" t="n">
        <v>2.5</v>
      </c>
    </row>
    <row r="366" customFormat="false" ht="16.15" hidden="false" customHeight="false" outlineLevel="0" collapsed="false">
      <c r="A366" s="6" t="e">
        <v>#NAME?</v>
      </c>
      <c r="B366" s="13" t="n">
        <v>198.79</v>
      </c>
      <c r="C366" s="14" t="n">
        <v>20.2</v>
      </c>
      <c r="D366" s="14" t="n">
        <v>17.3</v>
      </c>
      <c r="E366" s="14" t="n">
        <v>6</v>
      </c>
      <c r="F366" s="14" t="n">
        <v>6.5</v>
      </c>
      <c r="G366" s="14" t="n">
        <v>2.6</v>
      </c>
    </row>
    <row r="367" customFormat="false" ht="16.15" hidden="false" customHeight="false" outlineLevel="0" collapsed="false">
      <c r="A367" s="6" t="e">
        <v>#NAME?</v>
      </c>
      <c r="B367" s="13" t="n">
        <v>145.5</v>
      </c>
      <c r="C367" s="14" t="n">
        <v>19.9</v>
      </c>
      <c r="D367" s="14" t="n">
        <v>16.4</v>
      </c>
      <c r="E367" s="14" t="n">
        <v>4.8</v>
      </c>
      <c r="F367" s="14" t="n">
        <v>5.8</v>
      </c>
      <c r="G367" s="14" t="n">
        <v>2.4</v>
      </c>
    </row>
    <row r="368" customFormat="false" ht="16.15" hidden="false" customHeight="false" outlineLevel="0" collapsed="false">
      <c r="A368" s="6" t="e">
        <v>#NAME?</v>
      </c>
      <c r="B368" s="13" t="n">
        <v>242.37</v>
      </c>
      <c r="C368" s="14" t="n">
        <v>22.4</v>
      </c>
      <c r="D368" s="14" t="n">
        <v>17.8</v>
      </c>
      <c r="E368" s="14" t="n">
        <v>6</v>
      </c>
      <c r="F368" s="14" t="n">
        <v>7</v>
      </c>
      <c r="G368" s="14" t="n">
        <v>2.6</v>
      </c>
    </row>
    <row r="369" customFormat="false" ht="16.15" hidden="false" customHeight="false" outlineLevel="0" collapsed="false">
      <c r="A369" s="6" t="e">
        <v>#NAME?</v>
      </c>
      <c r="B369" s="13" t="n">
        <v>171.31</v>
      </c>
      <c r="C369" s="14" t="n">
        <v>19</v>
      </c>
      <c r="D369" s="14" t="n">
        <v>16.5</v>
      </c>
      <c r="E369" s="14" t="n">
        <v>6</v>
      </c>
      <c r="F369" s="14" t="n">
        <v>6.4</v>
      </c>
      <c r="G369" s="14" t="n">
        <v>2.5</v>
      </c>
    </row>
    <row r="370" customFormat="false" ht="16.15" hidden="false" customHeight="false" outlineLevel="0" collapsed="false">
      <c r="A370" s="6" t="e">
        <v>#NAME?</v>
      </c>
      <c r="B370" s="13" t="n">
        <v>175.78</v>
      </c>
      <c r="C370" s="14" t="n">
        <v>19.2</v>
      </c>
      <c r="D370" s="14" t="n">
        <v>16.8</v>
      </c>
      <c r="E370" s="14" t="n">
        <v>5.4</v>
      </c>
      <c r="F370" s="14" t="n">
        <v>6.9</v>
      </c>
      <c r="G370" s="14" t="n">
        <v>2.4</v>
      </c>
    </row>
    <row r="371" customFormat="false" ht="16.15" hidden="false" customHeight="false" outlineLevel="0" collapsed="false">
      <c r="A371" s="6" t="e">
        <v>#NAME?</v>
      </c>
      <c r="B371" s="13" t="n">
        <v>171.27</v>
      </c>
      <c r="C371" s="14" t="n">
        <v>20</v>
      </c>
      <c r="D371" s="14" t="n">
        <v>17.2</v>
      </c>
      <c r="E371" s="14" t="n">
        <v>5.6</v>
      </c>
      <c r="F371" s="14" t="n">
        <v>6.2</v>
      </c>
      <c r="G371" s="14" t="n">
        <v>2.6</v>
      </c>
    </row>
    <row r="372" customFormat="false" ht="16.15" hidden="false" customHeight="false" outlineLevel="0" collapsed="false">
      <c r="A372" s="6" t="e">
        <v>#NAME?</v>
      </c>
      <c r="B372" s="13" t="n">
        <v>213.96</v>
      </c>
      <c r="C372" s="14" t="n">
        <v>21.3</v>
      </c>
      <c r="D372" s="14" t="n">
        <v>18</v>
      </c>
      <c r="E372" s="14" t="n">
        <v>6</v>
      </c>
      <c r="F372" s="14" t="n">
        <v>6.2</v>
      </c>
      <c r="G372" s="14" t="n">
        <v>2.8</v>
      </c>
    </row>
    <row r="373" customFormat="false" ht="16.15" hidden="false" customHeight="false" outlineLevel="0" collapsed="false">
      <c r="A373" s="6" t="e">
        <v>#NAME?</v>
      </c>
      <c r="B373" s="13" t="n">
        <v>167.22</v>
      </c>
      <c r="C373" s="14" t="n">
        <v>19.6</v>
      </c>
      <c r="D373" s="14" t="n">
        <v>16.8</v>
      </c>
      <c r="E373" s="14" t="n">
        <v>5.8</v>
      </c>
      <c r="F373" s="14" t="n">
        <v>6.4</v>
      </c>
      <c r="G373" s="14" t="n">
        <v>2.9</v>
      </c>
    </row>
    <row r="374" customFormat="false" ht="16.15" hidden="false" customHeight="false" outlineLevel="0" collapsed="false">
      <c r="A374" s="6" t="e">
        <v>#NAME?</v>
      </c>
      <c r="B374" s="13" t="n">
        <v>233.64</v>
      </c>
      <c r="C374" s="14" t="n">
        <v>21.5</v>
      </c>
      <c r="D374" s="14" t="n">
        <v>18.5</v>
      </c>
      <c r="E374" s="14" t="n">
        <v>6</v>
      </c>
      <c r="F374" s="14" t="n">
        <v>7</v>
      </c>
      <c r="G374" s="14" t="n">
        <v>2.6</v>
      </c>
    </row>
    <row r="375" customFormat="false" ht="16.15" hidden="false" customHeight="false" outlineLevel="0" collapsed="false">
      <c r="A375" s="6" t="e">
        <v>#NAME?</v>
      </c>
      <c r="B375" s="13" t="n">
        <v>224.97</v>
      </c>
      <c r="C375" s="14" t="n">
        <v>21.8</v>
      </c>
      <c r="D375" s="14" t="n">
        <v>18.5</v>
      </c>
      <c r="E375" s="14" t="n">
        <v>6</v>
      </c>
      <c r="F375" s="14" t="n">
        <v>7</v>
      </c>
      <c r="G375" s="14" t="n">
        <v>2.9</v>
      </c>
    </row>
    <row r="376" customFormat="false" ht="16.15" hidden="false" customHeight="false" outlineLevel="0" collapsed="false">
      <c r="A376" s="6" t="e">
        <v>#NAME?</v>
      </c>
      <c r="B376" s="13" t="n">
        <v>235.17</v>
      </c>
      <c r="C376" s="14" t="n">
        <v>20.4</v>
      </c>
      <c r="D376" s="14" t="n">
        <v>17.2</v>
      </c>
      <c r="E376" s="14" t="n">
        <v>5.9</v>
      </c>
      <c r="F376" s="14" t="n">
        <v>6.8</v>
      </c>
      <c r="G376" s="14" t="n">
        <v>2.8</v>
      </c>
    </row>
    <row r="377" customFormat="false" ht="16.15" hidden="false" customHeight="false" outlineLevel="0" collapsed="false">
      <c r="A377" s="6" t="e">
        <v>#NAME?</v>
      </c>
      <c r="B377" s="13" t="n">
        <v>207.65</v>
      </c>
      <c r="C377" s="14" t="n">
        <v>20.9</v>
      </c>
      <c r="D377" s="14" t="n">
        <v>17.7</v>
      </c>
      <c r="E377" s="14" t="n">
        <v>5.8</v>
      </c>
      <c r="F377" s="14" t="n">
        <v>6.5</v>
      </c>
      <c r="G377" s="14" t="n">
        <v>2.6</v>
      </c>
    </row>
    <row r="378" customFormat="false" ht="16.15" hidden="false" customHeight="false" outlineLevel="0" collapsed="false">
      <c r="A378" s="6" t="e">
        <v>#NAME?</v>
      </c>
      <c r="B378" s="13" t="n">
        <v>192.71</v>
      </c>
      <c r="C378" s="14" t="n">
        <v>20.5</v>
      </c>
      <c r="D378" s="14" t="n">
        <v>17.4</v>
      </c>
      <c r="E378" s="14" t="n">
        <v>5.8</v>
      </c>
      <c r="F378" s="14" t="n">
        <v>6.4</v>
      </c>
      <c r="G378" s="14" t="n">
        <v>2.7</v>
      </c>
    </row>
    <row r="379" customFormat="false" ht="16.15" hidden="false" customHeight="false" outlineLevel="0" collapsed="false">
      <c r="A379" s="6" t="e">
        <v>#NAME?</v>
      </c>
      <c r="B379" s="13" t="n">
        <v>203.44</v>
      </c>
      <c r="C379" s="14" t="n">
        <v>21</v>
      </c>
      <c r="D379" s="14" t="n">
        <v>17.7</v>
      </c>
      <c r="E379" s="14" t="n">
        <v>6</v>
      </c>
      <c r="F379" s="14" t="n">
        <v>6.4</v>
      </c>
      <c r="G379" s="14" t="n">
        <v>2.8</v>
      </c>
    </row>
    <row r="380" customFormat="false" ht="16.15" hidden="false" customHeight="false" outlineLevel="0" collapsed="false">
      <c r="A380" s="6" t="e">
        <v>#NAME?</v>
      </c>
      <c r="B380" s="13" t="n">
        <v>201.54</v>
      </c>
      <c r="C380" s="14" t="n">
        <v>20.5</v>
      </c>
      <c r="D380" s="14" t="n">
        <v>17.5</v>
      </c>
      <c r="E380" s="14" t="n">
        <v>5.6</v>
      </c>
      <c r="F380" s="14" t="n">
        <v>6.8</v>
      </c>
      <c r="G380" s="14" t="n">
        <v>2.9</v>
      </c>
    </row>
    <row r="381" customFormat="false" ht="16.15" hidden="false" customHeight="false" outlineLevel="0" collapsed="false">
      <c r="A381" s="6" t="e">
        <v>#NAME?</v>
      </c>
      <c r="B381" s="13" t="n">
        <v>208.09</v>
      </c>
      <c r="C381" s="14" t="n">
        <v>20.8</v>
      </c>
      <c r="D381" s="14" t="n">
        <v>17.6</v>
      </c>
      <c r="E381" s="14" t="n">
        <v>5.8</v>
      </c>
      <c r="F381" s="14" t="n">
        <v>6.5</v>
      </c>
      <c r="G381" s="14" t="n">
        <v>2.6</v>
      </c>
    </row>
    <row r="382" customFormat="false" ht="16.15" hidden="false" customHeight="false" outlineLevel="0" collapsed="false">
      <c r="A382" s="6" t="e">
        <v>#NAME?</v>
      </c>
      <c r="B382" s="13" t="n">
        <v>188.2</v>
      </c>
      <c r="C382" s="14" t="n">
        <v>20.6</v>
      </c>
      <c r="D382" s="14" t="n">
        <v>17.8</v>
      </c>
      <c r="E382" s="14" t="n">
        <v>5.9</v>
      </c>
      <c r="F382" s="14" t="n">
        <v>7</v>
      </c>
      <c r="G382" s="14" t="n">
        <v>2.9</v>
      </c>
    </row>
    <row r="383" customFormat="false" ht="16.15" hidden="false" customHeight="false" outlineLevel="0" collapsed="false">
      <c r="A383" s="6" t="e">
        <v>#NAME?</v>
      </c>
      <c r="B383" s="13" t="n">
        <v>197.51</v>
      </c>
      <c r="C383" s="14" t="n">
        <v>20.2</v>
      </c>
      <c r="D383" s="14" t="n">
        <v>17.2</v>
      </c>
      <c r="E383" s="14" t="n">
        <v>5.4</v>
      </c>
      <c r="F383" s="14" t="n">
        <v>6.5</v>
      </c>
      <c r="G383" s="14" t="n">
        <v>2.8</v>
      </c>
    </row>
    <row r="384" customFormat="false" ht="16.15" hidden="false" customHeight="false" outlineLevel="0" collapsed="false">
      <c r="A384" s="6" t="e">
        <v>#NAME?</v>
      </c>
      <c r="B384" s="13" t="n">
        <v>171.64</v>
      </c>
      <c r="C384" s="14" t="n">
        <v>19.6</v>
      </c>
      <c r="D384" s="14" t="n">
        <v>16.9</v>
      </c>
      <c r="E384" s="14" t="n">
        <v>5.3</v>
      </c>
      <c r="F384" s="14" t="n">
        <v>6.3</v>
      </c>
      <c r="G384" s="14" t="n">
        <v>2.5</v>
      </c>
    </row>
    <row r="385" customFormat="false" ht="16.15" hidden="false" customHeight="false" outlineLevel="0" collapsed="false">
      <c r="A385" s="6" t="e">
        <v>#NAME?</v>
      </c>
      <c r="B385" s="13" t="n">
        <v>170.81</v>
      </c>
      <c r="C385" s="14" t="n">
        <v>20.2</v>
      </c>
      <c r="D385" s="14" t="n">
        <v>17.2</v>
      </c>
      <c r="E385" s="14" t="n">
        <v>5.5</v>
      </c>
      <c r="F385" s="14" t="n">
        <v>6.6</v>
      </c>
      <c r="G385" s="14" t="n">
        <v>2.6</v>
      </c>
    </row>
    <row r="386" customFormat="false" ht="16.15" hidden="false" customHeight="false" outlineLevel="0" collapsed="false">
      <c r="A386" s="6" t="e">
        <v>#NAME?</v>
      </c>
      <c r="B386" s="13" t="n">
        <v>212.03</v>
      </c>
      <c r="C386" s="14" t="n">
        <v>20.4</v>
      </c>
      <c r="D386" s="14" t="n">
        <v>17.6</v>
      </c>
      <c r="E386" s="14" t="n">
        <v>5.8</v>
      </c>
      <c r="F386" s="14" t="n">
        <v>7.1</v>
      </c>
      <c r="G386" s="14" t="n">
        <v>2.8</v>
      </c>
    </row>
    <row r="387" customFormat="false" ht="16.15" hidden="false" customHeight="false" outlineLevel="0" collapsed="false">
      <c r="A387" s="6" t="e">
        <v>#NAME?</v>
      </c>
      <c r="B387" s="13" t="n">
        <v>181.86</v>
      </c>
      <c r="C387" s="14" t="n">
        <v>20</v>
      </c>
      <c r="D387" s="14" t="n">
        <v>17.3</v>
      </c>
      <c r="E387" s="14" t="n">
        <v>5.9</v>
      </c>
      <c r="F387" s="14" t="n">
        <v>6.2</v>
      </c>
      <c r="G387" s="14" t="n">
        <v>2.6</v>
      </c>
    </row>
    <row r="388" customFormat="false" ht="16.15" hidden="false" customHeight="false" outlineLevel="0" collapsed="false">
      <c r="A388" s="6" t="e">
        <v>#NAME?</v>
      </c>
      <c r="B388" s="13" t="n">
        <v>209.36</v>
      </c>
      <c r="C388" s="14" t="n">
        <v>20.3</v>
      </c>
      <c r="D388" s="14" t="n">
        <v>17.4</v>
      </c>
      <c r="E388" s="14" t="n">
        <v>5.5</v>
      </c>
      <c r="F388" s="14" t="n">
        <v>6.6</v>
      </c>
      <c r="G388" s="14" t="n">
        <v>2.8</v>
      </c>
    </row>
    <row r="389" customFormat="false" ht="16.15" hidden="false" customHeight="false" outlineLevel="0" collapsed="false">
      <c r="A389" s="6" t="e">
        <v>#NAME?</v>
      </c>
      <c r="B389" s="13" t="n">
        <v>173.27</v>
      </c>
      <c r="C389" s="14" t="n">
        <v>19.2</v>
      </c>
      <c r="D389" s="14" t="n">
        <v>16.6</v>
      </c>
      <c r="E389" s="14" t="n">
        <v>5</v>
      </c>
      <c r="F389" s="14" t="n">
        <v>6.5</v>
      </c>
      <c r="G389" s="14" t="n">
        <v>2.7</v>
      </c>
    </row>
    <row r="390" customFormat="false" ht="16.15" hidden="false" customHeight="false" outlineLevel="0" collapsed="false">
      <c r="A390" s="6" t="e">
        <v>#NAME?</v>
      </c>
      <c r="B390" s="13" t="n">
        <v>151.1</v>
      </c>
      <c r="C390" s="14" t="n">
        <v>19.3</v>
      </c>
      <c r="D390" s="14" t="n">
        <v>16.2</v>
      </c>
      <c r="E390" s="14" t="n">
        <v>5.5</v>
      </c>
      <c r="F390" s="14" t="n">
        <v>5.8</v>
      </c>
      <c r="G390" s="14" t="n">
        <v>2.6</v>
      </c>
    </row>
    <row r="391" customFormat="false" ht="16.15" hidden="false" customHeight="false" outlineLevel="0" collapsed="false">
      <c r="A391" s="6" t="e">
        <v>#NAME?</v>
      </c>
      <c r="B391" s="13" t="n">
        <v>185.16</v>
      </c>
      <c r="C391" s="14" t="n">
        <v>20.5</v>
      </c>
      <c r="D391" s="14" t="n">
        <v>17.3</v>
      </c>
      <c r="E391" s="14" t="n">
        <v>5.5</v>
      </c>
      <c r="F391" s="14" t="n">
        <v>6</v>
      </c>
      <c r="G391" s="14" t="n">
        <v>2.7</v>
      </c>
    </row>
    <row r="392" customFormat="false" ht="16.15" hidden="false" customHeight="false" outlineLevel="0" collapsed="false">
      <c r="A392" s="6" t="e">
        <v>#NAME?</v>
      </c>
      <c r="B392" s="13" t="n">
        <v>216.15</v>
      </c>
      <c r="C392" s="14" t="n">
        <v>20.8</v>
      </c>
      <c r="D392" s="14" t="n">
        <v>18</v>
      </c>
      <c r="E392" s="14" t="n">
        <v>6</v>
      </c>
      <c r="F392" s="14" t="n">
        <v>6.8</v>
      </c>
      <c r="G392" s="14" t="n">
        <v>2.7</v>
      </c>
    </row>
    <row r="393" customFormat="false" ht="16.15" hidden="false" customHeight="false" outlineLevel="0" collapsed="false">
      <c r="A393" s="6" t="e">
        <v>#NAME?</v>
      </c>
      <c r="B393" s="13" t="n">
        <v>225.98</v>
      </c>
      <c r="C393" s="14" t="n">
        <v>21.5</v>
      </c>
      <c r="D393" s="14" t="n">
        <v>18.4</v>
      </c>
      <c r="E393" s="14" t="n">
        <v>6.1</v>
      </c>
      <c r="F393" s="14" t="n">
        <v>7.4</v>
      </c>
      <c r="G393" s="14" t="n">
        <v>2.7</v>
      </c>
    </row>
    <row r="394" customFormat="false" ht="16.15" hidden="false" customHeight="false" outlineLevel="0" collapsed="false">
      <c r="A394" s="6" t="e">
        <v>#NAME?</v>
      </c>
      <c r="B394" s="13" t="n">
        <v>185.18</v>
      </c>
      <c r="C394" s="14" t="n">
        <v>20.4</v>
      </c>
      <c r="D394" s="14" t="n">
        <v>17.5</v>
      </c>
      <c r="E394" s="14" t="n">
        <v>6</v>
      </c>
      <c r="F394" s="14" t="n">
        <v>6.4</v>
      </c>
      <c r="G394" s="14" t="n">
        <v>2.5</v>
      </c>
    </row>
    <row r="395" customFormat="false" ht="16.15" hidden="false" customHeight="false" outlineLevel="0" collapsed="false">
      <c r="A395" s="6" t="e">
        <v>#NAME?</v>
      </c>
      <c r="B395" s="13" t="n">
        <v>195.5</v>
      </c>
      <c r="C395" s="14" t="n">
        <v>21</v>
      </c>
      <c r="D395" s="14" t="n">
        <v>17.6</v>
      </c>
      <c r="E395" s="14" t="n">
        <v>6.1</v>
      </c>
      <c r="F395" s="14" t="n">
        <v>6.6</v>
      </c>
      <c r="G395" s="14" t="n">
        <v>2.6</v>
      </c>
    </row>
    <row r="396" customFormat="false" ht="16.15" hidden="false" customHeight="false" outlineLevel="0" collapsed="false">
      <c r="A396" s="6" t="e">
        <v>#NAME?</v>
      </c>
      <c r="B396" s="13" t="n">
        <v>195.32</v>
      </c>
      <c r="C396" s="14" t="n">
        <v>20</v>
      </c>
      <c r="D396" s="14" t="n">
        <v>17.4</v>
      </c>
      <c r="E396" s="14" t="n">
        <v>6</v>
      </c>
      <c r="F396" s="14" t="n">
        <v>6.6</v>
      </c>
      <c r="G396" s="14" t="n">
        <v>2.8</v>
      </c>
    </row>
    <row r="397" customFormat="false" ht="16.15" hidden="false" customHeight="false" outlineLevel="0" collapsed="false">
      <c r="A397" s="6" t="e">
        <v>#NAME?</v>
      </c>
      <c r="B397" s="13" t="n">
        <v>163.26</v>
      </c>
      <c r="C397" s="14" t="n">
        <v>20.3</v>
      </c>
      <c r="D397" s="14" t="n">
        <v>17.2</v>
      </c>
      <c r="E397" s="14" t="n">
        <v>5.8</v>
      </c>
      <c r="F397" s="14" t="n">
        <v>6.2</v>
      </c>
      <c r="G397" s="14" t="n">
        <v>2.3</v>
      </c>
    </row>
    <row r="398" customFormat="false" ht="16.15" hidden="false" customHeight="false" outlineLevel="0" collapsed="false">
      <c r="A398" s="6" t="e">
        <v>#NAME?</v>
      </c>
      <c r="B398" s="13" t="n">
        <v>186.74</v>
      </c>
      <c r="C398" s="14" t="n">
        <v>19.5</v>
      </c>
      <c r="D398" s="14" t="n">
        <v>17</v>
      </c>
      <c r="E398" s="14" t="n">
        <v>5.5</v>
      </c>
      <c r="F398" s="14" t="n">
        <v>6</v>
      </c>
      <c r="G398" s="14" t="n">
        <v>2.6</v>
      </c>
    </row>
    <row r="399" customFormat="false" ht="16.15" hidden="false" customHeight="false" outlineLevel="0" collapsed="false">
      <c r="A399" s="6" t="e">
        <v>#NAME?</v>
      </c>
      <c r="B399" s="13" t="n">
        <v>125.02</v>
      </c>
      <c r="C399" s="14" t="n">
        <v>18.5</v>
      </c>
      <c r="D399" s="14" t="n">
        <v>15.3</v>
      </c>
      <c r="E399" s="14" t="n">
        <v>5.9</v>
      </c>
      <c r="F399" s="14" t="n">
        <v>5.8</v>
      </c>
      <c r="G399" s="14" t="n">
        <v>2.5</v>
      </c>
    </row>
    <row r="400" customFormat="false" ht="16.15" hidden="false" customHeight="false" outlineLevel="0" collapsed="false">
      <c r="A400" s="6" t="e">
        <v>#NAME?</v>
      </c>
      <c r="B400" s="13" t="n">
        <v>206.58</v>
      </c>
      <c r="C400" s="14" t="n">
        <v>20.5</v>
      </c>
      <c r="D400" s="14" t="n">
        <v>17.5</v>
      </c>
      <c r="E400" s="14" t="n">
        <v>6.3</v>
      </c>
      <c r="F400" s="14" t="n">
        <v>6.5</v>
      </c>
      <c r="G400" s="14" t="n">
        <v>2.6</v>
      </c>
    </row>
    <row r="401" customFormat="false" ht="16.15" hidden="false" customHeight="false" outlineLevel="0" collapsed="false">
      <c r="A401" s="6" t="e">
        <v>#NAME?</v>
      </c>
      <c r="B401" s="13" t="n">
        <v>219.24</v>
      </c>
      <c r="C401" s="14" t="n">
        <v>21</v>
      </c>
      <c r="D401" s="14" t="n">
        <v>18.3</v>
      </c>
      <c r="E401" s="14" t="n">
        <v>5.4</v>
      </c>
      <c r="F401" s="14" t="n">
        <v>6.9</v>
      </c>
      <c r="G401" s="14" t="n">
        <v>2.8</v>
      </c>
    </row>
    <row r="402" customFormat="false" ht="16.15" hidden="false" customHeight="false" outlineLevel="0" collapsed="false">
      <c r="A402" s="6" t="e">
        <v>#NAME?</v>
      </c>
      <c r="B402" s="13" t="n">
        <v>237.18</v>
      </c>
      <c r="C402" s="14" t="n">
        <v>22.5</v>
      </c>
      <c r="D402" s="14" t="n">
        <v>19.3</v>
      </c>
      <c r="E402" s="14" t="n">
        <v>5.8</v>
      </c>
      <c r="F402" s="14" t="n">
        <v>7.6</v>
      </c>
      <c r="G402" s="14" t="n">
        <v>3</v>
      </c>
    </row>
    <row r="403" customFormat="false" ht="16.15" hidden="false" customHeight="false" outlineLevel="0" collapsed="false">
      <c r="A403" s="6" t="e">
        <v>#NAME?</v>
      </c>
      <c r="B403" s="13" t="n">
        <v>254.91</v>
      </c>
      <c r="C403" s="14" t="n">
        <v>23.4</v>
      </c>
      <c r="D403" s="14" t="n">
        <v>20.2</v>
      </c>
      <c r="E403" s="14" t="n">
        <v>5.5</v>
      </c>
      <c r="F403" s="14" t="n">
        <v>7.1</v>
      </c>
      <c r="G403" s="14" t="n">
        <v>3</v>
      </c>
    </row>
    <row r="404" customFormat="false" ht="16.15" hidden="false" customHeight="false" outlineLevel="0" collapsed="false">
      <c r="A404" s="6" t="e">
        <v>#NAME?</v>
      </c>
      <c r="B404" s="13" t="n">
        <v>198.27</v>
      </c>
      <c r="C404" s="14" t="n">
        <v>21.3</v>
      </c>
      <c r="D404" s="14" t="n">
        <v>17.8</v>
      </c>
      <c r="E404" s="14" t="n">
        <v>6.5</v>
      </c>
      <c r="F404" s="14" t="n">
        <v>7</v>
      </c>
      <c r="G404" s="14" t="n">
        <v>2.9</v>
      </c>
    </row>
    <row r="405" customFormat="false" ht="16.15" hidden="false" customHeight="false" outlineLevel="0" collapsed="false">
      <c r="A405" s="6" t="e">
        <v>#NAME?</v>
      </c>
      <c r="B405" s="13" t="n">
        <v>310.24</v>
      </c>
      <c r="C405" s="14" t="n">
        <v>23</v>
      </c>
      <c r="D405" s="14" t="n">
        <v>19.9</v>
      </c>
      <c r="E405" s="14" t="n">
        <v>6.3</v>
      </c>
      <c r="F405" s="14" t="n">
        <v>7.7</v>
      </c>
      <c r="G405" s="14" t="n">
        <v>3</v>
      </c>
    </row>
    <row r="406" customFormat="false" ht="16.15" hidden="false" customHeight="false" outlineLevel="0" collapsed="false">
      <c r="A406" s="6" t="e">
        <v>#NAME?</v>
      </c>
      <c r="B406" s="13" t="n">
        <v>273.84</v>
      </c>
      <c r="C406" s="14" t="n">
        <v>22.3</v>
      </c>
      <c r="D406" s="14" t="n">
        <v>18.8</v>
      </c>
      <c r="E406" s="14" t="n">
        <v>6</v>
      </c>
      <c r="F406" s="14" t="n">
        <v>7.5</v>
      </c>
      <c r="G406" s="14" t="n">
        <v>2.9</v>
      </c>
    </row>
    <row r="407" customFormat="false" ht="16.15" hidden="false" customHeight="false" outlineLevel="0" collapsed="false">
      <c r="A407" s="6" t="e">
        <v>#NAME?</v>
      </c>
      <c r="B407" s="13" t="n">
        <v>247.36</v>
      </c>
      <c r="C407" s="14" t="n">
        <v>22.5</v>
      </c>
      <c r="D407" s="14" t="n">
        <v>19.4</v>
      </c>
      <c r="E407" s="14" t="n">
        <v>6.5</v>
      </c>
      <c r="F407" s="14" t="n">
        <v>7.5</v>
      </c>
      <c r="G407" s="14" t="n">
        <v>3</v>
      </c>
    </row>
    <row r="408" customFormat="false" ht="16.15" hidden="false" customHeight="false" outlineLevel="0" collapsed="false">
      <c r="A408" s="6" t="e">
        <v>#NAME?</v>
      </c>
      <c r="B408" s="13" t="n">
        <v>245.08</v>
      </c>
      <c r="C408" s="14" t="n">
        <v>21.5</v>
      </c>
      <c r="D408" s="14" t="n">
        <v>18.5</v>
      </c>
      <c r="E408" s="14" t="n">
        <v>6.1</v>
      </c>
      <c r="F408" s="14" t="n">
        <v>7</v>
      </c>
      <c r="G408" s="14" t="n">
        <v>3</v>
      </c>
    </row>
    <row r="409" customFormat="false" ht="16.15" hidden="false" customHeight="false" outlineLevel="0" collapsed="false">
      <c r="A409" s="6" t="e">
        <v>#NAME?</v>
      </c>
      <c r="B409" s="13" t="n">
        <v>314.15</v>
      </c>
      <c r="C409" s="14" t="n">
        <v>23.4</v>
      </c>
      <c r="D409" s="14" t="n">
        <v>19.8</v>
      </c>
      <c r="E409" s="14" t="n">
        <v>6.4</v>
      </c>
      <c r="F409" s="14" t="n">
        <v>7.1</v>
      </c>
      <c r="G409" s="14" t="n">
        <v>3</v>
      </c>
    </row>
    <row r="410" customFormat="false" ht="16.15" hidden="false" customHeight="false" outlineLevel="0" collapsed="false">
      <c r="A410" s="6" t="e">
        <v>#NAME?</v>
      </c>
      <c r="B410" s="13" t="n">
        <v>251.68</v>
      </c>
      <c r="C410" s="14" t="n">
        <v>22.8</v>
      </c>
      <c r="D410" s="14" t="n">
        <v>19.4</v>
      </c>
      <c r="E410" s="14" t="n">
        <v>6.2</v>
      </c>
      <c r="F410" s="14" t="n">
        <v>7.3</v>
      </c>
      <c r="G410" s="14" t="n">
        <v>3</v>
      </c>
    </row>
    <row r="411" customFormat="false" ht="16.15" hidden="false" customHeight="false" outlineLevel="0" collapsed="false">
      <c r="A411" s="6" t="e">
        <v>#NAME?</v>
      </c>
      <c r="B411" s="13" t="n">
        <v>264.66</v>
      </c>
      <c r="C411" s="14" t="n">
        <v>22.4</v>
      </c>
      <c r="D411" s="14" t="n">
        <v>19.2</v>
      </c>
      <c r="E411" s="14" t="n">
        <v>6.5</v>
      </c>
      <c r="F411" s="14" t="n">
        <v>7.1</v>
      </c>
      <c r="G411" s="14" t="n">
        <v>3.1</v>
      </c>
    </row>
    <row r="412" customFormat="false" ht="16.15" hidden="false" customHeight="false" outlineLevel="0" collapsed="false">
      <c r="A412" s="6" t="e">
        <v>#NAME?</v>
      </c>
      <c r="B412" s="13" t="n">
        <v>222.29</v>
      </c>
      <c r="C412" s="14" t="n">
        <v>21.6</v>
      </c>
      <c r="D412" s="14" t="n">
        <v>18.4</v>
      </c>
      <c r="E412" s="14" t="n">
        <v>6.2</v>
      </c>
      <c r="F412" s="14" t="n">
        <v>7</v>
      </c>
      <c r="G412" s="14" t="n">
        <v>2.9</v>
      </c>
    </row>
    <row r="413" customFormat="false" ht="16.15" hidden="false" customHeight="false" outlineLevel="0" collapsed="false">
      <c r="A413" s="6" t="e">
        <v>#NAME?</v>
      </c>
      <c r="B413" s="13" t="n">
        <v>249.22</v>
      </c>
      <c r="C413" s="14" t="n">
        <v>21</v>
      </c>
      <c r="D413" s="14" t="n">
        <v>17.6</v>
      </c>
      <c r="E413" s="14" t="n">
        <v>6.3</v>
      </c>
      <c r="F413" s="14" t="n">
        <v>7.1</v>
      </c>
      <c r="G413" s="14" t="n">
        <v>3</v>
      </c>
    </row>
    <row r="414" customFormat="false" ht="16.15" hidden="false" customHeight="false" outlineLevel="0" collapsed="false">
      <c r="A414" s="6" t="e">
        <v>#NAME?</v>
      </c>
      <c r="B414" s="13" t="n">
        <v>237.85</v>
      </c>
      <c r="C414" s="14" t="n">
        <v>22.4</v>
      </c>
      <c r="D414" s="14" t="n">
        <v>18.7</v>
      </c>
      <c r="E414" s="14" t="n">
        <v>6.3</v>
      </c>
      <c r="F414" s="14" t="n">
        <v>7.11</v>
      </c>
      <c r="G414" s="14" t="n">
        <v>2.8</v>
      </c>
    </row>
    <row r="415" customFormat="false" ht="16.15" hidden="false" customHeight="false" outlineLevel="0" collapsed="false">
      <c r="A415" s="6" t="e">
        <v>#NAME?</v>
      </c>
      <c r="B415" s="13" t="n">
        <v>217.22</v>
      </c>
      <c r="C415" s="14" t="n">
        <v>21.5</v>
      </c>
      <c r="D415" s="14" t="n">
        <v>18.7</v>
      </c>
      <c r="E415" s="14" t="n">
        <v>6</v>
      </c>
      <c r="F415" s="14" t="n">
        <v>7.2</v>
      </c>
      <c r="G415" s="14" t="n">
        <v>2.8</v>
      </c>
    </row>
    <row r="416" customFormat="false" ht="16.15" hidden="false" customHeight="false" outlineLevel="0" collapsed="false">
      <c r="A416" s="6" t="e">
        <v>#NAME?</v>
      </c>
      <c r="B416" s="13" t="n">
        <v>226.28</v>
      </c>
      <c r="C416" s="14" t="n">
        <v>21.8</v>
      </c>
      <c r="D416" s="14" t="n">
        <v>18.4</v>
      </c>
      <c r="E416" s="14" t="n">
        <v>6</v>
      </c>
      <c r="F416" s="14" t="n">
        <v>6.9</v>
      </c>
      <c r="G416" s="14" t="n">
        <v>2.9</v>
      </c>
    </row>
    <row r="417" customFormat="false" ht="16.15" hidden="false" customHeight="false" outlineLevel="0" collapsed="false">
      <c r="A417" s="6" t="e">
        <v>#NAME?</v>
      </c>
      <c r="B417" s="13" t="n">
        <v>290.01</v>
      </c>
      <c r="C417" s="14" t="n">
        <v>23.04</v>
      </c>
      <c r="D417" s="14" t="n">
        <v>19.6</v>
      </c>
      <c r="E417" s="14" t="n">
        <v>6.4</v>
      </c>
      <c r="F417" s="14" t="n">
        <v>7.4</v>
      </c>
      <c r="G417" s="14" t="n">
        <v>3.1</v>
      </c>
    </row>
    <row r="418" customFormat="false" ht="16.15" hidden="false" customHeight="false" outlineLevel="0" collapsed="false">
      <c r="A418" s="6" t="e">
        <v>#NAME?</v>
      </c>
      <c r="B418" s="13" t="n">
        <v>286.84</v>
      </c>
      <c r="C418" s="14" t="n">
        <v>22.6</v>
      </c>
      <c r="D418" s="14" t="n">
        <v>19.8</v>
      </c>
      <c r="E418" s="14" t="n">
        <v>6.3</v>
      </c>
      <c r="F418" s="14" t="n">
        <v>7.3</v>
      </c>
      <c r="G418" s="14" t="n">
        <v>3.2</v>
      </c>
    </row>
    <row r="419" customFormat="false" ht="16.15" hidden="false" customHeight="false" outlineLevel="0" collapsed="false">
      <c r="A419" s="6" t="e">
        <v>#NAME?</v>
      </c>
      <c r="B419" s="13" t="n">
        <v>246.17</v>
      </c>
      <c r="C419" s="14" t="n">
        <v>22.4</v>
      </c>
      <c r="D419" s="14" t="n">
        <v>18.8</v>
      </c>
      <c r="E419" s="14" t="n">
        <v>6</v>
      </c>
      <c r="F419" s="14" t="n">
        <v>7.1</v>
      </c>
      <c r="G419" s="14" t="n">
        <v>3.1</v>
      </c>
    </row>
    <row r="420" customFormat="false" ht="16.15" hidden="false" customHeight="false" outlineLevel="0" collapsed="false">
      <c r="A420" s="6" t="e">
        <v>#NAME?</v>
      </c>
      <c r="B420" s="13" t="n">
        <v>193.6</v>
      </c>
      <c r="C420" s="14" t="n">
        <v>21</v>
      </c>
      <c r="D420" s="14" t="n">
        <v>17.6</v>
      </c>
      <c r="E420" s="14" t="n">
        <v>5.4</v>
      </c>
      <c r="F420" s="14" t="n">
        <v>6.5</v>
      </c>
      <c r="G420" s="14" t="n">
        <v>3</v>
      </c>
    </row>
    <row r="421" customFormat="false" ht="16.15" hidden="false" customHeight="false" outlineLevel="0" collapsed="false">
      <c r="A421" s="6" t="e">
        <v>#NAME?</v>
      </c>
      <c r="B421" s="13" t="n">
        <v>262.24</v>
      </c>
      <c r="C421" s="14" t="n">
        <v>21.5</v>
      </c>
      <c r="D421" s="14" t="n">
        <v>18.4</v>
      </c>
      <c r="E421" s="14" t="n">
        <v>5.9</v>
      </c>
      <c r="F421" s="14" t="n">
        <v>6.8</v>
      </c>
      <c r="G421" s="14" t="n">
        <v>3</v>
      </c>
    </row>
    <row r="422" customFormat="false" ht="16.15" hidden="false" customHeight="false" outlineLevel="0" collapsed="false">
      <c r="A422" s="6" t="e">
        <v>#NAME?</v>
      </c>
      <c r="B422" s="13" t="n">
        <v>235.4</v>
      </c>
      <c r="C422" s="14" t="n">
        <v>22.1</v>
      </c>
      <c r="D422" s="14" t="n">
        <v>18.7</v>
      </c>
      <c r="E422" s="14" t="n">
        <v>6</v>
      </c>
      <c r="F422" s="14" t="n">
        <v>6.9</v>
      </c>
      <c r="G422" s="14" t="n">
        <v>2.9</v>
      </c>
    </row>
    <row r="423" customFormat="false" ht="16.15" hidden="false" customHeight="false" outlineLevel="0" collapsed="false">
      <c r="A423" s="6" t="e">
        <v>#NAME?</v>
      </c>
      <c r="B423" s="13" t="n">
        <v>230.13</v>
      </c>
      <c r="C423" s="14" t="n">
        <v>21.5</v>
      </c>
      <c r="D423" s="14" t="n">
        <v>18.7</v>
      </c>
      <c r="E423" s="14" t="n">
        <v>6</v>
      </c>
      <c r="F423" s="14" t="n">
        <v>7</v>
      </c>
      <c r="G423" s="14" t="n">
        <v>2.9</v>
      </c>
    </row>
    <row r="424" customFormat="false" ht="16.15" hidden="false" customHeight="false" outlineLevel="0" collapsed="false">
      <c r="A424" s="6" t="e">
        <v>#NAME?</v>
      </c>
      <c r="B424" s="13" t="n">
        <v>252.74</v>
      </c>
      <c r="C424" s="14" t="n">
        <v>22.5</v>
      </c>
      <c r="D424" s="14" t="n">
        <v>19.4</v>
      </c>
      <c r="E424" s="14" t="n">
        <v>6</v>
      </c>
      <c r="F424" s="14" t="n">
        <v>6.9</v>
      </c>
      <c r="G424" s="14" t="n">
        <v>2.8</v>
      </c>
    </row>
    <row r="425" customFormat="false" ht="16.15" hidden="false" customHeight="false" outlineLevel="0" collapsed="false">
      <c r="A425" s="6" t="e">
        <v>#NAME?</v>
      </c>
      <c r="B425" s="13" t="n">
        <v>241</v>
      </c>
      <c r="C425" s="14" t="n">
        <v>21.8</v>
      </c>
      <c r="D425" s="14" t="n">
        <v>18.5</v>
      </c>
      <c r="E425" s="14" t="n">
        <v>5.5</v>
      </c>
      <c r="F425" s="14" t="n">
        <v>7</v>
      </c>
      <c r="G425" s="14" t="n">
        <v>2.7</v>
      </c>
    </row>
    <row r="426" customFormat="false" ht="16.15" hidden="false" customHeight="false" outlineLevel="0" collapsed="false">
      <c r="A426" s="6" t="e">
        <v>#NAME?</v>
      </c>
      <c r="B426" s="13" t="n">
        <v>291.84</v>
      </c>
      <c r="C426" s="14" t="n">
        <v>23</v>
      </c>
      <c r="D426" s="14" t="n">
        <v>19.8</v>
      </c>
      <c r="E426" s="14" t="n">
        <v>6.3</v>
      </c>
      <c r="F426" s="14" t="n">
        <v>7.8</v>
      </c>
      <c r="G426" s="14" t="n">
        <v>3.3</v>
      </c>
    </row>
    <row r="427" customFormat="false" ht="16.15" hidden="false" customHeight="false" outlineLevel="0" collapsed="false">
      <c r="A427" s="6" t="e">
        <v>#NAME?</v>
      </c>
      <c r="B427" s="13" t="n">
        <v>306.89</v>
      </c>
      <c r="C427" s="14" t="n">
        <v>22.8</v>
      </c>
      <c r="D427" s="14" t="n">
        <v>19.7</v>
      </c>
      <c r="E427" s="14" t="n">
        <v>6.3</v>
      </c>
      <c r="F427" s="14" t="n">
        <v>7.7</v>
      </c>
      <c r="G427" s="14" t="n">
        <v>3.2</v>
      </c>
    </row>
    <row r="428" customFormat="false" ht="16.15" hidden="false" customHeight="false" outlineLevel="0" collapsed="false">
      <c r="A428" s="6" t="e">
        <v>#NAME?</v>
      </c>
      <c r="B428" s="13" t="n">
        <v>264.21</v>
      </c>
      <c r="C428" s="14" t="n">
        <v>23</v>
      </c>
      <c r="D428" s="14" t="n">
        <v>19.9</v>
      </c>
      <c r="E428" s="14" t="n">
        <v>6</v>
      </c>
      <c r="F428" s="14" t="n">
        <v>7.5</v>
      </c>
      <c r="G428" s="14" t="n">
        <v>2.9</v>
      </c>
    </row>
    <row r="429" customFormat="false" ht="16.15" hidden="false" customHeight="false" outlineLevel="0" collapsed="false">
      <c r="A429" s="6" t="e">
        <v>#NAME?</v>
      </c>
      <c r="B429" s="13" t="n">
        <v>236.22</v>
      </c>
      <c r="C429" s="14" t="n">
        <v>21.5</v>
      </c>
      <c r="D429" s="14" t="n">
        <v>19.4</v>
      </c>
      <c r="E429" s="14" t="n">
        <v>6</v>
      </c>
      <c r="F429" s="14" t="n">
        <v>6.9</v>
      </c>
      <c r="G429" s="14" t="n">
        <v>2.9</v>
      </c>
    </row>
    <row r="430" customFormat="false" ht="16.15" hidden="false" customHeight="false" outlineLevel="0" collapsed="false">
      <c r="A430" s="6" t="e">
        <v>#NAME?</v>
      </c>
      <c r="B430" s="13" t="n">
        <v>262</v>
      </c>
      <c r="C430" s="14" t="n">
        <v>21.8</v>
      </c>
      <c r="D430" s="14" t="n">
        <v>18.7</v>
      </c>
      <c r="E430" s="14" t="n">
        <v>5.4</v>
      </c>
      <c r="F430" s="14" t="n">
        <v>6.9</v>
      </c>
      <c r="G430" s="14" t="n">
        <v>2.9</v>
      </c>
    </row>
    <row r="431" customFormat="false" ht="16.15" hidden="false" customHeight="false" outlineLevel="0" collapsed="false">
      <c r="A431" s="6" t="e">
        <v>#NAME?</v>
      </c>
      <c r="B431" s="13" t="n">
        <v>254.58</v>
      </c>
      <c r="C431" s="14" t="n">
        <v>21.7</v>
      </c>
      <c r="D431" s="14" t="n">
        <v>18.7</v>
      </c>
      <c r="E431" s="14" t="n">
        <v>6.4</v>
      </c>
      <c r="F431" s="14" t="n">
        <v>7.8</v>
      </c>
      <c r="G431" s="14" t="n">
        <v>2.9</v>
      </c>
    </row>
    <row r="432" customFormat="false" ht="16.15" hidden="false" customHeight="false" outlineLevel="0" collapsed="false">
      <c r="A432" s="6" t="e">
        <v>#NAME?</v>
      </c>
      <c r="B432" s="13" t="n">
        <v>284.44</v>
      </c>
      <c r="C432" s="14" t="n">
        <v>22.2</v>
      </c>
      <c r="D432" s="14" t="n">
        <v>19.1</v>
      </c>
      <c r="E432" s="14" t="n">
        <v>6.1</v>
      </c>
      <c r="F432" s="14" t="n">
        <v>7.8</v>
      </c>
      <c r="G432" s="14" t="n">
        <v>3</v>
      </c>
    </row>
    <row r="433" customFormat="false" ht="16.15" hidden="false" customHeight="false" outlineLevel="0" collapsed="false">
      <c r="A433" s="6" t="e">
        <v>#NAME?</v>
      </c>
      <c r="B433" s="13" t="n">
        <v>217.79</v>
      </c>
      <c r="C433" s="14" t="n">
        <v>22.4</v>
      </c>
      <c r="D433" s="14" t="n">
        <v>19</v>
      </c>
      <c r="E433" s="14" t="n">
        <v>6.2</v>
      </c>
      <c r="F433" s="14" t="n">
        <v>6.8</v>
      </c>
      <c r="G433" s="14" t="n">
        <v>3</v>
      </c>
    </row>
    <row r="434" customFormat="false" ht="16.15" hidden="false" customHeight="false" outlineLevel="0" collapsed="false">
      <c r="A434" s="6" t="e">
        <v>#NAME?</v>
      </c>
      <c r="B434" s="13" t="n">
        <v>302.4</v>
      </c>
      <c r="C434" s="14" t="n">
        <v>22.7</v>
      </c>
      <c r="D434" s="14" t="n">
        <v>19.5</v>
      </c>
      <c r="E434" s="14" t="n">
        <v>6.5</v>
      </c>
      <c r="F434" s="14" t="n">
        <v>7.9</v>
      </c>
      <c r="G434" s="14" t="n">
        <v>3.2</v>
      </c>
    </row>
    <row r="435" customFormat="false" ht="16.15" hidden="false" customHeight="false" outlineLevel="0" collapsed="false">
      <c r="A435" s="6" t="e">
        <v>#NAME?</v>
      </c>
      <c r="B435" s="13" t="n">
        <v>210.09</v>
      </c>
      <c r="C435" s="14" t="n">
        <v>21.5</v>
      </c>
      <c r="D435" s="14" t="n">
        <v>18.2</v>
      </c>
      <c r="E435" s="14" t="n">
        <v>6</v>
      </c>
      <c r="F435" s="14" t="n">
        <v>6.8</v>
      </c>
      <c r="G435" s="14" t="n">
        <v>2.9</v>
      </c>
    </row>
    <row r="436" customFormat="false" ht="16.15" hidden="false" customHeight="false" outlineLevel="0" collapsed="false">
      <c r="A436" s="6" t="e">
        <v>#NAME?</v>
      </c>
      <c r="B436" s="13" t="n">
        <v>235.3</v>
      </c>
      <c r="C436" s="14" t="n">
        <v>21.2</v>
      </c>
      <c r="D436" s="14" t="n">
        <v>17.8</v>
      </c>
      <c r="E436" s="14" t="n">
        <v>6</v>
      </c>
      <c r="F436" s="14" t="n">
        <v>7.5</v>
      </c>
      <c r="G436" s="14" t="n">
        <v>2.9</v>
      </c>
    </row>
    <row r="437" customFormat="false" ht="16.15" hidden="false" customHeight="false" outlineLevel="0" collapsed="false">
      <c r="A437" s="6" t="e">
        <v>#NAME?</v>
      </c>
      <c r="B437" s="13" t="n">
        <v>213.22</v>
      </c>
      <c r="C437" s="14" t="n">
        <v>20.5</v>
      </c>
      <c r="D437" s="14" t="n">
        <v>17.9</v>
      </c>
      <c r="E437" s="14" t="n">
        <v>5.8</v>
      </c>
      <c r="F437" s="14" t="n">
        <v>6.8</v>
      </c>
      <c r="G437" s="14" t="n">
        <v>2.9</v>
      </c>
    </row>
    <row r="438" customFormat="false" ht="16.15" hidden="false" customHeight="false" outlineLevel="0" collapsed="false">
      <c r="A438" s="6" t="e">
        <v>#NAME?</v>
      </c>
      <c r="B438" s="13" t="n">
        <v>247.32</v>
      </c>
      <c r="C438" s="14" t="n">
        <v>22.6</v>
      </c>
      <c r="D438" s="14" t="n">
        <v>19.3</v>
      </c>
      <c r="E438" s="14" t="n">
        <v>5.8</v>
      </c>
      <c r="F438" s="14" t="n">
        <v>6.5</v>
      </c>
      <c r="G438" s="14" t="n">
        <v>3</v>
      </c>
    </row>
    <row r="439" customFormat="false" ht="16.15" hidden="false" customHeight="false" outlineLevel="0" collapsed="false">
      <c r="A439" s="6" t="e">
        <v>#NAME?</v>
      </c>
      <c r="B439" s="13" t="n">
        <v>249.4</v>
      </c>
      <c r="C439" s="14" t="n">
        <v>21.8</v>
      </c>
      <c r="D439" s="14" t="n">
        <v>18.4</v>
      </c>
      <c r="E439" s="14" t="n">
        <v>6.1</v>
      </c>
      <c r="F439" s="14" t="n">
        <v>7.2</v>
      </c>
      <c r="G439" s="14" t="n">
        <v>3</v>
      </c>
    </row>
    <row r="440" customFormat="false" ht="16.15" hidden="false" customHeight="false" outlineLevel="0" collapsed="false">
      <c r="A440" s="6" t="e">
        <v>#NAME?</v>
      </c>
      <c r="B440" s="13" t="n">
        <v>231.44</v>
      </c>
      <c r="C440" s="14" t="n">
        <v>21.2</v>
      </c>
      <c r="D440" s="14" t="n">
        <v>18.2</v>
      </c>
      <c r="E440" s="14" t="n">
        <v>5.8</v>
      </c>
      <c r="F440" s="14" t="n">
        <v>7</v>
      </c>
      <c r="G440" s="14" t="n">
        <v>2.9</v>
      </c>
    </row>
    <row r="441" customFormat="false" ht="16.15" hidden="false" customHeight="false" outlineLevel="0" collapsed="false">
      <c r="A441" s="6" t="e">
        <v>#NAME?</v>
      </c>
      <c r="B441" s="13" t="n">
        <v>213.08</v>
      </c>
      <c r="C441" s="14" t="n">
        <v>21</v>
      </c>
      <c r="D441" s="14" t="n">
        <v>17.8</v>
      </c>
      <c r="E441" s="14" t="n">
        <v>5.4</v>
      </c>
      <c r="F441" s="14" t="n">
        <v>7</v>
      </c>
      <c r="G441" s="14" t="n">
        <v>2.9</v>
      </c>
    </row>
    <row r="442" customFormat="false" ht="16.15" hidden="false" customHeight="false" outlineLevel="0" collapsed="false">
      <c r="A442" s="6" t="e">
        <v>#NAME?</v>
      </c>
      <c r="B442" s="13" t="n">
        <v>220.24</v>
      </c>
      <c r="C442" s="14" t="n">
        <v>21.4</v>
      </c>
      <c r="D442" s="14" t="n">
        <v>18.2</v>
      </c>
      <c r="E442" s="14" t="n">
        <v>6</v>
      </c>
      <c r="F442" s="14" t="n">
        <v>6.9</v>
      </c>
      <c r="G442" s="14" t="n">
        <v>2.9</v>
      </c>
    </row>
    <row r="443" customFormat="false" ht="16.15" hidden="false" customHeight="false" outlineLevel="0" collapsed="false">
      <c r="A443" s="6" t="e">
        <v>#NAME?</v>
      </c>
      <c r="B443" s="13" t="n">
        <v>243.75</v>
      </c>
      <c r="C443" s="14" t="n">
        <v>21.6</v>
      </c>
      <c r="D443" s="14" t="n">
        <v>18.8</v>
      </c>
      <c r="E443" s="14" t="n">
        <v>6.1</v>
      </c>
      <c r="F443" s="14" t="n">
        <v>7.1</v>
      </c>
      <c r="G443" s="14" t="n">
        <v>3</v>
      </c>
    </row>
    <row r="444" customFormat="false" ht="16.15" hidden="false" customHeight="false" outlineLevel="0" collapsed="false">
      <c r="A444" s="6" t="e">
        <v>#NAME?</v>
      </c>
      <c r="B444" s="13" t="n">
        <v>309.72</v>
      </c>
      <c r="C444" s="14" t="n">
        <v>23.8</v>
      </c>
      <c r="D444" s="14" t="n">
        <v>20.4</v>
      </c>
      <c r="E444" s="14" t="n">
        <v>6.3</v>
      </c>
      <c r="F444" s="14" t="n">
        <v>8.2</v>
      </c>
      <c r="G444" s="14" t="n">
        <v>3.3</v>
      </c>
    </row>
    <row r="445" customFormat="false" ht="16.15" hidden="false" customHeight="false" outlineLevel="0" collapsed="false">
      <c r="A445" s="6" t="e">
        <v>#NAME?</v>
      </c>
      <c r="B445" s="13" t="n">
        <v>290.13</v>
      </c>
      <c r="C445" s="14" t="n">
        <v>23</v>
      </c>
      <c r="D445" s="14" t="n">
        <v>19.6</v>
      </c>
      <c r="E445" s="14" t="n">
        <v>5.5</v>
      </c>
      <c r="F445" s="14" t="n">
        <v>7.6</v>
      </c>
      <c r="G445" s="14" t="n">
        <v>3.3</v>
      </c>
    </row>
    <row r="446" customFormat="false" ht="16.15" hidden="false" customHeight="false" outlineLevel="0" collapsed="false">
      <c r="A446" s="6" t="e">
        <v>#NAME?</v>
      </c>
      <c r="B446" s="13" t="n">
        <v>248.09</v>
      </c>
      <c r="C446" s="14" t="n">
        <v>22.5</v>
      </c>
      <c r="D446" s="14" t="n">
        <v>18.3</v>
      </c>
      <c r="E446" s="14" t="n">
        <v>5.5</v>
      </c>
      <c r="F446" s="14" t="n">
        <v>7.1</v>
      </c>
      <c r="G446" s="14" t="n">
        <v>3</v>
      </c>
    </row>
    <row r="447" customFormat="false" ht="16.15" hidden="false" customHeight="false" outlineLevel="0" collapsed="false">
      <c r="A447" s="6" t="e">
        <v>#NAME?</v>
      </c>
      <c r="B447" s="13" t="n">
        <v>256.33</v>
      </c>
      <c r="C447" s="14" t="n">
        <v>21.8</v>
      </c>
      <c r="D447" s="14" t="n">
        <v>18.5</v>
      </c>
      <c r="E447" s="14" t="n">
        <v>6</v>
      </c>
      <c r="F447" s="14" t="n">
        <v>7.2</v>
      </c>
      <c r="G447" s="14" t="n">
        <v>3.1</v>
      </c>
    </row>
    <row r="448" customFormat="false" ht="16.15" hidden="false" customHeight="false" outlineLevel="0" collapsed="false">
      <c r="A448" s="6" t="e">
        <v>#NAME?</v>
      </c>
      <c r="B448" s="13" t="n">
        <v>241.04</v>
      </c>
      <c r="C448" s="14" t="n">
        <v>22.3</v>
      </c>
      <c r="D448" s="14" t="n">
        <v>19</v>
      </c>
      <c r="E448" s="14" t="n">
        <v>6</v>
      </c>
      <c r="F448" s="14" t="n">
        <v>6.7</v>
      </c>
      <c r="G448" s="14" t="n">
        <v>3</v>
      </c>
    </row>
    <row r="449" customFormat="false" ht="16.15" hidden="false" customHeight="false" outlineLevel="0" collapsed="false">
      <c r="A449" s="6" t="e">
        <v>#NAME?</v>
      </c>
      <c r="B449" s="13" t="n">
        <v>219.72</v>
      </c>
      <c r="C449" s="14" t="n">
        <v>21.4</v>
      </c>
      <c r="D449" s="14" t="n">
        <v>17.8</v>
      </c>
      <c r="E449" s="14" t="n">
        <v>5.7</v>
      </c>
      <c r="F449" s="14" t="n">
        <v>6.5</v>
      </c>
      <c r="G449" s="14" t="n">
        <v>3</v>
      </c>
    </row>
    <row r="450" customFormat="false" ht="16.15" hidden="false" customHeight="false" outlineLevel="0" collapsed="false">
      <c r="A450" s="6" t="e">
        <v>#NAME?</v>
      </c>
      <c r="B450" s="13" t="n">
        <v>279.19</v>
      </c>
      <c r="C450" s="14" t="n">
        <v>23.2</v>
      </c>
      <c r="D450" s="14" t="n">
        <v>19.2</v>
      </c>
      <c r="E450" s="14" t="n">
        <v>6.1</v>
      </c>
      <c r="F450" s="14" t="n">
        <v>7.2</v>
      </c>
      <c r="G450" s="14" t="n">
        <v>3</v>
      </c>
    </row>
    <row r="451" customFormat="false" ht="16.15" hidden="false" customHeight="false" outlineLevel="0" collapsed="false">
      <c r="A451" s="6" t="e">
        <v>#NAME?</v>
      </c>
      <c r="B451" s="13" t="n">
        <v>292.04</v>
      </c>
      <c r="C451" s="14" t="n">
        <v>23.5</v>
      </c>
      <c r="D451" s="14" t="n">
        <v>19.8</v>
      </c>
      <c r="E451" s="14" t="n">
        <v>6.5</v>
      </c>
      <c r="F451" s="14" t="n">
        <v>7.5</v>
      </c>
      <c r="G451" s="14" t="n">
        <v>3.1</v>
      </c>
    </row>
    <row r="452" customFormat="false" ht="16.15" hidden="false" customHeight="false" outlineLevel="0" collapsed="false">
      <c r="A452" s="6" t="e">
        <v>#NAME?</v>
      </c>
      <c r="B452" s="13" t="n">
        <v>256.82</v>
      </c>
      <c r="C452" s="14" t="n">
        <v>22</v>
      </c>
      <c r="D452" s="14" t="n">
        <v>18.6</v>
      </c>
      <c r="E452" s="14" t="n">
        <v>6</v>
      </c>
      <c r="F452" s="14" t="n">
        <v>7.4</v>
      </c>
      <c r="G452" s="14" t="n">
        <v>2.9</v>
      </c>
    </row>
    <row r="453" customFormat="false" ht="16.15" hidden="false" customHeight="false" outlineLevel="0" collapsed="false">
      <c r="A453" s="6" t="e">
        <v>#NAME?</v>
      </c>
      <c r="B453" s="13" t="n">
        <v>255.08</v>
      </c>
      <c r="C453" s="14" t="n">
        <v>21.5</v>
      </c>
      <c r="D453" s="14" t="n">
        <v>17.9</v>
      </c>
      <c r="E453" s="14" t="n">
        <v>5.8</v>
      </c>
      <c r="F453" s="14" t="n">
        <v>7.1</v>
      </c>
      <c r="G453" s="14" t="n">
        <v>3</v>
      </c>
    </row>
    <row r="454" customFormat="false" ht="16.15" hidden="false" customHeight="false" outlineLevel="0" collapsed="false">
      <c r="A454" s="6" t="e">
        <v>#NAME?</v>
      </c>
      <c r="B454" s="13" t="n">
        <v>248.74</v>
      </c>
      <c r="C454" s="14" t="n">
        <v>22</v>
      </c>
      <c r="D454" s="14" t="n">
        <v>18.6</v>
      </c>
      <c r="E454" s="14" t="n">
        <v>6</v>
      </c>
      <c r="F454" s="14" t="n">
        <v>6.9</v>
      </c>
      <c r="G454" s="14" t="n">
        <v>2.9</v>
      </c>
    </row>
    <row r="455" customFormat="false" ht="16.15" hidden="false" customHeight="false" outlineLevel="0" collapsed="false">
      <c r="A455" s="6" t="e">
        <v>#NAME?</v>
      </c>
      <c r="B455" s="13" t="n">
        <v>227.64</v>
      </c>
      <c r="C455" s="14" t="n">
        <v>21.3</v>
      </c>
      <c r="D455" s="14" t="n">
        <v>18.4</v>
      </c>
      <c r="E455" s="14" t="n">
        <v>5.5</v>
      </c>
      <c r="F455" s="14" t="n">
        <v>7</v>
      </c>
      <c r="G455" s="14" t="n">
        <v>3</v>
      </c>
    </row>
    <row r="456" customFormat="false" ht="16.15" hidden="false" customHeight="false" outlineLevel="0" collapsed="false">
      <c r="A456" s="6" t="e">
        <v>#NAME?</v>
      </c>
      <c r="B456" s="13" t="n">
        <v>268.32</v>
      </c>
      <c r="C456" s="14" t="n">
        <v>22.8</v>
      </c>
      <c r="D456" s="14" t="n">
        <v>16.7</v>
      </c>
      <c r="E456" s="14" t="n">
        <v>6</v>
      </c>
      <c r="F456" s="14" t="n">
        <v>7</v>
      </c>
      <c r="G456" s="14" t="n">
        <v>3</v>
      </c>
    </row>
    <row r="457" customFormat="false" ht="16.15" hidden="false" customHeight="false" outlineLevel="0" collapsed="false">
      <c r="A457" s="6" t="e">
        <v>#NAME?</v>
      </c>
      <c r="B457" s="13" t="n">
        <v>219.22</v>
      </c>
      <c r="C457" s="14" t="n">
        <v>21</v>
      </c>
      <c r="D457" s="14" t="n">
        <v>18.9</v>
      </c>
      <c r="E457" s="14" t="n">
        <v>5.7</v>
      </c>
      <c r="F457" s="14" t="n">
        <v>6.8</v>
      </c>
      <c r="G457" s="14" t="n">
        <v>2.9</v>
      </c>
    </row>
    <row r="458" customFormat="false" ht="16.15" hidden="false" customHeight="false" outlineLevel="0" collapsed="false">
      <c r="A458" s="6" t="e">
        <v>#NAME?</v>
      </c>
      <c r="B458" s="13" t="n">
        <v>234.63</v>
      </c>
      <c r="C458" s="14" t="n">
        <v>20.5</v>
      </c>
      <c r="D458" s="14" t="n">
        <v>17.7</v>
      </c>
      <c r="E458" s="14" t="n">
        <v>5.8</v>
      </c>
      <c r="F458" s="14" t="n">
        <v>7</v>
      </c>
      <c r="G458" s="14" t="n">
        <v>3</v>
      </c>
    </row>
    <row r="459" customFormat="false" ht="16.15" hidden="false" customHeight="false" outlineLevel="0" collapsed="false">
      <c r="A459" s="6" t="e">
        <v>#NAME?</v>
      </c>
      <c r="B459" s="13" t="n">
        <v>240.01</v>
      </c>
      <c r="C459" s="14" t="n">
        <v>21.7</v>
      </c>
      <c r="D459" s="14" t="n">
        <v>18.7</v>
      </c>
      <c r="E459" s="14" t="n">
        <v>6.2</v>
      </c>
      <c r="F459" s="14" t="n">
        <v>7.1</v>
      </c>
      <c r="G459" s="14" t="n">
        <v>2.9</v>
      </c>
    </row>
    <row r="460" customFormat="false" ht="16.15" hidden="false" customHeight="false" outlineLevel="0" collapsed="false">
      <c r="A460" s="6" t="e">
        <v>#NAME?</v>
      </c>
      <c r="B460" s="13" t="n">
        <v>285.53</v>
      </c>
      <c r="C460" s="14" t="n">
        <v>22.6</v>
      </c>
      <c r="D460" s="14" t="n">
        <v>19.2</v>
      </c>
      <c r="E460" s="14" t="n">
        <v>6.3</v>
      </c>
      <c r="F460" s="14" t="n">
        <v>7.5</v>
      </c>
      <c r="G460" s="14" t="n">
        <v>3.2</v>
      </c>
    </row>
    <row r="461" customFormat="false" ht="16.15" hidden="false" customHeight="false" outlineLevel="0" collapsed="false">
      <c r="A461" s="6" t="e">
        <v>#NAME?</v>
      </c>
      <c r="B461" s="13" t="n">
        <v>268.03</v>
      </c>
      <c r="C461" s="14" t="n">
        <v>23.1</v>
      </c>
      <c r="D461" s="14" t="n">
        <v>19.8</v>
      </c>
      <c r="E461" s="14" t="n">
        <v>6.1</v>
      </c>
      <c r="F461" s="14" t="n">
        <v>7.5</v>
      </c>
      <c r="G461" s="14" t="n">
        <v>3</v>
      </c>
    </row>
    <row r="462" customFormat="false" ht="16.15" hidden="false" customHeight="false" outlineLevel="0" collapsed="false">
      <c r="A462" s="6" t="e">
        <v>#NAME?</v>
      </c>
      <c r="B462" s="13" t="n">
        <v>261.39</v>
      </c>
      <c r="C462" s="14" t="n">
        <v>23.4</v>
      </c>
      <c r="D462" s="14" t="n">
        <v>19.8</v>
      </c>
      <c r="E462" s="14" t="n">
        <v>6.3</v>
      </c>
      <c r="F462" s="14" t="n">
        <v>7.8</v>
      </c>
      <c r="G462" s="14" t="n">
        <v>3.1</v>
      </c>
    </row>
    <row r="463" customFormat="false" ht="16.15" hidden="false" customHeight="false" outlineLevel="0" collapsed="false">
      <c r="A463" s="6" t="e">
        <v>#NAME?</v>
      </c>
      <c r="B463" s="13" t="n">
        <v>226.4</v>
      </c>
      <c r="C463" s="14" t="n">
        <v>21.4</v>
      </c>
      <c r="D463" s="14" t="n">
        <v>17.8</v>
      </c>
      <c r="E463" s="14" t="n">
        <v>6</v>
      </c>
      <c r="F463" s="14" t="n">
        <v>6.9</v>
      </c>
      <c r="G463" s="14" t="n">
        <v>3</v>
      </c>
    </row>
    <row r="464" customFormat="false" ht="16.15" hidden="false" customHeight="false" outlineLevel="0" collapsed="false">
      <c r="A464" s="6" t="e">
        <v>#NAME?</v>
      </c>
      <c r="B464" s="13" t="n">
        <v>235.79</v>
      </c>
      <c r="C464" s="14" t="n">
        <v>22</v>
      </c>
      <c r="D464" s="14" t="n">
        <v>18.4</v>
      </c>
      <c r="E464" s="14" t="n">
        <v>5.7</v>
      </c>
      <c r="F464" s="14" t="n">
        <v>7.3</v>
      </c>
      <c r="G464" s="14" t="n">
        <v>3.1</v>
      </c>
    </row>
    <row r="465" customFormat="false" ht="16.15" hidden="false" customHeight="false" outlineLevel="0" collapsed="false">
      <c r="A465" s="6" t="e">
        <v>#NAME?</v>
      </c>
      <c r="B465" s="13" t="n">
        <v>281.03</v>
      </c>
      <c r="C465" s="14" t="n">
        <v>23.4</v>
      </c>
      <c r="D465" s="14" t="n">
        <v>19.7</v>
      </c>
      <c r="E465" s="14" t="n">
        <v>6.4</v>
      </c>
      <c r="F465" s="14" t="n">
        <v>7.4</v>
      </c>
      <c r="G465" s="14" t="n">
        <v>3</v>
      </c>
    </row>
    <row r="466" customFormat="false" ht="16.15" hidden="false" customHeight="false" outlineLevel="0" collapsed="false">
      <c r="A466" s="6" t="e">
        <v>#NAME?</v>
      </c>
      <c r="B466" s="13" t="n">
        <v>223.28</v>
      </c>
      <c r="C466" s="14" t="n">
        <v>21.7</v>
      </c>
      <c r="D466" s="14" t="n">
        <v>18.3</v>
      </c>
      <c r="E466" s="14" t="n">
        <v>6</v>
      </c>
      <c r="F466" s="14" t="n">
        <v>7</v>
      </c>
      <c r="G466" s="14" t="n">
        <v>3.1</v>
      </c>
    </row>
    <row r="467" customFormat="false" ht="16.15" hidden="false" customHeight="false" outlineLevel="0" collapsed="false">
      <c r="A467" s="6" t="e">
        <v>#NAME?</v>
      </c>
      <c r="B467" s="13" t="n">
        <v>242.31</v>
      </c>
      <c r="C467" s="14" t="n">
        <v>21.1</v>
      </c>
      <c r="D467" s="14" t="n">
        <v>18.2</v>
      </c>
      <c r="E467" s="14" t="n">
        <v>6</v>
      </c>
      <c r="F467" s="14" t="n">
        <v>7.3</v>
      </c>
      <c r="G467" s="14" t="n">
        <v>3</v>
      </c>
    </row>
    <row r="468" customFormat="false" ht="16.15" hidden="false" customHeight="false" outlineLevel="0" collapsed="false">
      <c r="A468" s="6" t="e">
        <v>#NAME?</v>
      </c>
      <c r="B468" s="13" t="n">
        <v>250.58</v>
      </c>
      <c r="C468" s="14" t="n">
        <v>22.2</v>
      </c>
      <c r="D468" s="14" t="n">
        <v>18.7</v>
      </c>
      <c r="E468" s="14" t="n">
        <v>6.2</v>
      </c>
      <c r="F468" s="14" t="n">
        <v>7</v>
      </c>
      <c r="G468" s="14" t="n">
        <v>3</v>
      </c>
    </row>
    <row r="469" customFormat="false" ht="16.15" hidden="false" customHeight="false" outlineLevel="0" collapsed="false">
      <c r="A469" s="6" t="e">
        <v>#NAME?</v>
      </c>
      <c r="B469" s="13" t="n">
        <v>224.66</v>
      </c>
      <c r="C469" s="14" t="n">
        <v>21.5</v>
      </c>
      <c r="D469" s="14" t="n">
        <v>18.3</v>
      </c>
      <c r="E469" s="14" t="n">
        <v>6.1</v>
      </c>
      <c r="F469" s="14" t="n">
        <v>7.3</v>
      </c>
      <c r="G469" s="14" t="n">
        <v>3</v>
      </c>
    </row>
    <row r="470" customFormat="false" ht="16.15" hidden="false" customHeight="false" outlineLevel="0" collapsed="false">
      <c r="A470" s="6" t="e">
        <v>#NAME?</v>
      </c>
      <c r="B470" s="13" t="n">
        <v>236.19</v>
      </c>
      <c r="C470" s="14" t="n">
        <v>21</v>
      </c>
      <c r="D470" s="14" t="n">
        <v>17.8</v>
      </c>
      <c r="E470" s="14" t="n">
        <v>6.1</v>
      </c>
      <c r="F470" s="14" t="n">
        <v>7.4</v>
      </c>
      <c r="G470" s="14" t="n">
        <v>3.1</v>
      </c>
    </row>
    <row r="471" customFormat="false" ht="16.15" hidden="false" customHeight="false" outlineLevel="0" collapsed="false">
      <c r="A471" s="6" t="e">
        <v>#NAME?</v>
      </c>
      <c r="B471" s="13" t="n">
        <v>249.27</v>
      </c>
      <c r="C471" s="14" t="n">
        <v>21.8</v>
      </c>
      <c r="D471" s="14" t="n">
        <v>18.3</v>
      </c>
      <c r="E471" s="14" t="n">
        <v>5.6</v>
      </c>
      <c r="F471" s="14" t="n">
        <v>7.6</v>
      </c>
      <c r="G471" s="14" t="n">
        <v>3.1</v>
      </c>
    </row>
    <row r="472" customFormat="false" ht="16.15" hidden="false" customHeight="false" outlineLevel="0" collapsed="false">
      <c r="A472" s="6" t="e">
        <v>#NAME?</v>
      </c>
      <c r="B472" s="13" t="n">
        <v>273.14</v>
      </c>
      <c r="C472" s="14" t="n">
        <v>22.7</v>
      </c>
      <c r="D472" s="14" t="n">
        <v>18.6</v>
      </c>
      <c r="E472" s="14" t="n">
        <v>5.6</v>
      </c>
      <c r="F472" s="14" t="n">
        <v>7.5</v>
      </c>
      <c r="G472" s="14" t="n">
        <v>3.1</v>
      </c>
    </row>
    <row r="473" customFormat="false" ht="16.15" hidden="false" customHeight="false" outlineLevel="0" collapsed="false">
      <c r="A473" s="6" t="e">
        <v>#NAME?</v>
      </c>
      <c r="B473" s="13" t="n">
        <v>243.25</v>
      </c>
      <c r="C473" s="14" t="n">
        <v>22.1</v>
      </c>
      <c r="D473" s="14" t="n">
        <v>18.8</v>
      </c>
      <c r="E473" s="14" t="n">
        <v>6.7</v>
      </c>
      <c r="F473" s="14" t="n">
        <v>7.5</v>
      </c>
      <c r="G473" s="14" t="n">
        <v>3.1</v>
      </c>
    </row>
    <row r="474" customFormat="false" ht="16.15" hidden="false" customHeight="false" outlineLevel="0" collapsed="false">
      <c r="A474" s="6" t="e">
        <v>#NAME?</v>
      </c>
      <c r="B474" s="13" t="n">
        <v>217.25</v>
      </c>
      <c r="C474" s="14" t="n">
        <v>21.4</v>
      </c>
      <c r="D474" s="14" t="n">
        <v>18.3</v>
      </c>
      <c r="E474" s="14" t="n">
        <v>5.4</v>
      </c>
      <c r="F474" s="14" t="n">
        <v>7.1</v>
      </c>
      <c r="G474" s="14" t="n">
        <v>3</v>
      </c>
    </row>
    <row r="475" customFormat="false" ht="16.15" hidden="false" customHeight="false" outlineLevel="0" collapsed="false">
      <c r="A475" s="6" t="e">
        <v>#NAME?</v>
      </c>
      <c r="B475" s="13" t="n">
        <v>248.22</v>
      </c>
      <c r="C475" s="14" t="n">
        <v>22.3</v>
      </c>
      <c r="D475" s="14" t="n">
        <v>18.6</v>
      </c>
      <c r="E475" s="14" t="n">
        <v>6</v>
      </c>
      <c r="F475" s="14" t="n">
        <v>7.5</v>
      </c>
      <c r="G475" s="14" t="n">
        <v>2.9</v>
      </c>
    </row>
    <row r="476" customFormat="false" ht="16.15" hidden="false" customHeight="false" outlineLevel="0" collapsed="false">
      <c r="A476" s="6" t="e">
        <v>#NAME?</v>
      </c>
      <c r="B476" s="13" t="n">
        <v>220.84</v>
      </c>
      <c r="C476" s="14" t="n">
        <v>21.4</v>
      </c>
      <c r="D476" s="14" t="n">
        <v>18.1</v>
      </c>
      <c r="E476" s="14" t="n">
        <v>6</v>
      </c>
      <c r="F476" s="14" t="n">
        <v>7</v>
      </c>
      <c r="G476" s="14" t="n">
        <v>2.7</v>
      </c>
    </row>
    <row r="477" customFormat="false" ht="16.15" hidden="false" customHeight="false" outlineLevel="0" collapsed="false">
      <c r="A477" s="6" t="e">
        <v>#NAME?</v>
      </c>
      <c r="B477" s="13" t="n">
        <v>238.77</v>
      </c>
      <c r="C477" s="14" t="n">
        <v>22.5</v>
      </c>
      <c r="D477" s="14" t="n">
        <v>18.4</v>
      </c>
      <c r="E477" s="14" t="n">
        <v>6.4</v>
      </c>
      <c r="F477" s="14" t="n">
        <v>7.1</v>
      </c>
      <c r="G477" s="14" t="n">
        <v>3.1</v>
      </c>
    </row>
    <row r="478" customFormat="false" ht="16.15" hidden="false" customHeight="false" outlineLevel="0" collapsed="false">
      <c r="A478" s="6" t="e">
        <v>#NAME?</v>
      </c>
      <c r="B478" s="13" t="n">
        <v>248.32</v>
      </c>
      <c r="C478" s="14" t="n">
        <v>21.9</v>
      </c>
      <c r="D478" s="14" t="n">
        <v>18.5</v>
      </c>
      <c r="E478" s="14" t="n">
        <v>5.8</v>
      </c>
      <c r="F478" s="14" t="n">
        <v>7.1</v>
      </c>
      <c r="G478" s="14" t="n">
        <v>3</v>
      </c>
    </row>
    <row r="479" customFormat="false" ht="16.15" hidden="false" customHeight="false" outlineLevel="0" collapsed="false">
      <c r="A479" s="6" t="e">
        <v>#NAME?</v>
      </c>
      <c r="B479" s="13" t="n">
        <v>256.82</v>
      </c>
      <c r="C479" s="14" t="n">
        <v>22</v>
      </c>
      <c r="D479" s="14" t="n">
        <v>18.6</v>
      </c>
      <c r="E479" s="14" t="n">
        <v>6</v>
      </c>
      <c r="F479" s="14" t="n">
        <v>7.4</v>
      </c>
      <c r="G479" s="14" t="n">
        <v>2.9</v>
      </c>
    </row>
    <row r="480" customFormat="false" ht="16.15" hidden="false" customHeight="false" outlineLevel="0" collapsed="false">
      <c r="A480" s="15" t="e">
        <v>#NAME?</v>
      </c>
      <c r="B480" s="16" t="n">
        <v>331.1</v>
      </c>
      <c r="C480" s="17" t="n">
        <v>24</v>
      </c>
      <c r="D480" s="17" t="n">
        <v>20.3</v>
      </c>
      <c r="E480" s="17" t="n">
        <v>6.5</v>
      </c>
      <c r="F480" s="17" t="n">
        <v>7.4</v>
      </c>
      <c r="G480" s="17" t="n">
        <v>2.9</v>
      </c>
    </row>
    <row r="481" customFormat="false" ht="16.15" hidden="false" customHeight="false" outlineLevel="0" collapsed="false">
      <c r="A481" s="15" t="e">
        <v>#NAME?</v>
      </c>
      <c r="B481" s="18" t="n">
        <v>321.86</v>
      </c>
      <c r="C481" s="19" t="n">
        <v>24</v>
      </c>
      <c r="D481" s="19" t="n">
        <v>19.9</v>
      </c>
      <c r="E481" s="19" t="n">
        <v>6.1</v>
      </c>
      <c r="F481" s="19" t="n">
        <v>7.5</v>
      </c>
      <c r="G481" s="19" t="n">
        <v>2.7</v>
      </c>
    </row>
    <row r="482" customFormat="false" ht="16.15" hidden="false" customHeight="false" outlineLevel="0" collapsed="false">
      <c r="A482" s="15" t="e">
        <v>#NAME?</v>
      </c>
      <c r="B482" s="18" t="n">
        <v>370.72</v>
      </c>
      <c r="C482" s="19" t="n">
        <v>25.7</v>
      </c>
      <c r="D482" s="19" t="n">
        <v>21.4</v>
      </c>
      <c r="E482" s="19" t="n">
        <v>6.3</v>
      </c>
      <c r="F482" s="19" t="n">
        <v>7.9</v>
      </c>
      <c r="G482" s="19" t="n">
        <v>2.9</v>
      </c>
    </row>
    <row r="483" customFormat="false" ht="16.15" hidden="false" customHeight="false" outlineLevel="0" collapsed="false">
      <c r="A483" s="15" t="e">
        <v>#NAME?</v>
      </c>
      <c r="B483" s="18" t="n">
        <v>305.61</v>
      </c>
      <c r="C483" s="19" t="n">
        <v>23.6</v>
      </c>
      <c r="D483" s="19" t="n">
        <v>19.7</v>
      </c>
      <c r="E483" s="19" t="n">
        <v>6</v>
      </c>
      <c r="F483" s="19" t="n">
        <v>7.5</v>
      </c>
      <c r="G483" s="19" t="n">
        <v>3</v>
      </c>
    </row>
    <row r="484" customFormat="false" ht="16.15" hidden="false" customHeight="false" outlineLevel="0" collapsed="false">
      <c r="A484" s="15" t="e">
        <v>#NAME?</v>
      </c>
      <c r="B484" s="18" t="n">
        <v>341.69</v>
      </c>
      <c r="C484" s="19" t="n">
        <v>25.1</v>
      </c>
      <c r="D484" s="19" t="n">
        <v>20.8</v>
      </c>
      <c r="E484" s="19" t="n">
        <v>6.2</v>
      </c>
      <c r="F484" s="19" t="n">
        <v>8.1</v>
      </c>
      <c r="G484" s="19" t="n">
        <v>3</v>
      </c>
    </row>
    <row r="485" customFormat="false" ht="16.15" hidden="false" customHeight="false" outlineLevel="0" collapsed="false">
      <c r="A485" s="15" t="e">
        <v>#NAME?</v>
      </c>
      <c r="B485" s="18" t="n">
        <v>296.24</v>
      </c>
      <c r="C485" s="19" t="n">
        <v>24.2</v>
      </c>
      <c r="D485" s="19" t="n">
        <v>20.6</v>
      </c>
      <c r="E485" s="19" t="n">
        <v>5.8</v>
      </c>
      <c r="F485" s="19" t="n">
        <v>7.5</v>
      </c>
      <c r="G485" s="19" t="n">
        <v>2.7</v>
      </c>
    </row>
    <row r="486" customFormat="false" ht="16.15" hidden="false" customHeight="false" outlineLevel="0" collapsed="false">
      <c r="A486" s="15" t="e">
        <v>#NAME?</v>
      </c>
      <c r="B486" s="18" t="n">
        <v>338.86</v>
      </c>
      <c r="C486" s="19" t="n">
        <v>25.2</v>
      </c>
      <c r="D486" s="19" t="n">
        <v>21.1</v>
      </c>
      <c r="E486" s="19" t="n">
        <v>5.6</v>
      </c>
      <c r="F486" s="19" t="n">
        <v>7.2</v>
      </c>
      <c r="G486" s="19" t="n">
        <v>2.8</v>
      </c>
    </row>
    <row r="487" customFormat="false" ht="16.15" hidden="false" customHeight="false" outlineLevel="0" collapsed="false">
      <c r="A487" s="15" t="e">
        <v>#NAME?</v>
      </c>
      <c r="B487" s="18" t="n">
        <v>347.59</v>
      </c>
      <c r="C487" s="19" t="n">
        <v>23.5</v>
      </c>
      <c r="D487" s="19" t="n">
        <v>19.5</v>
      </c>
      <c r="E487" s="19" t="n">
        <v>5.4</v>
      </c>
      <c r="F487" s="19" t="n">
        <v>8</v>
      </c>
      <c r="G487" s="19" t="n">
        <v>3</v>
      </c>
    </row>
    <row r="488" customFormat="false" ht="16.15" hidden="false" customHeight="false" outlineLevel="0" collapsed="false">
      <c r="A488" s="15" t="e">
        <v>#NAME?</v>
      </c>
      <c r="B488" s="18" t="n">
        <v>289.91</v>
      </c>
      <c r="C488" s="19" t="n">
        <v>23.5</v>
      </c>
      <c r="D488" s="19" t="n">
        <v>19.6</v>
      </c>
      <c r="E488" s="19" t="n">
        <v>5.5</v>
      </c>
      <c r="F488" s="19" t="n">
        <v>7.3</v>
      </c>
      <c r="G488" s="19" t="n">
        <v>2.8</v>
      </c>
    </row>
    <row r="489" customFormat="false" ht="16.15" hidden="false" customHeight="false" outlineLevel="0" collapsed="false">
      <c r="A489" s="15" t="e">
        <v>#NAME?</v>
      </c>
      <c r="B489" s="18" t="n">
        <v>387.1</v>
      </c>
      <c r="C489" s="19" t="n">
        <v>26.8</v>
      </c>
      <c r="D489" s="19" t="n">
        <v>22.3</v>
      </c>
      <c r="E489" s="19" t="n">
        <v>6.4</v>
      </c>
      <c r="F489" s="19" t="n">
        <v>8.6</v>
      </c>
      <c r="G489" s="19" t="n">
        <v>3.1</v>
      </c>
    </row>
    <row r="490" customFormat="false" ht="16.15" hidden="false" customHeight="false" outlineLevel="0" collapsed="false">
      <c r="A490" s="15" t="e">
        <v>#NAME?</v>
      </c>
      <c r="B490" s="18" t="n">
        <v>305</v>
      </c>
      <c r="C490" s="19" t="n">
        <v>23.5</v>
      </c>
      <c r="D490" s="19" t="n">
        <v>19.8</v>
      </c>
      <c r="E490" s="19" t="n">
        <v>5.9</v>
      </c>
      <c r="F490" s="19" t="n">
        <v>7.6</v>
      </c>
      <c r="G490" s="19" t="n">
        <v>2.8</v>
      </c>
    </row>
    <row r="491" customFormat="false" ht="16.15" hidden="false" customHeight="false" outlineLevel="0" collapsed="false">
      <c r="A491" s="15" t="e">
        <v>#NAME?</v>
      </c>
      <c r="B491" s="18" t="n">
        <v>342.64</v>
      </c>
      <c r="C491" s="19" t="n">
        <v>24.6</v>
      </c>
      <c r="D491" s="19" t="n">
        <v>20.8</v>
      </c>
      <c r="E491" s="19" t="n">
        <v>6</v>
      </c>
      <c r="F491" s="19" t="n">
        <v>7.7</v>
      </c>
      <c r="G491" s="19" t="n">
        <v>3.1</v>
      </c>
    </row>
    <row r="492" customFormat="false" ht="16.15" hidden="false" customHeight="false" outlineLevel="0" collapsed="false">
      <c r="A492" s="15" t="e">
        <v>#NAME?</v>
      </c>
      <c r="B492" s="18" t="n">
        <v>382.17</v>
      </c>
      <c r="C492" s="19" t="n">
        <v>24.7</v>
      </c>
      <c r="D492" s="19" t="n">
        <v>20.4</v>
      </c>
      <c r="E492" s="19" t="n">
        <v>6</v>
      </c>
      <c r="F492" s="19" t="n">
        <v>8.3</v>
      </c>
      <c r="G492" s="19" t="n">
        <v>3.2</v>
      </c>
    </row>
    <row r="493" customFormat="false" ht="16.15" hidden="false" customHeight="false" outlineLevel="0" collapsed="false">
      <c r="A493" s="15" t="e">
        <v>#NAME?</v>
      </c>
      <c r="B493" s="18" t="n">
        <v>290.44</v>
      </c>
      <c r="C493" s="19" t="n">
        <v>23.7</v>
      </c>
      <c r="D493" s="19" t="n">
        <v>19.6</v>
      </c>
      <c r="E493" s="19" t="n">
        <v>5.5</v>
      </c>
      <c r="F493" s="19" t="n">
        <v>7.5</v>
      </c>
      <c r="G493" s="19" t="n">
        <v>3.1</v>
      </c>
    </row>
    <row r="494" customFormat="false" ht="16.15" hidden="false" customHeight="false" outlineLevel="0" collapsed="false">
      <c r="A494" s="15" t="e">
        <v>#NAME?</v>
      </c>
      <c r="B494" s="18" t="n">
        <v>343.3</v>
      </c>
      <c r="C494" s="19" t="n">
        <v>24.5</v>
      </c>
      <c r="D494" s="19" t="n">
        <v>20.5</v>
      </c>
      <c r="E494" s="19" t="n">
        <v>5.8</v>
      </c>
      <c r="F494" s="19" t="n">
        <v>7.9</v>
      </c>
      <c r="G494" s="19" t="n">
        <v>3</v>
      </c>
    </row>
    <row r="495" customFormat="false" ht="16.15" hidden="false" customHeight="false" outlineLevel="0" collapsed="false">
      <c r="A495" s="15" t="e">
        <v>#NAME?</v>
      </c>
      <c r="B495" s="18" t="n">
        <v>395.28</v>
      </c>
      <c r="C495" s="19" t="n">
        <v>26</v>
      </c>
      <c r="D495" s="19" t="n">
        <v>21.9</v>
      </c>
      <c r="E495" s="19" t="n">
        <v>5.8</v>
      </c>
      <c r="F495" s="19" t="n">
        <v>8.8</v>
      </c>
      <c r="G495" s="19" t="n">
        <v>3.3</v>
      </c>
    </row>
    <row r="496" customFormat="false" ht="16.15" hidden="false" customHeight="false" outlineLevel="0" collapsed="false">
      <c r="A496" s="15" t="e">
        <v>#NAME?</v>
      </c>
      <c r="B496" s="18" t="n">
        <v>340.14</v>
      </c>
      <c r="C496" s="19" t="n">
        <v>24.5</v>
      </c>
      <c r="D496" s="19" t="n">
        <v>20.5</v>
      </c>
      <c r="E496" s="19" t="n">
        <v>6.4</v>
      </c>
      <c r="F496" s="19" t="n">
        <v>8.1</v>
      </c>
      <c r="G496" s="19" t="n">
        <v>3.1</v>
      </c>
    </row>
    <row r="497" customFormat="false" ht="16.15" hidden="false" customHeight="false" outlineLevel="0" collapsed="false">
      <c r="A497" s="15" t="e">
        <v>#NAME?</v>
      </c>
      <c r="B497" s="18" t="n">
        <v>359.64</v>
      </c>
      <c r="C497" s="19" t="n">
        <v>25.2</v>
      </c>
      <c r="D497" s="19" t="n">
        <v>20.9</v>
      </c>
      <c r="E497" s="19" t="n">
        <v>5.5</v>
      </c>
      <c r="F497" s="19" t="n">
        <v>8.3</v>
      </c>
      <c r="G497" s="19" t="n">
        <v>3.1</v>
      </c>
    </row>
    <row r="498" customFormat="false" ht="16.15" hidden="false" customHeight="false" outlineLevel="0" collapsed="false">
      <c r="A498" s="15" t="e">
        <v>#NAME?</v>
      </c>
      <c r="B498" s="18" t="n">
        <v>343.85</v>
      </c>
      <c r="C498" s="19" t="n">
        <v>24.2</v>
      </c>
      <c r="D498" s="19" t="n">
        <v>20.2</v>
      </c>
      <c r="E498" s="19" t="n">
        <v>5.3</v>
      </c>
      <c r="F498" s="19" t="n">
        <v>8</v>
      </c>
      <c r="G498" s="19" t="n">
        <v>3</v>
      </c>
    </row>
    <row r="499" customFormat="false" ht="16.15" hidden="false" customHeight="false" outlineLevel="0" collapsed="false">
      <c r="A499" s="15" t="e">
        <v>#NAME?</v>
      </c>
      <c r="B499" s="18" t="n">
        <v>334.33</v>
      </c>
      <c r="C499" s="19" t="n">
        <v>25.2</v>
      </c>
      <c r="D499" s="19" t="n">
        <v>20.9</v>
      </c>
      <c r="E499" s="19" t="n">
        <v>5.6</v>
      </c>
      <c r="F499" s="19" t="n">
        <v>7.6</v>
      </c>
      <c r="G499" s="19" t="n">
        <v>3.1</v>
      </c>
    </row>
    <row r="500" customFormat="false" ht="16.15" hidden="false" customHeight="false" outlineLevel="0" collapsed="false">
      <c r="A500" s="15" t="e">
        <v>#NAME?</v>
      </c>
      <c r="B500" s="18" t="n">
        <v>333.79</v>
      </c>
      <c r="C500" s="19" t="n">
        <v>24</v>
      </c>
      <c r="D500" s="19" t="n">
        <v>20.3</v>
      </c>
      <c r="E500" s="19" t="n">
        <v>6.2</v>
      </c>
      <c r="F500" s="19" t="n">
        <v>8.1</v>
      </c>
      <c r="G500" s="19" t="n">
        <v>3.1</v>
      </c>
    </row>
    <row r="501" customFormat="false" ht="16.15" hidden="false" customHeight="false" outlineLevel="0" collapsed="false">
      <c r="A501" s="15" t="e">
        <v>#NAME?</v>
      </c>
      <c r="B501" s="18" t="n">
        <v>331.34</v>
      </c>
      <c r="C501" s="19" t="n">
        <v>25.25</v>
      </c>
      <c r="D501" s="19" t="n">
        <v>21.9</v>
      </c>
      <c r="E501" s="19" t="n">
        <v>6.4</v>
      </c>
      <c r="F501" s="19" t="n">
        <v>8.5</v>
      </c>
      <c r="G501" s="19" t="n">
        <v>3</v>
      </c>
    </row>
    <row r="502" customFormat="false" ht="16.15" hidden="false" customHeight="false" outlineLevel="0" collapsed="false">
      <c r="A502" s="15" t="e">
        <v>#NAME?</v>
      </c>
      <c r="B502" s="18" t="n">
        <v>307.1</v>
      </c>
      <c r="C502" s="19" t="n">
        <v>24.5</v>
      </c>
      <c r="D502" s="19" t="n">
        <v>20.2</v>
      </c>
      <c r="E502" s="19" t="n">
        <v>6.5</v>
      </c>
      <c r="F502" s="19" t="n">
        <v>7.9</v>
      </c>
      <c r="G502" s="19" t="n">
        <v>2.9</v>
      </c>
    </row>
    <row r="503" customFormat="false" ht="16.15" hidden="false" customHeight="false" outlineLevel="0" collapsed="false">
      <c r="A503" s="15" t="e">
        <v>#NAME?</v>
      </c>
      <c r="B503" s="18" t="n">
        <v>404.71</v>
      </c>
      <c r="C503" s="19" t="n">
        <v>26.5</v>
      </c>
      <c r="D503" s="19" t="n">
        <v>22.3</v>
      </c>
      <c r="E503" s="19" t="n">
        <v>6.8</v>
      </c>
      <c r="F503" s="19" t="n">
        <v>9.2</v>
      </c>
      <c r="G503" s="19" t="n">
        <v>3.3</v>
      </c>
    </row>
    <row r="504" customFormat="false" ht="16.15" hidden="false" customHeight="false" outlineLevel="0" collapsed="false">
      <c r="A504" s="15" t="e">
        <v>#NAME?</v>
      </c>
      <c r="B504" s="18" t="n">
        <v>326.98</v>
      </c>
      <c r="C504" s="19" t="n">
        <v>23.5</v>
      </c>
      <c r="D504" s="19" t="n">
        <v>20.9</v>
      </c>
      <c r="E504" s="19" t="n">
        <v>6.4</v>
      </c>
      <c r="F504" s="19" t="n">
        <v>8</v>
      </c>
      <c r="G504" s="19" t="n">
        <v>3.1</v>
      </c>
    </row>
    <row r="505" customFormat="false" ht="16.15" hidden="false" customHeight="false" outlineLevel="0" collapsed="false">
      <c r="A505" s="15" t="e">
        <v>#NAME?</v>
      </c>
      <c r="B505" s="18" t="n">
        <v>321.01</v>
      </c>
      <c r="C505" s="19" t="n">
        <v>24.2</v>
      </c>
      <c r="D505" s="19" t="n">
        <v>19.9</v>
      </c>
      <c r="E505" s="19" t="n">
        <v>5.8</v>
      </c>
      <c r="F505" s="19" t="n">
        <v>7.6</v>
      </c>
      <c r="G505" s="19" t="n">
        <v>3</v>
      </c>
    </row>
    <row r="506" customFormat="false" ht="16.15" hidden="false" customHeight="false" outlineLevel="0" collapsed="false">
      <c r="A506" s="15" t="e">
        <v>#NAME?</v>
      </c>
      <c r="B506" s="18" t="n">
        <v>327.19</v>
      </c>
      <c r="C506" s="19" t="n">
        <v>24.9</v>
      </c>
      <c r="D506" s="19" t="n">
        <v>20.4</v>
      </c>
      <c r="E506" s="19" t="n">
        <v>6.3</v>
      </c>
      <c r="F506" s="19" t="n">
        <v>8</v>
      </c>
      <c r="G506" s="19" t="n">
        <v>3.1</v>
      </c>
    </row>
    <row r="507" customFormat="false" ht="16.15" hidden="false" customHeight="false" outlineLevel="0" collapsed="false">
      <c r="A507" s="15" t="e">
        <v>#NAME?</v>
      </c>
      <c r="B507" s="18" t="n">
        <v>230.5</v>
      </c>
      <c r="C507" s="19" t="n">
        <v>25</v>
      </c>
      <c r="D507" s="19" t="n">
        <v>20.2</v>
      </c>
      <c r="E507" s="19" t="n">
        <v>6.5</v>
      </c>
      <c r="F507" s="19" t="n">
        <v>8.4</v>
      </c>
      <c r="G507" s="19" t="n">
        <v>3.1</v>
      </c>
    </row>
    <row r="508" customFormat="false" ht="16.15" hidden="false" customHeight="false" outlineLevel="0" collapsed="false">
      <c r="A508" s="15" t="e">
        <v>#NAME?</v>
      </c>
      <c r="B508" s="18" t="n">
        <v>390.33</v>
      </c>
      <c r="C508" s="19" t="n">
        <v>26.4</v>
      </c>
      <c r="D508" s="19" t="n">
        <v>21.5</v>
      </c>
      <c r="E508" s="19" t="n">
        <v>7</v>
      </c>
      <c r="F508" s="19" t="n">
        <v>8.5</v>
      </c>
      <c r="G508" s="19" t="n">
        <v>3.2</v>
      </c>
    </row>
    <row r="509" customFormat="false" ht="16.15" hidden="false" customHeight="false" outlineLevel="0" collapsed="false">
      <c r="A509" s="15" t="e">
        <v>#NAME?</v>
      </c>
      <c r="B509" s="18" t="n">
        <v>389.05</v>
      </c>
      <c r="C509" s="19" t="n">
        <v>25.4</v>
      </c>
      <c r="D509" s="19" t="n">
        <v>21</v>
      </c>
      <c r="E509" s="19" t="n">
        <v>7</v>
      </c>
      <c r="F509" s="19" t="n">
        <v>8.5</v>
      </c>
      <c r="G509" s="19" t="n">
        <v>3</v>
      </c>
    </row>
    <row r="510" customFormat="false" ht="16.15" hidden="false" customHeight="false" outlineLevel="0" collapsed="false">
      <c r="A510" s="15" t="e">
        <v>#NAME?</v>
      </c>
      <c r="B510" s="18" t="n">
        <v>385.05</v>
      </c>
      <c r="C510" s="19" t="n">
        <v>26.2</v>
      </c>
      <c r="D510" s="19" t="n">
        <v>21.8</v>
      </c>
      <c r="E510" s="19" t="n">
        <v>6.9</v>
      </c>
      <c r="F510" s="19" t="n">
        <v>8.2</v>
      </c>
      <c r="G510" s="19" t="n">
        <v>3.1</v>
      </c>
    </row>
    <row r="511" customFormat="false" ht="16.15" hidden="false" customHeight="false" outlineLevel="0" collapsed="false">
      <c r="A511" s="15" t="e">
        <v>#NAME?</v>
      </c>
      <c r="B511" s="18" t="n">
        <v>359.08</v>
      </c>
      <c r="C511" s="19" t="n">
        <v>24.5</v>
      </c>
      <c r="D511" s="19" t="n">
        <v>20.3</v>
      </c>
      <c r="E511" s="19" t="n">
        <v>6.5</v>
      </c>
      <c r="F511" s="19" t="n">
        <v>8.1</v>
      </c>
      <c r="G511" s="19" t="n">
        <v>3</v>
      </c>
    </row>
    <row r="512" customFormat="false" ht="16.15" hidden="false" customHeight="false" outlineLevel="0" collapsed="false">
      <c r="A512" s="15" t="e">
        <v>#NAME?</v>
      </c>
      <c r="B512" s="18" t="n">
        <v>359.84</v>
      </c>
      <c r="C512" s="19" t="n">
        <v>25.5</v>
      </c>
      <c r="D512" s="19" t="n">
        <v>21.3</v>
      </c>
      <c r="E512" s="19" t="n">
        <v>6.8</v>
      </c>
      <c r="F512" s="19" t="n">
        <v>8.1</v>
      </c>
      <c r="G512" s="19" t="n">
        <v>3</v>
      </c>
    </row>
    <row r="513" customFormat="false" ht="16.15" hidden="false" customHeight="false" outlineLevel="0" collapsed="false">
      <c r="A513" s="15" t="e">
        <v>#NAME?</v>
      </c>
      <c r="B513" s="18" t="n">
        <v>413.98</v>
      </c>
      <c r="C513" s="19" t="n">
        <v>25.5</v>
      </c>
      <c r="D513" s="19" t="n">
        <v>21.3</v>
      </c>
      <c r="E513" s="19" t="n">
        <v>6.8</v>
      </c>
      <c r="F513" s="19" t="n">
        <v>8.3</v>
      </c>
      <c r="G513" s="19" t="n">
        <v>3.2</v>
      </c>
    </row>
    <row r="514" customFormat="false" ht="16.15" hidden="false" customHeight="false" outlineLevel="0" collapsed="false">
      <c r="A514" s="15" t="e">
        <v>#NAME?</v>
      </c>
      <c r="B514" s="18" t="n">
        <v>386.45</v>
      </c>
      <c r="C514" s="19" t="n">
        <v>26.2</v>
      </c>
      <c r="D514" s="19" t="n">
        <v>22.3</v>
      </c>
      <c r="E514" s="19" t="n">
        <v>6.7</v>
      </c>
      <c r="F514" s="19" t="n">
        <v>8.2</v>
      </c>
      <c r="G514" s="19" t="n">
        <v>3.3</v>
      </c>
    </row>
    <row r="515" customFormat="false" ht="16.15" hidden="false" customHeight="false" outlineLevel="0" collapsed="false">
      <c r="A515" s="15" t="e">
        <v>#NAME?</v>
      </c>
      <c r="B515" s="18" t="n">
        <v>340.85</v>
      </c>
      <c r="C515" s="19" t="n">
        <v>25.3</v>
      </c>
      <c r="D515" s="19" t="n">
        <v>20.9</v>
      </c>
      <c r="E515" s="19" t="n">
        <v>6.8</v>
      </c>
      <c r="F515" s="19" t="n">
        <v>8.4</v>
      </c>
      <c r="G515" s="19" t="n">
        <v>3</v>
      </c>
    </row>
    <row r="516" customFormat="false" ht="16.15" hidden="false" customHeight="false" outlineLevel="0" collapsed="false">
      <c r="A516" s="15" t="e">
        <v>#NAME?</v>
      </c>
      <c r="B516" s="18" t="n">
        <v>324.24</v>
      </c>
      <c r="C516" s="19" t="n">
        <v>25</v>
      </c>
      <c r="D516" s="19" t="n">
        <v>20.4</v>
      </c>
      <c r="E516" s="19" t="n">
        <v>6.5</v>
      </c>
      <c r="F516" s="19" t="n">
        <v>7.9</v>
      </c>
      <c r="G516" s="19" t="n">
        <v>3.3</v>
      </c>
    </row>
    <row r="517" customFormat="false" ht="16.15" hidden="false" customHeight="false" outlineLevel="0" collapsed="false">
      <c r="A517" s="15" t="e">
        <v>#NAME?</v>
      </c>
      <c r="B517" s="18" t="n">
        <v>408.44</v>
      </c>
      <c r="C517" s="19" t="n">
        <v>25.4</v>
      </c>
      <c r="D517" s="19" t="n">
        <v>21.3</v>
      </c>
      <c r="E517" s="19" t="n">
        <v>6.2</v>
      </c>
      <c r="F517" s="19" t="n">
        <v>8.3</v>
      </c>
      <c r="G517" s="19" t="n">
        <v>3.2</v>
      </c>
    </row>
    <row r="518" customFormat="false" ht="16.15" hidden="false" customHeight="false" outlineLevel="0" collapsed="false">
      <c r="A518" s="15" t="e">
        <v>#NAME?</v>
      </c>
      <c r="B518" s="18" t="n">
        <v>282.48</v>
      </c>
      <c r="C518" s="19" t="n">
        <v>23.5</v>
      </c>
      <c r="D518" s="19" t="n">
        <v>19.7</v>
      </c>
      <c r="E518" s="19" t="n">
        <v>5.8</v>
      </c>
      <c r="F518" s="19" t="n">
        <v>7.8</v>
      </c>
      <c r="G518" s="19" t="n">
        <v>2.9</v>
      </c>
    </row>
    <row r="519" customFormat="false" ht="16.15" hidden="false" customHeight="false" outlineLevel="0" collapsed="false">
      <c r="A519" s="15" t="e">
        <v>#NAME?</v>
      </c>
      <c r="B519" s="18" t="n">
        <v>251.62</v>
      </c>
      <c r="C519" s="19" t="n">
        <v>24.8</v>
      </c>
      <c r="D519" s="19" t="n">
        <v>20.4</v>
      </c>
      <c r="E519" s="19" t="n">
        <v>6.3</v>
      </c>
      <c r="F519" s="19" t="n">
        <v>8.1</v>
      </c>
      <c r="G519" s="19" t="n">
        <v>3.1</v>
      </c>
    </row>
    <row r="520" customFormat="false" ht="16.15" hidden="false" customHeight="false" outlineLevel="0" collapsed="false">
      <c r="A520" s="15" t="e">
        <v>#NAME?</v>
      </c>
      <c r="B520" s="18" t="n">
        <v>309.02</v>
      </c>
      <c r="C520" s="19" t="n">
        <v>25</v>
      </c>
      <c r="D520" s="19" t="n">
        <v>20.7</v>
      </c>
      <c r="E520" s="19" t="n">
        <v>6.4</v>
      </c>
      <c r="F520" s="19" t="n">
        <v>7.5</v>
      </c>
      <c r="G520" s="19" t="n">
        <v>3</v>
      </c>
    </row>
    <row r="521" customFormat="false" ht="16.15" hidden="false" customHeight="false" outlineLevel="0" collapsed="false">
      <c r="A521" s="15" t="e">
        <v>#NAME?</v>
      </c>
      <c r="B521" s="18" t="n">
        <v>369.52</v>
      </c>
      <c r="C521" s="19" t="n">
        <v>25</v>
      </c>
      <c r="D521" s="19" t="n">
        <v>20.5</v>
      </c>
      <c r="E521" s="19" t="n">
        <v>6.5</v>
      </c>
      <c r="F521" s="19" t="n">
        <v>7.7</v>
      </c>
      <c r="G521" s="19" t="n">
        <v>3.1</v>
      </c>
    </row>
    <row r="522" customFormat="false" ht="16.15" hidden="false" customHeight="false" outlineLevel="0" collapsed="false">
      <c r="A522" s="15" t="e">
        <v>#NAME?</v>
      </c>
      <c r="B522" s="18" t="n">
        <v>391.57</v>
      </c>
      <c r="C522" s="19" t="n">
        <v>25.4</v>
      </c>
      <c r="D522" s="19" t="n">
        <v>21.3</v>
      </c>
      <c r="E522" s="19" t="n">
        <v>7</v>
      </c>
      <c r="F522" s="19" t="n">
        <v>8.3</v>
      </c>
      <c r="G522" s="19" t="n">
        <v>3.2</v>
      </c>
    </row>
    <row r="523" customFormat="false" ht="16.15" hidden="false" customHeight="false" outlineLevel="0" collapsed="false">
      <c r="A523" s="15" t="e">
        <v>#NAME?</v>
      </c>
      <c r="B523" s="18" t="n">
        <v>329.33</v>
      </c>
      <c r="C523" s="19" t="n">
        <v>26.3</v>
      </c>
      <c r="D523" s="19" t="n">
        <v>22</v>
      </c>
      <c r="E523" s="19" t="n">
        <v>7</v>
      </c>
      <c r="F523" s="19" t="n">
        <v>7.8</v>
      </c>
      <c r="G523" s="19" t="n">
        <v>3.1</v>
      </c>
    </row>
    <row r="524" customFormat="false" ht="16.15" hidden="false" customHeight="false" outlineLevel="0" collapsed="false">
      <c r="A524" s="15" t="e">
        <v>#NAME?</v>
      </c>
      <c r="B524" s="18" t="n">
        <v>341.32</v>
      </c>
      <c r="C524" s="19" t="n">
        <v>24.8</v>
      </c>
      <c r="D524" s="19" t="n">
        <v>20.7</v>
      </c>
      <c r="E524" s="19" t="n">
        <v>6.8</v>
      </c>
      <c r="F524" s="19" t="n">
        <v>8</v>
      </c>
      <c r="G524" s="19" t="n">
        <v>3.2</v>
      </c>
    </row>
    <row r="525" customFormat="false" ht="16.15" hidden="false" customHeight="false" outlineLevel="0" collapsed="false">
      <c r="A525" s="15" t="e">
        <v>#NAME?</v>
      </c>
      <c r="B525" s="18" t="n">
        <v>310.94</v>
      </c>
      <c r="C525" s="19" t="n">
        <v>24.5</v>
      </c>
      <c r="D525" s="19" t="n">
        <v>20.6</v>
      </c>
      <c r="E525" s="19" t="n">
        <v>6.5</v>
      </c>
      <c r="F525" s="19" t="n">
        <v>8</v>
      </c>
      <c r="G525" s="19" t="n">
        <v>3.2</v>
      </c>
    </row>
    <row r="526" customFormat="false" ht="16.15" hidden="false" customHeight="false" outlineLevel="0" collapsed="false">
      <c r="A526" s="15" t="e">
        <v>#NAME?</v>
      </c>
      <c r="B526" s="18" t="n">
        <v>332.17</v>
      </c>
      <c r="C526" s="19" t="n">
        <v>24.4</v>
      </c>
      <c r="D526" s="19" t="n">
        <v>20.2</v>
      </c>
      <c r="E526" s="19" t="n">
        <v>6.4</v>
      </c>
      <c r="F526" s="19" t="n">
        <v>7.6</v>
      </c>
      <c r="G526" s="19" t="n">
        <v>3.1</v>
      </c>
    </row>
    <row r="527" customFormat="false" ht="16.15" hidden="false" customHeight="false" outlineLevel="0" collapsed="false">
      <c r="A527" s="15" t="e">
        <v>#NAME?</v>
      </c>
      <c r="B527" s="18" t="n">
        <v>354.86</v>
      </c>
      <c r="C527" s="19" t="n">
        <v>24.4</v>
      </c>
      <c r="D527" s="19" t="n">
        <v>20.6</v>
      </c>
      <c r="E527" s="19" t="n">
        <v>6.3</v>
      </c>
      <c r="F527" s="19" t="n">
        <v>7.9</v>
      </c>
      <c r="G527" s="19" t="n">
        <v>3</v>
      </c>
    </row>
    <row r="528" customFormat="false" ht="16.15" hidden="false" customHeight="false" outlineLevel="0" collapsed="false">
      <c r="A528" s="15" t="e">
        <v>#NAME?</v>
      </c>
      <c r="B528" s="18" t="n">
        <v>311.39</v>
      </c>
      <c r="C528" s="19" t="n">
        <v>23.8</v>
      </c>
      <c r="D528" s="19" t="n">
        <v>20.1</v>
      </c>
      <c r="E528" s="19" t="n">
        <v>6.5</v>
      </c>
      <c r="F528" s="19" t="n">
        <v>7.5</v>
      </c>
      <c r="G528" s="19" t="n">
        <v>3.1</v>
      </c>
    </row>
    <row r="529" customFormat="false" ht="16.15" hidden="false" customHeight="false" outlineLevel="0" collapsed="false">
      <c r="A529" s="15" t="e">
        <v>#NAME?</v>
      </c>
      <c r="B529" s="18" t="n">
        <v>316.53</v>
      </c>
      <c r="C529" s="19" t="n">
        <v>25</v>
      </c>
      <c r="D529" s="19" t="n">
        <v>20.7</v>
      </c>
      <c r="E529" s="19" t="n">
        <v>6.8</v>
      </c>
      <c r="F529" s="19" t="n">
        <v>7.5</v>
      </c>
      <c r="G529" s="19" t="n">
        <v>3</v>
      </c>
    </row>
    <row r="530" customFormat="false" ht="16.15" hidden="false" customHeight="false" outlineLevel="0" collapsed="false">
      <c r="A530" s="15" t="e">
        <v>#NAME?</v>
      </c>
      <c r="B530" s="18" t="n">
        <v>406.44</v>
      </c>
      <c r="C530" s="19" t="n">
        <v>25.2</v>
      </c>
      <c r="D530" s="19" t="n">
        <v>20.8</v>
      </c>
      <c r="E530" s="19" t="n">
        <v>6.9</v>
      </c>
      <c r="F530" s="19" t="n">
        <v>8.7</v>
      </c>
      <c r="G530" s="19" t="n">
        <v>3.3</v>
      </c>
    </row>
    <row r="531" customFormat="false" ht="16.15" hidden="false" customHeight="false" outlineLevel="0" collapsed="false">
      <c r="A531" s="15" t="e">
        <v>#NAME?</v>
      </c>
      <c r="B531" s="18" t="n">
        <v>320.5</v>
      </c>
      <c r="C531" s="19" t="n">
        <v>24.8</v>
      </c>
      <c r="D531" s="19" t="n">
        <v>21</v>
      </c>
      <c r="E531" s="19" t="n">
        <v>6.7</v>
      </c>
      <c r="F531" s="19" t="n">
        <v>7.4</v>
      </c>
      <c r="G531" s="19" t="n">
        <v>3</v>
      </c>
    </row>
    <row r="532" customFormat="false" ht="16.15" hidden="false" customHeight="false" outlineLevel="0" collapsed="false">
      <c r="A532" s="15" t="e">
        <v>#NAME?</v>
      </c>
      <c r="B532" s="18" t="n">
        <v>316.02</v>
      </c>
      <c r="C532" s="19" t="n">
        <v>26</v>
      </c>
      <c r="D532" s="19" t="n">
        <v>21.9</v>
      </c>
      <c r="E532" s="19" t="n">
        <v>6.8</v>
      </c>
      <c r="F532" s="19" t="n">
        <v>7.8</v>
      </c>
      <c r="G532" s="19" t="n">
        <v>2.9</v>
      </c>
    </row>
    <row r="533" customFormat="false" ht="16.15" hidden="false" customHeight="false" outlineLevel="0" collapsed="false">
      <c r="A533" s="15" t="e">
        <v>#NAME?</v>
      </c>
      <c r="B533" s="18" t="n">
        <v>294.48</v>
      </c>
      <c r="C533" s="19" t="n">
        <v>24.4</v>
      </c>
      <c r="D533" s="19" t="n">
        <v>20.8</v>
      </c>
      <c r="E533" s="19" t="n">
        <v>6.3</v>
      </c>
      <c r="F533" s="19" t="n">
        <v>7.3</v>
      </c>
      <c r="G533" s="19" t="n">
        <v>3</v>
      </c>
    </row>
    <row r="534" customFormat="false" ht="16.15" hidden="false" customHeight="false" outlineLevel="0" collapsed="false">
      <c r="A534" s="15" t="e">
        <v>#NAME?</v>
      </c>
      <c r="B534" s="18" t="n">
        <v>256.73</v>
      </c>
      <c r="C534" s="19" t="n">
        <v>23.5</v>
      </c>
      <c r="D534" s="19" t="n">
        <v>19.8</v>
      </c>
      <c r="E534" s="19" t="n">
        <v>6.7</v>
      </c>
      <c r="F534" s="19" t="n">
        <v>7.2</v>
      </c>
      <c r="G534" s="19" t="n">
        <v>2.9</v>
      </c>
    </row>
    <row r="535" customFormat="false" ht="16.15" hidden="false" customHeight="false" outlineLevel="0" collapsed="false">
      <c r="A535" s="15" t="e">
        <v>#NAME?</v>
      </c>
      <c r="B535" s="18" t="n">
        <v>335.11</v>
      </c>
      <c r="C535" s="19" t="n">
        <v>24.4</v>
      </c>
      <c r="D535" s="19" t="n">
        <v>20.3</v>
      </c>
      <c r="E535" s="19" t="n">
        <v>6.8</v>
      </c>
      <c r="F535" s="19" t="n">
        <v>7.6</v>
      </c>
      <c r="G535" s="19" t="n">
        <v>3.1</v>
      </c>
    </row>
    <row r="536" customFormat="false" ht="16.15" hidden="false" customHeight="false" outlineLevel="0" collapsed="false">
      <c r="A536" s="15" t="e">
        <v>#NAME?</v>
      </c>
      <c r="B536" s="18" t="n">
        <v>341.28</v>
      </c>
      <c r="C536" s="19" t="n">
        <v>23.8</v>
      </c>
      <c r="D536" s="19" t="n">
        <v>19.8</v>
      </c>
      <c r="E536" s="19" t="n">
        <v>6.5</v>
      </c>
      <c r="F536" s="19" t="n">
        <v>7.7</v>
      </c>
      <c r="G536" s="19" t="n">
        <v>3.2</v>
      </c>
    </row>
    <row r="537" customFormat="false" ht="16.15" hidden="false" customHeight="false" outlineLevel="0" collapsed="false">
      <c r="A537" s="15" t="e">
        <v>#NAME?</v>
      </c>
      <c r="B537" s="18" t="n">
        <v>346.6</v>
      </c>
      <c r="C537" s="19" t="n">
        <v>24.4</v>
      </c>
      <c r="D537" s="19" t="n">
        <v>20.6</v>
      </c>
      <c r="E537" s="19" t="n">
        <v>6.5</v>
      </c>
      <c r="F537" s="19" t="n">
        <v>7.9</v>
      </c>
      <c r="G537" s="19" t="n">
        <v>3.1</v>
      </c>
    </row>
    <row r="538" customFormat="false" ht="16.15" hidden="false" customHeight="false" outlineLevel="0" collapsed="false">
      <c r="A538" s="15" t="e">
        <v>#NAME?</v>
      </c>
      <c r="B538" s="18" t="n">
        <v>304.92</v>
      </c>
      <c r="C538" s="19" t="n">
        <v>24.2</v>
      </c>
      <c r="D538" s="19" t="n">
        <v>20.4</v>
      </c>
      <c r="E538" s="19" t="n">
        <v>6</v>
      </c>
      <c r="F538" s="19" t="n">
        <v>7.4</v>
      </c>
      <c r="G538" s="19" t="n">
        <v>3</v>
      </c>
    </row>
    <row r="539" customFormat="false" ht="16.15" hidden="false" customHeight="false" outlineLevel="0" collapsed="false">
      <c r="A539" s="15" t="e">
        <v>#NAME?</v>
      </c>
      <c r="B539" s="18" t="n">
        <v>354.19</v>
      </c>
      <c r="C539" s="19" t="n">
        <v>24.8</v>
      </c>
      <c r="D539" s="19" t="n">
        <v>20.7</v>
      </c>
      <c r="E539" s="19" t="n">
        <v>6.5</v>
      </c>
      <c r="F539" s="19" t="n">
        <v>8</v>
      </c>
      <c r="G539" s="19" t="n">
        <v>3.3</v>
      </c>
    </row>
    <row r="540" customFormat="false" ht="16.15" hidden="false" customHeight="false" outlineLevel="0" collapsed="false">
      <c r="A540" s="15" t="e">
        <v>#NAME?</v>
      </c>
      <c r="B540" s="18" t="n">
        <v>323.77</v>
      </c>
      <c r="C540" s="19" t="n">
        <v>24.3</v>
      </c>
      <c r="D540" s="19" t="n">
        <v>20.4</v>
      </c>
      <c r="E540" s="19" t="n">
        <v>6.4</v>
      </c>
      <c r="F540" s="19" t="n">
        <v>7.6</v>
      </c>
      <c r="G540" s="19" t="n">
        <v>3.2</v>
      </c>
    </row>
    <row r="541" customFormat="false" ht="16.15" hidden="false" customHeight="false" outlineLevel="0" collapsed="false">
      <c r="A541" s="15" t="e">
        <v>#NAME?</v>
      </c>
      <c r="B541" s="18" t="n">
        <v>329.12</v>
      </c>
      <c r="C541" s="19" t="n">
        <v>24.5</v>
      </c>
      <c r="D541" s="19" t="n">
        <v>20.4</v>
      </c>
      <c r="E541" s="19" t="n">
        <v>6.4</v>
      </c>
      <c r="F541" s="19" t="n">
        <v>7.2</v>
      </c>
      <c r="G541" s="19" t="n">
        <v>3.2</v>
      </c>
    </row>
    <row r="542" customFormat="false" ht="16.15" hidden="false" customHeight="false" outlineLevel="0" collapsed="false">
      <c r="A542" s="15" t="e">
        <v>#NAME?</v>
      </c>
      <c r="B542" s="18" t="n">
        <v>317.62</v>
      </c>
      <c r="C542" s="19" t="n">
        <v>24.4</v>
      </c>
      <c r="D542" s="19" t="n">
        <v>20.6</v>
      </c>
      <c r="E542" s="19" t="n">
        <v>6.5</v>
      </c>
      <c r="F542" s="19" t="n">
        <v>7.5</v>
      </c>
      <c r="G542" s="19" t="n">
        <v>3</v>
      </c>
    </row>
    <row r="543" customFormat="false" ht="16.15" hidden="false" customHeight="false" outlineLevel="0" collapsed="false">
      <c r="A543" s="15" t="e">
        <v>#NAME?</v>
      </c>
      <c r="B543" s="18" t="n">
        <v>287</v>
      </c>
      <c r="C543" s="19" t="n">
        <v>23.5</v>
      </c>
      <c r="D543" s="19" t="n">
        <v>19.7</v>
      </c>
      <c r="E543" s="19" t="n">
        <v>6.4</v>
      </c>
      <c r="F543" s="19" t="n">
        <v>7.4</v>
      </c>
      <c r="G543" s="19" t="n">
        <v>3.1</v>
      </c>
    </row>
    <row r="544" customFormat="false" ht="16.15" hidden="false" customHeight="false" outlineLevel="0" collapsed="false">
      <c r="A544" s="15" t="e">
        <v>#NAME?</v>
      </c>
      <c r="B544" s="18" t="n">
        <v>312.86</v>
      </c>
      <c r="C544" s="19" t="n">
        <v>24</v>
      </c>
      <c r="D544" s="19" t="n">
        <v>20.4</v>
      </c>
      <c r="E544" s="19" t="n">
        <v>6.4</v>
      </c>
      <c r="F544" s="19" t="n">
        <v>7.8</v>
      </c>
      <c r="G544" s="19" t="n">
        <v>3.1</v>
      </c>
    </row>
    <row r="545" customFormat="false" ht="16.15" hidden="false" customHeight="false" outlineLevel="0" collapsed="false">
      <c r="A545" s="15" t="e">
        <v>#NAME?</v>
      </c>
      <c r="B545" s="18" t="n">
        <v>318.25</v>
      </c>
      <c r="C545" s="19" t="n">
        <v>24.5</v>
      </c>
      <c r="D545" s="19" t="n">
        <v>20.4</v>
      </c>
      <c r="E545" s="19" t="n">
        <v>6.4</v>
      </c>
      <c r="F545" s="19" t="n">
        <v>7.5</v>
      </c>
      <c r="G545" s="19" t="n">
        <v>3.1</v>
      </c>
    </row>
    <row r="546" customFormat="false" ht="16.15" hidden="false" customHeight="false" outlineLevel="0" collapsed="false">
      <c r="A546" s="15" t="e">
        <v>#NAME?</v>
      </c>
      <c r="B546" s="18" t="n">
        <v>281.86</v>
      </c>
      <c r="C546" s="19" t="n">
        <v>22.8</v>
      </c>
      <c r="D546" s="19" t="n">
        <v>19.2</v>
      </c>
      <c r="E546" s="19" t="n">
        <v>6</v>
      </c>
      <c r="F546" s="19" t="n">
        <v>7</v>
      </c>
      <c r="G546" s="19" t="n">
        <v>3.1</v>
      </c>
    </row>
    <row r="547" customFormat="false" ht="16.15" hidden="false" customHeight="false" outlineLevel="0" collapsed="false">
      <c r="A547" s="15" t="e">
        <v>#NAME?</v>
      </c>
      <c r="B547" s="18" t="n">
        <v>325.18</v>
      </c>
      <c r="C547" s="19" t="n">
        <v>24.8</v>
      </c>
      <c r="D547" s="19" t="n">
        <v>21</v>
      </c>
      <c r="E547" s="19" t="n">
        <v>6.4</v>
      </c>
      <c r="F547" s="19" t="n">
        <v>7.2</v>
      </c>
      <c r="G547" s="19" t="n">
        <v>3</v>
      </c>
    </row>
    <row r="548" customFormat="false" ht="16.15" hidden="false" customHeight="false" outlineLevel="0" collapsed="false">
      <c r="A548" s="15" t="e">
        <v>#NAME?</v>
      </c>
      <c r="B548" s="18" t="n">
        <v>363.44</v>
      </c>
      <c r="C548" s="19" t="n">
        <v>25</v>
      </c>
      <c r="D548" s="19" t="n">
        <v>20.6</v>
      </c>
      <c r="E548" s="19" t="n">
        <v>6.4</v>
      </c>
      <c r="F548" s="19" t="n">
        <v>8</v>
      </c>
      <c r="G548" s="19" t="n">
        <v>3.1</v>
      </c>
    </row>
    <row r="549" customFormat="false" ht="16.15" hidden="false" customHeight="false" outlineLevel="0" collapsed="false">
      <c r="A549" s="15" t="e">
        <v>#NAME?</v>
      </c>
      <c r="B549" s="18" t="n">
        <v>330.56</v>
      </c>
      <c r="C549" s="19" t="n">
        <v>23.5</v>
      </c>
      <c r="D549" s="19" t="n">
        <v>20</v>
      </c>
      <c r="E549" s="19" t="n">
        <v>6.4</v>
      </c>
      <c r="F549" s="19" t="n">
        <v>8</v>
      </c>
      <c r="G549" s="19" t="n">
        <v>3</v>
      </c>
    </row>
    <row r="550" customFormat="false" ht="16.15" hidden="false" customHeight="false" outlineLevel="0" collapsed="false">
      <c r="A550" s="15" t="e">
        <v>#NAME?</v>
      </c>
      <c r="B550" s="18" t="n">
        <v>280.1</v>
      </c>
      <c r="C550" s="19" t="n">
        <v>23.5</v>
      </c>
      <c r="D550" s="19" t="n">
        <v>19.5</v>
      </c>
      <c r="E550" s="19" t="n">
        <v>5.8</v>
      </c>
      <c r="F550" s="19" t="n">
        <v>7.2</v>
      </c>
      <c r="G550" s="19" t="n">
        <v>3</v>
      </c>
    </row>
    <row r="551" customFormat="false" ht="16.15" hidden="false" customHeight="false" outlineLevel="0" collapsed="false">
      <c r="A551" s="15" t="e">
        <v>#NAME?</v>
      </c>
      <c r="B551" s="18" t="n">
        <v>248.92</v>
      </c>
      <c r="C551" s="19" t="n">
        <v>23</v>
      </c>
      <c r="D551" s="19" t="n">
        <v>19.2</v>
      </c>
      <c r="E551" s="19" t="n">
        <v>6.3</v>
      </c>
      <c r="F551" s="19" t="n">
        <v>6.8</v>
      </c>
      <c r="G551" s="19" t="n">
        <v>3</v>
      </c>
    </row>
    <row r="552" customFormat="false" ht="16.15" hidden="false" customHeight="false" outlineLevel="0" collapsed="false">
      <c r="A552" s="15" t="e">
        <v>#NAME?</v>
      </c>
      <c r="B552" s="18" t="n">
        <v>328.65</v>
      </c>
      <c r="C552" s="19" t="n">
        <v>23.2</v>
      </c>
      <c r="D552" s="19" t="n">
        <v>19.5</v>
      </c>
      <c r="E552" s="19" t="n">
        <v>6.3</v>
      </c>
      <c r="F552" s="19" t="n">
        <v>7.5</v>
      </c>
      <c r="G552" s="19" t="n">
        <v>3.1</v>
      </c>
    </row>
    <row r="553" customFormat="false" ht="16.15" hidden="false" customHeight="false" outlineLevel="0" collapsed="false">
      <c r="A553" s="15" t="e">
        <v>#NAME?</v>
      </c>
      <c r="B553" s="18" t="n">
        <v>324.86</v>
      </c>
      <c r="C553" s="19" t="n">
        <v>24.4</v>
      </c>
      <c r="D553" s="19" t="n">
        <v>20.5</v>
      </c>
      <c r="E553" s="19" t="n">
        <v>6.2</v>
      </c>
      <c r="F553" s="19" t="n">
        <v>7.5</v>
      </c>
      <c r="G553" s="19" t="n">
        <v>3.1</v>
      </c>
    </row>
    <row r="554" customFormat="false" ht="16.15" hidden="false" customHeight="false" outlineLevel="0" collapsed="false">
      <c r="A554" s="15" t="e">
        <v>#NAME?</v>
      </c>
      <c r="B554" s="18" t="n">
        <v>310.85</v>
      </c>
      <c r="C554" s="19" t="n">
        <v>24.9</v>
      </c>
      <c r="D554" s="19" t="n">
        <v>20.8</v>
      </c>
      <c r="E554" s="19" t="n">
        <v>6.1</v>
      </c>
      <c r="F554" s="19" t="n">
        <v>7.6</v>
      </c>
      <c r="G554" s="19" t="n">
        <v>3</v>
      </c>
    </row>
    <row r="555" customFormat="false" ht="16.15" hidden="false" customHeight="false" outlineLevel="0" collapsed="false">
      <c r="A555" s="15" t="e">
        <v>#NAME?</v>
      </c>
      <c r="B555" s="18" t="n">
        <v>347.02</v>
      </c>
      <c r="C555" s="19" t="n">
        <v>24.4</v>
      </c>
      <c r="D555" s="19" t="n">
        <v>20.6</v>
      </c>
      <c r="E555" s="19" t="n">
        <v>6.5</v>
      </c>
      <c r="F555" s="19" t="n">
        <v>7.4</v>
      </c>
      <c r="G555" s="19" t="n">
        <v>3.2</v>
      </c>
    </row>
    <row r="556" customFormat="false" ht="16.15" hidden="false" customHeight="false" outlineLevel="0" collapsed="false">
      <c r="A556" s="15" t="e">
        <v>#NAME?</v>
      </c>
      <c r="B556" s="18" t="n">
        <v>293.1</v>
      </c>
      <c r="C556" s="19" t="n">
        <v>24</v>
      </c>
      <c r="D556" s="19" t="n">
        <v>20.2</v>
      </c>
      <c r="E556" s="19" t="n">
        <v>6.4</v>
      </c>
      <c r="F556" s="19" t="n">
        <v>7.4</v>
      </c>
      <c r="G556" s="19" t="n">
        <v>3</v>
      </c>
    </row>
    <row r="557" customFormat="false" ht="16.15" hidden="false" customHeight="false" outlineLevel="0" collapsed="false">
      <c r="A557" s="15" t="e">
        <v>#NAME?</v>
      </c>
      <c r="B557" s="18" t="n">
        <v>233.7</v>
      </c>
      <c r="C557" s="19" t="n">
        <v>22.7</v>
      </c>
      <c r="D557" s="19" t="n">
        <v>19.4</v>
      </c>
      <c r="E557" s="19" t="n">
        <v>5.8</v>
      </c>
      <c r="F557" s="19" t="n">
        <v>6.8</v>
      </c>
      <c r="G557" s="19" t="n">
        <v>2.9</v>
      </c>
    </row>
    <row r="558" customFormat="false" ht="16.15" hidden="false" customHeight="false" outlineLevel="0" collapsed="false">
      <c r="A558" s="15" t="e">
        <v>#NAME?</v>
      </c>
      <c r="B558" s="18" t="n">
        <v>275.72</v>
      </c>
      <c r="C558" s="19" t="n">
        <v>22.9</v>
      </c>
      <c r="D558" s="19" t="n">
        <v>19.3</v>
      </c>
      <c r="E558" s="19" t="n">
        <v>5.5</v>
      </c>
      <c r="F558" s="19" t="n">
        <v>7</v>
      </c>
      <c r="G558" s="19" t="n">
        <v>3.1</v>
      </c>
    </row>
    <row r="559" customFormat="false" ht="16.15" hidden="false" customHeight="false" outlineLevel="0" collapsed="false">
      <c r="A559" s="15" t="e">
        <v>#NAME?</v>
      </c>
      <c r="B559" s="18" t="n">
        <v>302.54</v>
      </c>
      <c r="C559" s="19" t="n">
        <v>24.2</v>
      </c>
      <c r="D559" s="19" t="n">
        <v>20.4</v>
      </c>
      <c r="E559" s="19" t="n">
        <v>6</v>
      </c>
      <c r="F559" s="19" t="n">
        <v>7.2</v>
      </c>
      <c r="G559" s="19" t="n">
        <v>3.1</v>
      </c>
    </row>
    <row r="560" customFormat="false" ht="16.15" hidden="false" customHeight="false" outlineLevel="0" collapsed="false">
      <c r="A560" s="15" t="e">
        <v>#NAME?</v>
      </c>
      <c r="B560" s="18" t="n">
        <v>230</v>
      </c>
      <c r="C560" s="19" t="n">
        <v>22.5</v>
      </c>
      <c r="D560" s="19" t="n">
        <v>19.2</v>
      </c>
      <c r="E560" s="19" t="n">
        <v>5.5</v>
      </c>
      <c r="F560" s="19" t="n">
        <v>6.9</v>
      </c>
      <c r="G560" s="19" t="n">
        <v>3</v>
      </c>
    </row>
    <row r="561" customFormat="false" ht="16.15" hidden="false" customHeight="false" outlineLevel="0" collapsed="false">
      <c r="A561" s="15" t="e">
        <v>#NAME?</v>
      </c>
      <c r="B561" s="18" t="n">
        <v>302.46</v>
      </c>
      <c r="C561" s="19" t="n">
        <v>24.5</v>
      </c>
      <c r="D561" s="19" t="n">
        <v>20.4</v>
      </c>
      <c r="E561" s="19" t="n">
        <v>6.5</v>
      </c>
      <c r="F561" s="19" t="n">
        <v>7.5</v>
      </c>
      <c r="G561" s="19" t="n">
        <v>3.1</v>
      </c>
    </row>
    <row r="562" customFormat="false" ht="16.15" hidden="false" customHeight="false" outlineLevel="0" collapsed="false">
      <c r="A562" s="15" t="e">
        <v>#NAME?</v>
      </c>
      <c r="B562" s="18" t="n">
        <v>262.93</v>
      </c>
      <c r="C562" s="19" t="n">
        <v>21.8</v>
      </c>
      <c r="D562" s="19" t="n">
        <v>19.3</v>
      </c>
      <c r="E562" s="19" t="n">
        <v>6.2</v>
      </c>
      <c r="F562" s="19" t="n">
        <v>7.4</v>
      </c>
      <c r="G562" s="19" t="n">
        <v>3.1</v>
      </c>
    </row>
    <row r="563" customFormat="false" ht="16.15" hidden="false" customHeight="false" outlineLevel="0" collapsed="false">
      <c r="A563" s="15" t="e">
        <v>#NAME?</v>
      </c>
      <c r="B563" s="18" t="n">
        <v>240.57</v>
      </c>
      <c r="C563" s="19" t="n">
        <v>22</v>
      </c>
      <c r="D563" s="19" t="n">
        <v>18.1</v>
      </c>
      <c r="E563" s="19" t="n">
        <v>5.5</v>
      </c>
      <c r="F563" s="19" t="n">
        <v>7.4</v>
      </c>
      <c r="G563" s="19" t="n">
        <v>2.9</v>
      </c>
    </row>
    <row r="564" customFormat="false" ht="16.15" hidden="false" customHeight="false" outlineLevel="0" collapsed="false">
      <c r="A564" s="15" t="e">
        <v>#NAME?</v>
      </c>
      <c r="B564" s="18" t="n">
        <v>189.02</v>
      </c>
      <c r="C564" s="19" t="n">
        <v>21.2</v>
      </c>
      <c r="D564" s="19" t="n">
        <v>17.6</v>
      </c>
      <c r="E564" s="19" t="n">
        <v>5.5</v>
      </c>
      <c r="F564" s="19" t="n">
        <v>6.2</v>
      </c>
      <c r="G564" s="19" t="n">
        <v>2.9</v>
      </c>
    </row>
    <row r="565" customFormat="false" ht="16.15" hidden="false" customHeight="false" outlineLevel="0" collapsed="false">
      <c r="A565" s="15" t="e">
        <v>#NAME?</v>
      </c>
      <c r="B565" s="18" t="n">
        <v>292.64</v>
      </c>
      <c r="C565" s="19" t="n">
        <v>23.7</v>
      </c>
      <c r="D565" s="19" t="n">
        <v>19.8</v>
      </c>
      <c r="E565" s="19" t="n">
        <v>6</v>
      </c>
      <c r="F565" s="19" t="n">
        <v>7.5</v>
      </c>
      <c r="G565" s="19" t="n">
        <v>3.1</v>
      </c>
    </row>
    <row r="566" customFormat="false" ht="16.15" hidden="false" customHeight="false" outlineLevel="0" collapsed="false">
      <c r="A566" s="15" t="e">
        <v>#NAME?</v>
      </c>
      <c r="B566" s="18" t="n">
        <v>293.44</v>
      </c>
      <c r="C566" s="19" t="n">
        <v>23.5</v>
      </c>
      <c r="D566" s="19" t="n">
        <v>19.5</v>
      </c>
      <c r="E566" s="19" t="n">
        <v>5.8</v>
      </c>
      <c r="F566" s="19" t="n">
        <v>7.5</v>
      </c>
      <c r="G566" s="19" t="n">
        <v>3.1</v>
      </c>
    </row>
    <row r="567" customFormat="false" ht="16.15" hidden="false" customHeight="false" outlineLevel="0" collapsed="false">
      <c r="A567" s="15" t="e">
        <v>#NAME?</v>
      </c>
      <c r="B567" s="18" t="n">
        <v>200.47</v>
      </c>
      <c r="C567" s="19" t="n">
        <v>21.5</v>
      </c>
      <c r="D567" s="19" t="n">
        <v>17.8</v>
      </c>
      <c r="E567" s="19" t="n">
        <v>5.5</v>
      </c>
      <c r="F567" s="19" t="n">
        <v>6.5</v>
      </c>
      <c r="G567" s="19" t="n">
        <v>3.1</v>
      </c>
    </row>
    <row r="568" customFormat="false" ht="16.15" hidden="false" customHeight="false" outlineLevel="0" collapsed="false">
      <c r="A568" s="15" t="e">
        <v>#NAME?</v>
      </c>
      <c r="B568" s="18" t="n">
        <v>252.2</v>
      </c>
      <c r="C568" s="19" t="n">
        <v>23</v>
      </c>
      <c r="D568" s="19" t="n">
        <v>19.6</v>
      </c>
      <c r="E568" s="19" t="n">
        <v>6</v>
      </c>
      <c r="F568" s="19" t="n">
        <v>6.6</v>
      </c>
      <c r="G568" s="19" t="n">
        <v>3.1</v>
      </c>
    </row>
    <row r="569" customFormat="false" ht="16.15" hidden="false" customHeight="false" outlineLevel="0" collapsed="false">
      <c r="A569" s="15" t="e">
        <v>#NAME?</v>
      </c>
      <c r="B569" s="18" t="n">
        <v>276.83</v>
      </c>
      <c r="C569" s="19" t="n">
        <v>24</v>
      </c>
      <c r="D569" s="19" t="n">
        <v>20.3</v>
      </c>
      <c r="E569" s="19" t="n">
        <v>6</v>
      </c>
      <c r="F569" s="19" t="n">
        <v>7</v>
      </c>
      <c r="G569" s="19" t="n">
        <v>3.1</v>
      </c>
    </row>
    <row r="570" customFormat="false" ht="16.15" hidden="false" customHeight="false" outlineLevel="0" collapsed="false">
      <c r="A570" s="15" t="e">
        <v>#NAME?</v>
      </c>
      <c r="B570" s="18" t="n">
        <v>264.32</v>
      </c>
      <c r="C570" s="19" t="n">
        <v>23</v>
      </c>
      <c r="D570" s="19" t="n">
        <v>19.3</v>
      </c>
      <c r="E570" s="19" t="n">
        <v>5.8</v>
      </c>
      <c r="F570" s="19" t="n">
        <v>6.9</v>
      </c>
      <c r="G570" s="19" t="n">
        <v>3</v>
      </c>
    </row>
    <row r="571" customFormat="false" ht="16.15" hidden="false" customHeight="false" outlineLevel="0" collapsed="false">
      <c r="A571" s="15" t="e">
        <v>#NAME?</v>
      </c>
      <c r="B571" s="18" t="n">
        <v>283.05</v>
      </c>
      <c r="C571" s="19" t="n">
        <v>23</v>
      </c>
      <c r="D571" s="19" t="n">
        <v>19.4</v>
      </c>
      <c r="E571" s="19" t="n">
        <v>5.9</v>
      </c>
      <c r="F571" s="19" t="n">
        <v>7.1</v>
      </c>
      <c r="G571" s="19" t="n">
        <v>3.1</v>
      </c>
    </row>
    <row r="572" customFormat="false" ht="16.15" hidden="false" customHeight="false" outlineLevel="0" collapsed="false">
      <c r="A572" s="15" t="e">
        <v>#NAME?</v>
      </c>
      <c r="B572" s="18" t="n">
        <v>308.3</v>
      </c>
      <c r="C572" s="19" t="n">
        <v>23.6</v>
      </c>
      <c r="D572" s="19" t="n">
        <v>20.2</v>
      </c>
      <c r="E572" s="19" t="n">
        <v>5.9</v>
      </c>
      <c r="F572" s="19" t="n">
        <v>7.4</v>
      </c>
      <c r="G572" s="19" t="n">
        <v>3</v>
      </c>
    </row>
    <row r="573" customFormat="false" ht="16.15" hidden="false" customHeight="false" outlineLevel="0" collapsed="false">
      <c r="A573" s="15" t="e">
        <v>#NAME?</v>
      </c>
      <c r="B573" s="18" t="n">
        <v>262</v>
      </c>
      <c r="C573" s="19" t="n">
        <v>23</v>
      </c>
      <c r="D573" s="19" t="n">
        <v>19.2</v>
      </c>
      <c r="E573" s="19" t="n">
        <v>6</v>
      </c>
      <c r="F573" s="19" t="n">
        <v>6.9</v>
      </c>
      <c r="G573" s="19" t="n">
        <v>3.2</v>
      </c>
    </row>
    <row r="574" customFormat="false" ht="16.15" hidden="false" customHeight="false" outlineLevel="0" collapsed="false">
      <c r="A574" s="15" t="e">
        <v>#NAME?</v>
      </c>
      <c r="B574" s="18" t="n">
        <v>382.26</v>
      </c>
      <c r="C574" s="19" t="n">
        <v>24.8</v>
      </c>
      <c r="D574" s="19" t="n">
        <v>20.7</v>
      </c>
      <c r="E574" s="19" t="n">
        <v>5.8</v>
      </c>
      <c r="F574" s="19" t="n">
        <v>7.7</v>
      </c>
      <c r="G574" s="19" t="n">
        <v>3.1</v>
      </c>
    </row>
    <row r="575" customFormat="false" ht="16.15" hidden="false" customHeight="false" outlineLevel="0" collapsed="false">
      <c r="A575" s="15" t="e">
        <v>#NAME?</v>
      </c>
      <c r="B575" s="18" t="n">
        <v>191.2</v>
      </c>
      <c r="C575" s="19" t="n">
        <v>20.6</v>
      </c>
      <c r="D575" s="19" t="n">
        <v>17.2</v>
      </c>
      <c r="E575" s="19" t="n">
        <v>5.5</v>
      </c>
      <c r="F575" s="19" t="n">
        <v>6.2</v>
      </c>
      <c r="G575" s="19" t="n">
        <v>2.9</v>
      </c>
    </row>
    <row r="576" customFormat="false" ht="16.15" hidden="false" customHeight="false" outlineLevel="0" collapsed="false">
      <c r="A576" s="15" t="e">
        <v>#NAME?</v>
      </c>
      <c r="B576" s="18" t="n">
        <v>306.65</v>
      </c>
      <c r="C576" s="19" t="n">
        <v>24.2</v>
      </c>
      <c r="D576" s="19" t="n">
        <v>20.3</v>
      </c>
      <c r="E576" s="19" t="n">
        <v>6</v>
      </c>
      <c r="F576" s="19" t="n">
        <v>7.5</v>
      </c>
      <c r="G576" s="19" t="n">
        <v>3.2</v>
      </c>
    </row>
    <row r="577" customFormat="false" ht="16.15" hidden="false" customHeight="false" outlineLevel="0" collapsed="false">
      <c r="A577" s="15" t="e">
        <v>#NAME?</v>
      </c>
      <c r="B577" s="18" t="n">
        <v>282.44</v>
      </c>
      <c r="C577" s="19" t="n">
        <v>22.8</v>
      </c>
      <c r="D577" s="19" t="n">
        <v>19.2</v>
      </c>
      <c r="E577" s="19" t="n">
        <v>5.8</v>
      </c>
      <c r="F577" s="19" t="n">
        <v>7.4</v>
      </c>
      <c r="G577" s="19" t="n">
        <v>3.1</v>
      </c>
    </row>
    <row r="578" customFormat="false" ht="16.15" hidden="false" customHeight="false" outlineLevel="0" collapsed="false">
      <c r="A578" s="15" t="e">
        <v>#NAME?</v>
      </c>
      <c r="B578" s="18" t="n">
        <v>272.44</v>
      </c>
      <c r="C578" s="19" t="n">
        <v>23.8</v>
      </c>
      <c r="D578" s="19" t="n">
        <v>18.8</v>
      </c>
      <c r="E578" s="19" t="n">
        <v>6</v>
      </c>
      <c r="F578" s="19" t="n">
        <v>7.4</v>
      </c>
      <c r="G578" s="19" t="n">
        <v>3.2</v>
      </c>
    </row>
    <row r="579" customFormat="false" ht="16.15" hidden="false" customHeight="false" outlineLevel="0" collapsed="false">
      <c r="A579" s="15" t="e">
        <v>#NAME?</v>
      </c>
      <c r="B579" s="18" t="n">
        <v>352.52</v>
      </c>
      <c r="C579" s="19" t="n">
        <v>24.3</v>
      </c>
      <c r="D579" s="19" t="n">
        <v>20.3</v>
      </c>
      <c r="E579" s="19" t="n">
        <v>6.2</v>
      </c>
      <c r="F579" s="19" t="n">
        <v>8</v>
      </c>
      <c r="G579" s="19" t="n">
        <v>3.3</v>
      </c>
    </row>
    <row r="580" customFormat="false" ht="16.15" hidden="false" customHeight="false" outlineLevel="0" collapsed="false">
      <c r="A580" s="15" t="e">
        <v>#NAME?</v>
      </c>
      <c r="B580" s="18" t="n">
        <v>242.85</v>
      </c>
      <c r="C580" s="19" t="n">
        <v>22</v>
      </c>
      <c r="D580" s="19" t="n">
        <v>18.8</v>
      </c>
      <c r="E580" s="19" t="n">
        <v>5.5</v>
      </c>
      <c r="F580" s="19" t="n">
        <v>6.7</v>
      </c>
      <c r="G580" s="19" t="n">
        <v>3.2</v>
      </c>
    </row>
    <row r="581" customFormat="false" ht="16.15" hidden="false" customHeight="false" outlineLevel="0" collapsed="false">
      <c r="A581" s="15" t="e">
        <v>#NAME?</v>
      </c>
      <c r="B581" s="18" t="n">
        <v>305.57</v>
      </c>
      <c r="C581" s="19" t="n">
        <v>24.3</v>
      </c>
      <c r="D581" s="19" t="n">
        <v>20.2</v>
      </c>
      <c r="E581" s="19" t="n">
        <v>6.4</v>
      </c>
      <c r="F581" s="19" t="n">
        <v>7.6</v>
      </c>
      <c r="G581" s="19" t="n">
        <v>3</v>
      </c>
    </row>
    <row r="582" customFormat="false" ht="16.15" hidden="false" customHeight="false" outlineLevel="0" collapsed="false">
      <c r="A582" s="15" t="e">
        <v>#NAME?</v>
      </c>
      <c r="B582" s="18" t="n">
        <v>234.31</v>
      </c>
      <c r="C582" s="19" t="n">
        <v>22.4</v>
      </c>
      <c r="D582" s="19" t="n">
        <v>19</v>
      </c>
      <c r="E582" s="19" t="n">
        <v>6</v>
      </c>
      <c r="F582" s="19" t="n">
        <v>7</v>
      </c>
      <c r="G582" s="19" t="n">
        <v>3</v>
      </c>
    </row>
    <row r="583" customFormat="false" ht="16.15" hidden="false" customHeight="false" outlineLevel="0" collapsed="false">
      <c r="A583" s="15" t="e">
        <v>#NAME?</v>
      </c>
      <c r="B583" s="18" t="n">
        <v>291.41</v>
      </c>
      <c r="C583" s="19" t="n">
        <v>24.4</v>
      </c>
      <c r="D583" s="19" t="n">
        <v>20.4</v>
      </c>
      <c r="E583" s="19" t="n">
        <v>6.4</v>
      </c>
      <c r="F583" s="19" t="n">
        <v>7.2</v>
      </c>
      <c r="G583" s="19" t="n">
        <v>3</v>
      </c>
    </row>
    <row r="584" customFormat="false" ht="16.15" hidden="false" customHeight="false" outlineLevel="0" collapsed="false">
      <c r="A584" s="15" t="e">
        <v>#NAME?</v>
      </c>
      <c r="B584" s="18" t="n">
        <v>231.34</v>
      </c>
      <c r="C584" s="19" t="n">
        <v>22.2</v>
      </c>
      <c r="D584" s="19" t="n">
        <v>18.7</v>
      </c>
      <c r="E584" s="19" t="n">
        <v>6</v>
      </c>
      <c r="F584" s="19" t="n">
        <v>6.5</v>
      </c>
      <c r="G584" s="19" t="n">
        <v>3</v>
      </c>
    </row>
    <row r="585" customFormat="false" ht="16.15" hidden="false" customHeight="false" outlineLevel="0" collapsed="false">
      <c r="A585" s="15" t="e">
        <v>#NAME?</v>
      </c>
      <c r="B585" s="18" t="n">
        <v>244.06</v>
      </c>
      <c r="C585" s="19" t="n">
        <v>22.7</v>
      </c>
      <c r="D585" s="19" t="n">
        <v>18.9</v>
      </c>
      <c r="E585" s="19" t="n">
        <v>5.8</v>
      </c>
      <c r="F585" s="19" t="n">
        <v>6.5</v>
      </c>
      <c r="G585" s="19" t="n">
        <v>3</v>
      </c>
    </row>
    <row r="586" customFormat="false" ht="16.15" hidden="false" customHeight="false" outlineLevel="0" collapsed="false">
      <c r="A586" s="15" t="e">
        <v>#NAME?</v>
      </c>
      <c r="B586" s="18" t="n">
        <v>291.24</v>
      </c>
      <c r="C586" s="19" t="n">
        <v>23.5</v>
      </c>
      <c r="D586" s="19" t="n">
        <v>19.8</v>
      </c>
      <c r="E586" s="19" t="n">
        <v>5.7</v>
      </c>
      <c r="F586" s="19" t="n">
        <v>7.2</v>
      </c>
      <c r="G586" s="19" t="n">
        <v>3.2</v>
      </c>
    </row>
    <row r="587" customFormat="false" ht="16.15" hidden="false" customHeight="false" outlineLevel="0" collapsed="false">
      <c r="A587" s="15" t="e">
        <v>#NAME?</v>
      </c>
      <c r="B587" s="18" t="n">
        <v>304.49</v>
      </c>
      <c r="C587" s="19" t="n">
        <v>23.7</v>
      </c>
      <c r="D587" s="19" t="n">
        <v>19.8</v>
      </c>
      <c r="E587" s="19" t="n">
        <v>6</v>
      </c>
      <c r="F587" s="19" t="n">
        <v>7.6</v>
      </c>
      <c r="G587" s="19" t="n">
        <v>3.1</v>
      </c>
    </row>
    <row r="588" customFormat="false" ht="16.15" hidden="false" customHeight="false" outlineLevel="0" collapsed="false">
      <c r="A588" s="15" t="e">
        <v>#NAME?</v>
      </c>
      <c r="B588" s="18" t="n">
        <v>276.3</v>
      </c>
      <c r="C588" s="19" t="n">
        <v>23</v>
      </c>
      <c r="D588" s="19" t="n">
        <v>19.2</v>
      </c>
      <c r="E588" s="19" t="n">
        <v>5.9</v>
      </c>
      <c r="F588" s="19" t="n">
        <v>7.1</v>
      </c>
      <c r="G588" s="19" t="n">
        <v>3</v>
      </c>
    </row>
    <row r="589" customFormat="false" ht="16.15" hidden="false" customHeight="false" outlineLevel="0" collapsed="false">
      <c r="A589" s="15" t="e">
        <v>#NAME?</v>
      </c>
      <c r="B589" s="18" t="n">
        <v>258.55</v>
      </c>
      <c r="C589" s="19" t="n">
        <v>23.5</v>
      </c>
      <c r="D589" s="19" t="n">
        <v>19.8</v>
      </c>
      <c r="E589" s="19" t="n">
        <v>6</v>
      </c>
      <c r="F589" s="19" t="n">
        <v>7</v>
      </c>
      <c r="G589" s="19" t="n">
        <v>3</v>
      </c>
    </row>
    <row r="590" customFormat="false" ht="16.15" hidden="false" customHeight="false" outlineLevel="0" collapsed="false">
      <c r="A590" s="15" t="e">
        <v>#NAME?</v>
      </c>
      <c r="B590" s="18" t="n">
        <v>227.25</v>
      </c>
      <c r="C590" s="19" t="n">
        <v>23</v>
      </c>
      <c r="D590" s="19" t="n">
        <v>19</v>
      </c>
      <c r="E590" s="19" t="n">
        <v>5.8</v>
      </c>
      <c r="F590" s="19" t="n">
        <v>6.5</v>
      </c>
      <c r="G590" s="19" t="n">
        <v>2.9</v>
      </c>
    </row>
    <row r="591" customFormat="false" ht="16.15" hidden="false" customHeight="false" outlineLevel="0" collapsed="false">
      <c r="A591" s="15" t="e">
        <v>#NAME?</v>
      </c>
      <c r="B591" s="18" t="n">
        <v>130.1</v>
      </c>
      <c r="C591" s="19" t="n">
        <v>19.3</v>
      </c>
      <c r="D591" s="19" t="n">
        <v>16.6</v>
      </c>
      <c r="E591" s="19" t="n">
        <v>5</v>
      </c>
      <c r="F591" s="19" t="n">
        <v>5.5</v>
      </c>
      <c r="G591" s="19" t="n">
        <v>2.4</v>
      </c>
    </row>
    <row r="592" customFormat="false" ht="16.15" hidden="false" customHeight="false" outlineLevel="0" collapsed="false">
      <c r="A592" s="15" t="e">
        <v>#NAME?</v>
      </c>
      <c r="B592" s="18" t="n">
        <v>276.44</v>
      </c>
      <c r="C592" s="19" t="n">
        <v>23.5</v>
      </c>
      <c r="D592" s="19" t="n">
        <v>19.3</v>
      </c>
      <c r="E592" s="19" t="n">
        <v>6</v>
      </c>
      <c r="F592" s="19" t="n">
        <v>7.5</v>
      </c>
      <c r="G592" s="19" t="n">
        <v>3.2</v>
      </c>
    </row>
    <row r="593" customFormat="false" ht="16.15" hidden="false" customHeight="false" outlineLevel="0" collapsed="false">
      <c r="A593" s="15" t="e">
        <v>#NAME?</v>
      </c>
      <c r="B593" s="18" t="n">
        <v>251.3</v>
      </c>
      <c r="C593" s="19" t="n">
        <v>23.5</v>
      </c>
      <c r="D593" s="19" t="n">
        <v>19.3</v>
      </c>
      <c r="E593" s="19" t="n">
        <v>6</v>
      </c>
      <c r="F593" s="19" t="n">
        <v>7.4</v>
      </c>
      <c r="G593" s="19" t="n">
        <v>3.1</v>
      </c>
    </row>
    <row r="594" customFormat="false" ht="16.15" hidden="false" customHeight="false" outlineLevel="0" collapsed="false">
      <c r="A594" s="15" t="e">
        <v>#NAME?</v>
      </c>
      <c r="B594" s="18" t="n">
        <v>306.33</v>
      </c>
      <c r="C594" s="19" t="n">
        <v>24.2</v>
      </c>
      <c r="D594" s="19" t="n">
        <v>20.4</v>
      </c>
      <c r="E594" s="19" t="n">
        <v>6.2</v>
      </c>
      <c r="F594" s="19" t="n">
        <v>6.5</v>
      </c>
      <c r="G594" s="19" t="n">
        <v>3.1</v>
      </c>
    </row>
    <row r="595" customFormat="false" ht="16.15" hidden="false" customHeight="false" outlineLevel="0" collapsed="false">
      <c r="A595" s="15" t="e">
        <v>#NAME?</v>
      </c>
      <c r="B595" s="18" t="n">
        <v>209.89</v>
      </c>
      <c r="C595" s="19" t="n">
        <v>21.5</v>
      </c>
      <c r="D595" s="19" t="n">
        <v>18.3</v>
      </c>
      <c r="E595" s="19" t="n">
        <v>5.7</v>
      </c>
      <c r="F595" s="19" t="n">
        <v>6.6</v>
      </c>
      <c r="G595" s="19" t="n">
        <v>3.1</v>
      </c>
    </row>
    <row r="596" customFormat="false" ht="16.15" hidden="false" customHeight="false" outlineLevel="0" collapsed="false">
      <c r="A596" s="15" t="e">
        <v>#NAME?</v>
      </c>
      <c r="B596" s="18" t="n">
        <v>220.04</v>
      </c>
      <c r="C596" s="19" t="n">
        <v>22</v>
      </c>
      <c r="D596" s="19" t="n">
        <v>18.8</v>
      </c>
      <c r="E596" s="19" t="n">
        <v>5.5</v>
      </c>
      <c r="F596" s="19" t="n">
        <v>6.5</v>
      </c>
      <c r="G596" s="19" t="n">
        <v>3</v>
      </c>
    </row>
    <row r="597" customFormat="false" ht="16.15" hidden="false" customHeight="false" outlineLevel="0" collapsed="false">
      <c r="A597" s="15" t="e">
        <v>#NAME?</v>
      </c>
      <c r="B597" s="20" t="n">
        <v>290.58</v>
      </c>
      <c r="C597" s="21" t="n">
        <v>23.4</v>
      </c>
      <c r="D597" s="21" t="n">
        <v>19.8</v>
      </c>
      <c r="E597" s="21" t="n">
        <v>6.2</v>
      </c>
      <c r="F597" s="21" t="n">
        <v>6.8</v>
      </c>
      <c r="G597" s="21" t="n">
        <v>2.2</v>
      </c>
    </row>
    <row r="598" customFormat="false" ht="16.15" hidden="false" customHeight="false" outlineLevel="0" collapsed="false">
      <c r="A598" s="15" t="e">
        <v>#NAME?</v>
      </c>
      <c r="B598" s="22" t="n">
        <v>282.74</v>
      </c>
      <c r="C598" s="23" t="n">
        <v>23.5</v>
      </c>
      <c r="D598" s="23" t="n">
        <v>20.3</v>
      </c>
      <c r="E598" s="23" t="n">
        <v>6.5</v>
      </c>
      <c r="F598" s="23" t="n">
        <v>6.5</v>
      </c>
      <c r="G598" s="23" t="n">
        <v>2.4</v>
      </c>
    </row>
    <row r="599" customFormat="false" ht="16.15" hidden="false" customHeight="false" outlineLevel="0" collapsed="false">
      <c r="A599" s="15" t="e">
        <v>#NAME?</v>
      </c>
      <c r="B599" s="22" t="n">
        <v>285.64</v>
      </c>
      <c r="C599" s="23" t="n">
        <v>24.3</v>
      </c>
      <c r="D599" s="23" t="n">
        <v>20.8</v>
      </c>
      <c r="E599" s="23" t="n">
        <v>6.6</v>
      </c>
      <c r="F599" s="23" t="n">
        <v>6.6</v>
      </c>
      <c r="G599" s="23" t="n">
        <v>2.5</v>
      </c>
    </row>
    <row r="600" customFormat="false" ht="16.15" hidden="false" customHeight="false" outlineLevel="0" collapsed="false">
      <c r="A600" s="15" t="e">
        <v>#NAME?</v>
      </c>
      <c r="B600" s="22" t="n">
        <v>290.22</v>
      </c>
      <c r="C600" s="23" t="n">
        <v>24.3</v>
      </c>
      <c r="D600" s="23" t="n">
        <v>20.3</v>
      </c>
      <c r="E600" s="23" t="n">
        <v>6.8</v>
      </c>
      <c r="F600" s="23" t="n">
        <v>6.8</v>
      </c>
      <c r="G600" s="23" t="n">
        <v>2.5</v>
      </c>
    </row>
    <row r="601" customFormat="false" ht="16.15" hidden="false" customHeight="false" outlineLevel="0" collapsed="false">
      <c r="A601" s="15" t="e">
        <v>#NAME?</v>
      </c>
      <c r="B601" s="22" t="n">
        <v>349.84</v>
      </c>
      <c r="C601" s="23" t="n">
        <v>25.9</v>
      </c>
      <c r="D601" s="23" t="n">
        <v>21.5</v>
      </c>
      <c r="E601" s="23" t="n">
        <v>7</v>
      </c>
      <c r="F601" s="23" t="n">
        <v>7</v>
      </c>
      <c r="G601" s="23" t="n">
        <v>3</v>
      </c>
    </row>
    <row r="602" customFormat="false" ht="16.15" hidden="false" customHeight="false" outlineLevel="0" collapsed="false">
      <c r="A602" s="15" t="e">
        <v>#NAME?</v>
      </c>
      <c r="B602" s="22" t="n">
        <v>365.99</v>
      </c>
      <c r="C602" s="23" t="n">
        <v>25.7</v>
      </c>
      <c r="D602" s="23" t="n">
        <v>21.4</v>
      </c>
      <c r="E602" s="23" t="n">
        <v>6.5</v>
      </c>
      <c r="F602" s="23" t="n">
        <v>6.5</v>
      </c>
      <c r="G602" s="23" t="n">
        <v>3.1</v>
      </c>
    </row>
    <row r="603" customFormat="false" ht="16.15" hidden="false" customHeight="false" outlineLevel="0" collapsed="false">
      <c r="A603" s="15" t="e">
        <v>#NAME?</v>
      </c>
      <c r="B603" s="22" t="n">
        <v>341.01</v>
      </c>
      <c r="C603" s="23" t="n">
        <v>24.9</v>
      </c>
      <c r="D603" s="23" t="n">
        <v>20.7</v>
      </c>
      <c r="E603" s="23" t="n">
        <v>6.8</v>
      </c>
      <c r="F603" s="23" t="n">
        <v>7.9</v>
      </c>
      <c r="G603" s="23" t="n">
        <v>3.1</v>
      </c>
    </row>
    <row r="604" customFormat="false" ht="16.15" hidden="false" customHeight="false" outlineLevel="0" collapsed="false">
      <c r="A604" s="15" t="e">
        <v>#NAME?</v>
      </c>
      <c r="B604" s="22" t="n">
        <v>352.29</v>
      </c>
      <c r="C604" s="23" t="n">
        <v>27</v>
      </c>
      <c r="D604" s="23" t="n">
        <v>22.5</v>
      </c>
      <c r="E604" s="23" t="n">
        <v>7</v>
      </c>
      <c r="F604" s="23" t="n">
        <v>8</v>
      </c>
      <c r="G604" s="23" t="n">
        <v>3.1</v>
      </c>
    </row>
    <row r="605" customFormat="false" ht="16.15" hidden="false" customHeight="false" outlineLevel="0" collapsed="false">
      <c r="A605" s="15" t="e">
        <v>#NAME?</v>
      </c>
      <c r="B605" s="22" t="n">
        <v>342.64</v>
      </c>
      <c r="C605" s="23" t="n">
        <v>25.3</v>
      </c>
      <c r="D605" s="23" t="n">
        <v>21</v>
      </c>
      <c r="E605" s="23" t="n">
        <v>6.5</v>
      </c>
      <c r="F605" s="23" t="n">
        <v>7.7</v>
      </c>
      <c r="G605" s="23" t="n">
        <v>3.1</v>
      </c>
    </row>
    <row r="606" customFormat="false" ht="16.15" hidden="false" customHeight="false" outlineLevel="0" collapsed="false">
      <c r="A606" s="15" t="e">
        <v>#NAME?</v>
      </c>
      <c r="B606" s="22" t="n">
        <v>313.98</v>
      </c>
      <c r="C606" s="23" t="n">
        <v>25.5</v>
      </c>
      <c r="D606" s="23" t="n">
        <v>20.8</v>
      </c>
      <c r="E606" s="23" t="n">
        <v>7</v>
      </c>
      <c r="F606" s="23" t="n">
        <v>8</v>
      </c>
      <c r="G606" s="23" t="n">
        <v>3.1</v>
      </c>
    </row>
    <row r="607" customFormat="false" ht="16.15" hidden="false" customHeight="false" outlineLevel="0" collapsed="false">
      <c r="A607" s="15" t="e">
        <v>#NAME?</v>
      </c>
      <c r="B607" s="22" t="n">
        <v>279.01</v>
      </c>
      <c r="C607" s="23" t="n">
        <v>24.5</v>
      </c>
      <c r="D607" s="23" t="n">
        <v>20.6</v>
      </c>
      <c r="E607" s="23" t="n">
        <v>6.8</v>
      </c>
      <c r="F607" s="23" t="n">
        <v>7.5</v>
      </c>
      <c r="G607" s="23" t="n">
        <v>2.9</v>
      </c>
    </row>
    <row r="608" customFormat="false" ht="16.15" hidden="false" customHeight="false" outlineLevel="0" collapsed="false">
      <c r="A608" s="15" t="e">
        <v>#NAME?</v>
      </c>
      <c r="B608" s="22" t="n">
        <v>349.01</v>
      </c>
      <c r="C608" s="23" t="n">
        <v>25.5</v>
      </c>
      <c r="D608" s="23" t="n">
        <v>20.9</v>
      </c>
      <c r="E608" s="23" t="n">
        <v>6.5</v>
      </c>
      <c r="F608" s="23" t="n">
        <v>8</v>
      </c>
      <c r="G608" s="23" t="n">
        <v>2.9</v>
      </c>
    </row>
    <row r="609" customFormat="false" ht="16.15" hidden="false" customHeight="false" outlineLevel="0" collapsed="false">
      <c r="A609" s="15" t="e">
        <v>#NAME?</v>
      </c>
      <c r="B609" s="22" t="n">
        <v>255.08</v>
      </c>
      <c r="C609" s="23" t="n">
        <v>23.9</v>
      </c>
      <c r="D609" s="23" t="n">
        <v>20.3</v>
      </c>
      <c r="E609" s="23" t="n">
        <v>6.3</v>
      </c>
      <c r="F609" s="23" t="n">
        <v>6.7</v>
      </c>
      <c r="G609" s="23" t="n">
        <v>2.8</v>
      </c>
    </row>
    <row r="610" customFormat="false" ht="16.15" hidden="false" customHeight="false" outlineLevel="0" collapsed="false">
      <c r="A610" s="15" t="e">
        <v>#NAME?</v>
      </c>
      <c r="B610" s="22" t="n">
        <v>330.88</v>
      </c>
      <c r="C610" s="23" t="n">
        <v>24.8</v>
      </c>
      <c r="D610" s="23" t="n">
        <v>20.6</v>
      </c>
      <c r="E610" s="23" t="n">
        <v>6.6</v>
      </c>
      <c r="F610" s="23" t="n">
        <v>7.8</v>
      </c>
      <c r="G610" s="23" t="n">
        <v>3</v>
      </c>
    </row>
    <row r="611" customFormat="false" ht="16.15" hidden="false" customHeight="false" outlineLevel="0" collapsed="false">
      <c r="A611" s="15" t="e">
        <v>#NAME?</v>
      </c>
      <c r="B611" s="22" t="n">
        <v>301.4</v>
      </c>
      <c r="C611" s="23" t="n">
        <v>25.8</v>
      </c>
      <c r="D611" s="23" t="n">
        <v>21.3</v>
      </c>
      <c r="E611" s="23" t="n">
        <v>7.3</v>
      </c>
      <c r="F611" s="23" t="n">
        <v>8</v>
      </c>
      <c r="G611" s="23" t="n">
        <v>3.1</v>
      </c>
    </row>
    <row r="612" customFormat="false" ht="16.15" hidden="false" customHeight="false" outlineLevel="0" collapsed="false">
      <c r="A612" s="15" t="e">
        <v>#NAME?</v>
      </c>
      <c r="B612" s="22" t="n">
        <v>331.2</v>
      </c>
      <c r="C612" s="23" t="n">
        <v>25.3</v>
      </c>
      <c r="D612" s="23" t="n">
        <v>21.3</v>
      </c>
      <c r="E612" s="23" t="n">
        <v>7</v>
      </c>
      <c r="F612" s="23" t="n">
        <v>7.9</v>
      </c>
      <c r="G612" s="23" t="n">
        <v>3</v>
      </c>
    </row>
    <row r="613" customFormat="false" ht="16.15" hidden="false" customHeight="false" outlineLevel="0" collapsed="false">
      <c r="A613" s="15" t="e">
        <v>#NAME?</v>
      </c>
      <c r="B613" s="22" t="n">
        <v>352.02</v>
      </c>
      <c r="C613" s="23" t="n">
        <v>24</v>
      </c>
      <c r="D613" s="23" t="n">
        <v>20.3</v>
      </c>
      <c r="E613" s="23" t="n">
        <v>6.8</v>
      </c>
      <c r="F613" s="23" t="n">
        <v>8</v>
      </c>
      <c r="G613" s="23" t="n">
        <v>3.1</v>
      </c>
    </row>
    <row r="614" customFormat="false" ht="16.15" hidden="false" customHeight="false" outlineLevel="0" collapsed="false">
      <c r="A614" s="15" t="e">
        <v>#NAME?</v>
      </c>
      <c r="B614" s="22" t="n">
        <v>336.09</v>
      </c>
      <c r="C614" s="23" t="n">
        <v>25</v>
      </c>
      <c r="D614" s="23" t="n">
        <v>20.9</v>
      </c>
      <c r="E614" s="23" t="n">
        <v>6.8</v>
      </c>
      <c r="F614" s="23" t="n">
        <v>7.8</v>
      </c>
      <c r="G614" s="23" t="n">
        <v>3</v>
      </c>
    </row>
    <row r="615" customFormat="false" ht="16.15" hidden="false" customHeight="false" outlineLevel="0" collapsed="false">
      <c r="A615" s="15" t="e">
        <v>#NAME?</v>
      </c>
      <c r="B615" s="22" t="n">
        <v>242.4</v>
      </c>
      <c r="C615" s="23" t="n">
        <v>24.9</v>
      </c>
      <c r="D615" s="23" t="n">
        <v>21.3</v>
      </c>
      <c r="E615" s="23" t="n">
        <v>7</v>
      </c>
      <c r="F615" s="23" t="n">
        <v>7.9</v>
      </c>
      <c r="G615" s="23" t="n">
        <v>2.9</v>
      </c>
    </row>
    <row r="616" customFormat="false" ht="16.15" hidden="false" customHeight="false" outlineLevel="0" collapsed="false">
      <c r="A616" s="15" t="e">
        <v>#NAME?</v>
      </c>
      <c r="B616" s="22" t="n">
        <v>367.68</v>
      </c>
      <c r="C616" s="23" t="n">
        <v>22.8</v>
      </c>
      <c r="D616" s="23" t="n">
        <v>19</v>
      </c>
      <c r="E616" s="23" t="n">
        <v>6.3</v>
      </c>
      <c r="F616" s="23" t="n">
        <v>7</v>
      </c>
      <c r="G616" s="23" t="n">
        <v>2.9</v>
      </c>
    </row>
    <row r="617" customFormat="false" ht="16.15" hidden="false" customHeight="false" outlineLevel="0" collapsed="false">
      <c r="A617" s="15" t="e">
        <v>#NAME?</v>
      </c>
      <c r="B617" s="22" t="n">
        <v>249</v>
      </c>
      <c r="C617" s="23" t="n">
        <v>25.9</v>
      </c>
      <c r="D617" s="23" t="n">
        <v>21.3</v>
      </c>
      <c r="E617" s="23" t="n">
        <v>7.3</v>
      </c>
      <c r="F617" s="23" t="n">
        <v>8.1</v>
      </c>
      <c r="G617" s="23" t="n">
        <v>3.1</v>
      </c>
    </row>
    <row r="618" customFormat="false" ht="16.15" hidden="false" customHeight="false" outlineLevel="0" collapsed="false">
      <c r="A618" s="15" t="e">
        <v>#NAME?</v>
      </c>
      <c r="B618" s="22" t="n">
        <v>281.24</v>
      </c>
      <c r="C618" s="23" t="n">
        <v>23.5</v>
      </c>
      <c r="D618" s="23" t="n">
        <v>19.9</v>
      </c>
      <c r="E618" s="23" t="n">
        <v>6.8</v>
      </c>
      <c r="F618" s="23" t="n">
        <v>6.9</v>
      </c>
      <c r="G618" s="23" t="n">
        <v>2.9</v>
      </c>
    </row>
    <row r="619" customFormat="false" ht="16.15" hidden="false" customHeight="false" outlineLevel="0" collapsed="false">
      <c r="A619" s="15" t="e">
        <v>#NAME?</v>
      </c>
      <c r="B619" s="22" t="n">
        <v>291.24</v>
      </c>
      <c r="C619" s="23" t="n">
        <v>24.2</v>
      </c>
      <c r="D619" s="23" t="n">
        <v>20.3</v>
      </c>
      <c r="E619" s="23" t="n">
        <v>7</v>
      </c>
      <c r="F619" s="23" t="n">
        <v>7.2</v>
      </c>
      <c r="G619" s="23" t="n">
        <v>2.9</v>
      </c>
    </row>
    <row r="620" customFormat="false" ht="16.15" hidden="false" customHeight="false" outlineLevel="0" collapsed="false">
      <c r="A620" s="15" t="e">
        <v>#NAME?</v>
      </c>
      <c r="B620" s="22" t="n">
        <v>277.62</v>
      </c>
      <c r="C620" s="23" t="n">
        <v>23.5</v>
      </c>
      <c r="D620" s="23" t="n">
        <v>20</v>
      </c>
      <c r="E620" s="23" t="n">
        <v>6.9</v>
      </c>
      <c r="F620" s="23" t="n">
        <v>7.5</v>
      </c>
      <c r="G620" s="23" t="n">
        <v>2.8</v>
      </c>
    </row>
    <row r="621" customFormat="false" ht="16.15" hidden="false" customHeight="false" outlineLevel="0" collapsed="false">
      <c r="A621" s="15" t="e">
        <v>#NAME?</v>
      </c>
      <c r="B621" s="22" t="n">
        <v>232.74</v>
      </c>
      <c r="C621" s="23" t="n">
        <v>22.8</v>
      </c>
      <c r="D621" s="23" t="n">
        <v>19.4</v>
      </c>
      <c r="E621" s="23" t="n">
        <v>6.3</v>
      </c>
      <c r="F621" s="23" t="n">
        <v>7</v>
      </c>
      <c r="G621" s="23" t="n">
        <v>2.8</v>
      </c>
    </row>
    <row r="622" customFormat="false" ht="16.15" hidden="false" customHeight="false" outlineLevel="0" collapsed="false">
      <c r="A622" s="15" t="e">
        <v>#NAME?</v>
      </c>
      <c r="B622" s="22" t="n">
        <v>283.41</v>
      </c>
      <c r="C622" s="23" t="n">
        <v>24.4</v>
      </c>
      <c r="D622" s="23" t="n">
        <v>20.2</v>
      </c>
      <c r="E622" s="23" t="n">
        <v>6.8</v>
      </c>
      <c r="F622" s="23" t="n">
        <v>7</v>
      </c>
      <c r="G622" s="23" t="n">
        <v>3</v>
      </c>
    </row>
    <row r="623" customFormat="false" ht="16.15" hidden="false" customHeight="false" outlineLevel="0" collapsed="false">
      <c r="A623" s="15" t="e">
        <v>#NAME?</v>
      </c>
      <c r="B623" s="22" t="n">
        <v>318.3</v>
      </c>
      <c r="C623" s="23" t="n">
        <v>24.3</v>
      </c>
      <c r="D623" s="23" t="n">
        <v>20.4</v>
      </c>
      <c r="E623" s="23" t="n">
        <v>6.8</v>
      </c>
      <c r="F623" s="23" t="n">
        <v>7.5</v>
      </c>
      <c r="G623" s="23" t="n">
        <v>2.9</v>
      </c>
    </row>
    <row r="624" customFormat="false" ht="16.15" hidden="false" customHeight="false" outlineLevel="0" collapsed="false">
      <c r="A624" s="15" t="e">
        <v>#NAME?</v>
      </c>
      <c r="B624" s="22" t="n">
        <v>328.74</v>
      </c>
      <c r="C624" s="23" t="n">
        <v>25.5</v>
      </c>
      <c r="D624" s="23" t="n">
        <v>20.8</v>
      </c>
      <c r="E624" s="23" t="n">
        <v>6.8</v>
      </c>
      <c r="F624" s="23" t="n">
        <v>7.7</v>
      </c>
      <c r="G624" s="23" t="n">
        <v>3</v>
      </c>
    </row>
    <row r="625" customFormat="false" ht="16.15" hidden="false" customHeight="false" outlineLevel="0" collapsed="false">
      <c r="A625" s="15" t="e">
        <v>#NAME?</v>
      </c>
      <c r="B625" s="22" t="n">
        <v>342.3</v>
      </c>
      <c r="C625" s="23" t="n">
        <v>25</v>
      </c>
      <c r="D625" s="23" t="n">
        <v>20.8</v>
      </c>
      <c r="E625" s="23" t="n">
        <v>6.8</v>
      </c>
      <c r="F625" s="23" t="n">
        <v>7.9</v>
      </c>
      <c r="G625" s="23" t="n">
        <v>3</v>
      </c>
    </row>
    <row r="626" customFormat="false" ht="16.15" hidden="false" customHeight="false" outlineLevel="0" collapsed="false">
      <c r="A626" s="15" t="e">
        <v>#NAME?</v>
      </c>
      <c r="B626" s="22" t="n">
        <v>369.09</v>
      </c>
      <c r="C626" s="23" t="n">
        <v>26</v>
      </c>
      <c r="D626" s="23" t="n">
        <v>21.9</v>
      </c>
      <c r="E626" s="23" t="n">
        <v>7</v>
      </c>
      <c r="F626" s="23" t="n">
        <v>8</v>
      </c>
      <c r="G626" s="23" t="n">
        <v>3</v>
      </c>
    </row>
    <row r="627" customFormat="false" ht="16.15" hidden="false" customHeight="false" outlineLevel="0" collapsed="false">
      <c r="A627" s="15" t="e">
        <v>#NAME?</v>
      </c>
      <c r="B627" s="22" t="n">
        <v>304.95</v>
      </c>
      <c r="C627" s="23" t="n">
        <v>24.8</v>
      </c>
      <c r="D627" s="23" t="n">
        <v>20.6</v>
      </c>
      <c r="E627" s="23" t="n">
        <v>6.8</v>
      </c>
      <c r="F627" s="23" t="n">
        <v>7</v>
      </c>
      <c r="G627" s="23" t="n">
        <v>3</v>
      </c>
    </row>
    <row r="628" customFormat="false" ht="16.15" hidden="false" customHeight="false" outlineLevel="0" collapsed="false">
      <c r="A628" s="15" t="e">
        <v>#NAME?</v>
      </c>
      <c r="B628" s="22" t="n">
        <v>377.42</v>
      </c>
      <c r="C628" s="23" t="n">
        <v>25.5</v>
      </c>
      <c r="D628" s="23" t="n">
        <v>21.8</v>
      </c>
      <c r="E628" s="23" t="n">
        <v>7</v>
      </c>
      <c r="F628" s="23" t="n">
        <v>8</v>
      </c>
      <c r="G628" s="23" t="n">
        <v>3</v>
      </c>
    </row>
    <row r="629" customFormat="false" ht="16.15" hidden="false" customHeight="false" outlineLevel="0" collapsed="false">
      <c r="A629" s="15" t="e">
        <v>#NAME?</v>
      </c>
      <c r="B629" s="22" t="n">
        <v>292.66</v>
      </c>
      <c r="C629" s="23" t="n">
        <v>24.5</v>
      </c>
      <c r="D629" s="23" t="n">
        <v>20.4</v>
      </c>
      <c r="E629" s="23" t="n">
        <v>6.5</v>
      </c>
      <c r="F629" s="23" t="n">
        <v>7</v>
      </c>
      <c r="G629" s="23" t="n">
        <v>2.9</v>
      </c>
    </row>
    <row r="630" customFormat="false" ht="16.15" hidden="false" customHeight="false" outlineLevel="0" collapsed="false">
      <c r="A630" s="15" t="e">
        <v>#NAME?</v>
      </c>
      <c r="B630" s="22" t="n">
        <v>289.42</v>
      </c>
      <c r="C630" s="23" t="n">
        <v>25.5</v>
      </c>
      <c r="D630" s="23" t="n">
        <v>20.4</v>
      </c>
      <c r="E630" s="23" t="n">
        <v>6.5</v>
      </c>
      <c r="F630" s="23" t="n">
        <v>7</v>
      </c>
      <c r="G630" s="23" t="n">
        <v>3.1</v>
      </c>
    </row>
    <row r="631" customFormat="false" ht="16.15" hidden="false" customHeight="false" outlineLevel="0" collapsed="false">
      <c r="A631" s="15" t="e">
        <v>#NAME?</v>
      </c>
      <c r="B631" s="22" t="n">
        <v>352.62</v>
      </c>
      <c r="C631" s="23" t="n">
        <v>24.9</v>
      </c>
      <c r="D631" s="23" t="n">
        <v>21.2</v>
      </c>
      <c r="E631" s="23" t="n">
        <v>7</v>
      </c>
      <c r="F631" s="23" t="n">
        <v>7.9</v>
      </c>
      <c r="G631" s="23" t="n">
        <v>3</v>
      </c>
    </row>
    <row r="632" customFormat="false" ht="16.15" hidden="false" customHeight="false" outlineLevel="0" collapsed="false">
      <c r="A632" s="15" t="e">
        <v>#NAME?</v>
      </c>
      <c r="B632" s="22" t="n">
        <v>164.67</v>
      </c>
      <c r="C632" s="23" t="n">
        <v>20.7</v>
      </c>
      <c r="D632" s="23" t="n">
        <v>17.6</v>
      </c>
      <c r="E632" s="23" t="n">
        <v>5.5</v>
      </c>
      <c r="F632" s="23" t="n">
        <v>5.6</v>
      </c>
      <c r="G632" s="23" t="n">
        <v>2.5</v>
      </c>
    </row>
    <row r="633" customFormat="false" ht="16.15" hidden="false" customHeight="false" outlineLevel="0" collapsed="false">
      <c r="A633" s="15" t="e">
        <v>#NAME?</v>
      </c>
      <c r="B633" s="22" t="n">
        <v>224.58</v>
      </c>
      <c r="C633" s="23" t="n">
        <v>22</v>
      </c>
      <c r="D633" s="23" t="n">
        <v>19.6</v>
      </c>
      <c r="E633" s="23" t="n">
        <v>6.3</v>
      </c>
      <c r="F633" s="23" t="n">
        <v>6.5</v>
      </c>
      <c r="G633" s="23" t="n">
        <v>2.5</v>
      </c>
    </row>
    <row r="634" customFormat="false" ht="16.15" hidden="false" customHeight="false" outlineLevel="0" collapsed="false">
      <c r="A634" s="15" t="e">
        <v>#NAME?</v>
      </c>
      <c r="B634" s="22" t="n">
        <v>375.2</v>
      </c>
      <c r="C634" s="23" t="n">
        <v>25.8</v>
      </c>
      <c r="D634" s="23" t="n">
        <v>21.5</v>
      </c>
      <c r="E634" s="23" t="n">
        <v>6.8</v>
      </c>
      <c r="F634" s="23" t="n">
        <v>8.1</v>
      </c>
      <c r="G634" s="23" t="n">
        <v>3.1</v>
      </c>
    </row>
    <row r="635" customFormat="false" ht="16.15" hidden="false" customHeight="false" outlineLevel="0" collapsed="false">
      <c r="A635" s="15" t="e">
        <v>#NAME?</v>
      </c>
      <c r="B635" s="22" t="n">
        <v>366.54</v>
      </c>
      <c r="C635" s="23" t="n">
        <v>25.5</v>
      </c>
      <c r="D635" s="23" t="n">
        <v>21.2</v>
      </c>
      <c r="E635" s="23" t="n">
        <v>6.8</v>
      </c>
      <c r="F635" s="23" t="n">
        <v>8.1</v>
      </c>
      <c r="G635" s="23" t="n">
        <v>3.1</v>
      </c>
    </row>
    <row r="636" customFormat="false" ht="16.15" hidden="false" customHeight="false" outlineLevel="0" collapsed="false">
      <c r="A636" s="15" t="e">
        <v>#NAME?</v>
      </c>
      <c r="B636" s="22" t="n">
        <v>233.34</v>
      </c>
      <c r="C636" s="23" t="n">
        <v>22.9</v>
      </c>
      <c r="D636" s="23" t="n">
        <v>19.4</v>
      </c>
      <c r="E636" s="23" t="n">
        <v>6.8</v>
      </c>
      <c r="F636" s="23" t="n">
        <v>6.5</v>
      </c>
      <c r="G636" s="23" t="n">
        <v>3</v>
      </c>
    </row>
    <row r="637" customFormat="false" ht="16.15" hidden="false" customHeight="false" outlineLevel="0" collapsed="false">
      <c r="A637" s="15" t="e">
        <v>#NAME?</v>
      </c>
      <c r="B637" s="22" t="n">
        <v>346.72</v>
      </c>
      <c r="C637" s="23" t="n">
        <v>25.2</v>
      </c>
      <c r="D637" s="23" t="n">
        <v>20.6</v>
      </c>
      <c r="E637" s="23" t="n">
        <v>7</v>
      </c>
      <c r="F637" s="23" t="n">
        <v>7.6</v>
      </c>
      <c r="G637" s="23" t="n">
        <v>3</v>
      </c>
    </row>
    <row r="638" customFormat="false" ht="16.15" hidden="false" customHeight="false" outlineLevel="0" collapsed="false">
      <c r="A638" s="15" t="e">
        <v>#NAME?</v>
      </c>
      <c r="B638" s="22" t="n">
        <v>428.18</v>
      </c>
      <c r="C638" s="23" t="n">
        <v>26.5</v>
      </c>
      <c r="D638" s="23" t="n">
        <v>22.3</v>
      </c>
      <c r="E638" s="23" t="n">
        <v>7.8</v>
      </c>
      <c r="F638" s="23" t="n">
        <v>8.5</v>
      </c>
      <c r="G638" s="23" t="n">
        <v>3.3</v>
      </c>
    </row>
    <row r="639" customFormat="false" ht="16.15" hidden="false" customHeight="false" outlineLevel="0" collapsed="false">
      <c r="A639" s="15" t="e">
        <v>#NAME?</v>
      </c>
      <c r="B639" s="22" t="n">
        <v>389.08</v>
      </c>
      <c r="C639" s="23" t="n">
        <v>26.3</v>
      </c>
      <c r="D639" s="23" t="n">
        <v>22.3</v>
      </c>
      <c r="E639" s="23" t="n">
        <v>6.8</v>
      </c>
      <c r="F639" s="23" t="n">
        <v>7.8</v>
      </c>
      <c r="G639" s="23" t="n">
        <v>3.3</v>
      </c>
    </row>
    <row r="640" customFormat="false" ht="16.15" hidden="false" customHeight="false" outlineLevel="0" collapsed="false">
      <c r="A640" s="15" t="e">
        <v>#NAME?</v>
      </c>
      <c r="B640" s="22" t="n">
        <v>424.96</v>
      </c>
      <c r="C640" s="23" t="n">
        <v>26.5</v>
      </c>
      <c r="D640" s="23" t="n">
        <v>22.3</v>
      </c>
      <c r="E640" s="23" t="n">
        <v>7</v>
      </c>
      <c r="F640" s="24" t="n">
        <v>8.1</v>
      </c>
      <c r="G640" s="23" t="n">
        <v>3.1</v>
      </c>
    </row>
    <row r="641" customFormat="false" ht="16.15" hidden="false" customHeight="false" outlineLevel="0" collapsed="false">
      <c r="A641" s="15" t="e">
        <v>#NAME?</v>
      </c>
      <c r="B641" s="22" t="n">
        <v>456.02</v>
      </c>
      <c r="C641" s="23" t="n">
        <v>26.5</v>
      </c>
      <c r="D641" s="23" t="n">
        <v>22.6</v>
      </c>
      <c r="E641" s="23" t="n">
        <v>7.3</v>
      </c>
      <c r="F641" s="23" t="n">
        <v>8.8</v>
      </c>
      <c r="G641" s="23" t="n">
        <v>3.2</v>
      </c>
    </row>
    <row r="642" customFormat="false" ht="16.15" hidden="false" customHeight="false" outlineLevel="0" collapsed="false">
      <c r="A642" s="15" t="e">
        <v>#NAME?</v>
      </c>
      <c r="B642" s="22" t="n">
        <v>495.73</v>
      </c>
      <c r="C642" s="23" t="n">
        <v>28.5</v>
      </c>
      <c r="D642" s="23" t="n">
        <v>23.7</v>
      </c>
      <c r="E642" s="23" t="n">
        <v>7.8</v>
      </c>
      <c r="F642" s="23" t="n">
        <v>9.5</v>
      </c>
      <c r="G642" s="23" t="n">
        <v>3.1</v>
      </c>
    </row>
    <row r="643" customFormat="false" ht="16.15" hidden="false" customHeight="false" outlineLevel="0" collapsed="false">
      <c r="A643" s="15" t="e">
        <v>#NAME?</v>
      </c>
      <c r="B643" s="22" t="n">
        <v>478.31</v>
      </c>
      <c r="C643" s="23" t="n">
        <v>28.2</v>
      </c>
      <c r="D643" s="23" t="n">
        <v>23.5</v>
      </c>
      <c r="E643" s="23" t="n">
        <v>7.5</v>
      </c>
      <c r="F643" s="23" t="n">
        <v>9</v>
      </c>
      <c r="G643" s="23" t="n">
        <v>3.1</v>
      </c>
    </row>
    <row r="644" customFormat="false" ht="16.15" hidden="false" customHeight="false" outlineLevel="0" collapsed="false">
      <c r="A644" s="15" t="e">
        <v>#NAME?</v>
      </c>
      <c r="B644" s="22" t="n">
        <v>457.19</v>
      </c>
      <c r="C644" s="23" t="n">
        <v>27.3</v>
      </c>
      <c r="D644" s="23" t="n">
        <v>23.8</v>
      </c>
      <c r="E644" s="23" t="n">
        <v>7.8</v>
      </c>
      <c r="F644" s="23" t="n">
        <v>8.9</v>
      </c>
      <c r="G644" s="23" t="n">
        <v>3.1</v>
      </c>
    </row>
    <row r="645" customFormat="false" ht="16.15" hidden="false" customHeight="false" outlineLevel="0" collapsed="false">
      <c r="A645" s="15" t="e">
        <v>#NAME?</v>
      </c>
      <c r="B645" s="22" t="n">
        <v>412.74</v>
      </c>
      <c r="C645" s="23" t="n">
        <v>25.6</v>
      </c>
      <c r="D645" s="23" t="n">
        <v>22.9</v>
      </c>
      <c r="E645" s="23" t="n">
        <v>7.5</v>
      </c>
      <c r="F645" s="23" t="n">
        <v>8.7</v>
      </c>
      <c r="G645" s="23" t="n">
        <v>3.1</v>
      </c>
    </row>
    <row r="646" customFormat="false" ht="16.15" hidden="false" customHeight="false" outlineLevel="0" collapsed="false">
      <c r="A646" s="15" t="e">
        <v>#NAME?</v>
      </c>
      <c r="B646" s="22" t="n">
        <v>477.42</v>
      </c>
      <c r="C646" s="23" t="n">
        <v>27.5</v>
      </c>
      <c r="D646" s="23" t="n">
        <v>23.4</v>
      </c>
      <c r="E646" s="23" t="n">
        <v>7.5</v>
      </c>
      <c r="F646" s="23" t="n">
        <v>9</v>
      </c>
      <c r="G646" s="23" t="n">
        <v>3.2</v>
      </c>
    </row>
    <row r="647" customFormat="false" ht="16.15" hidden="false" customHeight="false" outlineLevel="0" collapsed="false">
      <c r="A647" s="15" t="e">
        <v>#NAME?</v>
      </c>
      <c r="B647" s="22" t="n">
        <v>417.07</v>
      </c>
      <c r="C647" s="23" t="n">
        <v>26.6</v>
      </c>
      <c r="D647" s="23" t="n">
        <v>22.3</v>
      </c>
      <c r="E647" s="23" t="n">
        <v>7.2</v>
      </c>
      <c r="F647" s="23" t="n">
        <v>8.1</v>
      </c>
      <c r="G647" s="23" t="n">
        <v>3.1</v>
      </c>
    </row>
    <row r="648" customFormat="false" ht="16.15" hidden="false" customHeight="false" outlineLevel="0" collapsed="false">
      <c r="A648" s="15" t="e">
        <v>#NAME?</v>
      </c>
      <c r="B648" s="22" t="n">
        <v>463.39</v>
      </c>
      <c r="C648" s="23" t="n">
        <v>28.2</v>
      </c>
      <c r="D648" s="23" t="n">
        <v>23.8</v>
      </c>
      <c r="E648" s="23" t="n">
        <v>7.5</v>
      </c>
      <c r="F648" s="23" t="n">
        <v>8.5</v>
      </c>
      <c r="G648" s="23" t="n">
        <v>3.2</v>
      </c>
    </row>
    <row r="649" customFormat="false" ht="16.15" hidden="false" customHeight="false" outlineLevel="0" collapsed="false">
      <c r="A649" s="15" t="e">
        <v>#NAME?</v>
      </c>
      <c r="B649" s="22" t="n">
        <v>433.92</v>
      </c>
      <c r="C649" s="23" t="n">
        <v>26.8</v>
      </c>
      <c r="D649" s="23" t="n">
        <v>22.5</v>
      </c>
      <c r="E649" s="23" t="n">
        <v>7.7</v>
      </c>
      <c r="F649" s="23" t="n">
        <v>9.3</v>
      </c>
      <c r="G649" s="23" t="n">
        <v>3.2</v>
      </c>
    </row>
    <row r="650" customFormat="false" ht="16.15" hidden="false" customHeight="false" outlineLevel="0" collapsed="false">
      <c r="A650" s="15" t="e">
        <v>#NAME?</v>
      </c>
      <c r="B650" s="22" t="n">
        <v>397.75</v>
      </c>
      <c r="C650" s="23" t="n">
        <v>26.7</v>
      </c>
      <c r="D650" s="23" t="n">
        <v>22.8</v>
      </c>
      <c r="E650" s="23" t="n">
        <v>7</v>
      </c>
      <c r="F650" s="23" t="n">
        <v>7.8</v>
      </c>
      <c r="G650" s="23" t="n">
        <v>3</v>
      </c>
    </row>
    <row r="651" customFormat="false" ht="16.15" hidden="false" customHeight="false" outlineLevel="0" collapsed="false">
      <c r="A651" s="15" t="e">
        <v>#NAME?</v>
      </c>
      <c r="B651" s="22" t="n">
        <v>459.87</v>
      </c>
      <c r="C651" s="23" t="n">
        <v>27.4</v>
      </c>
      <c r="D651" s="23" t="n">
        <v>23.5</v>
      </c>
      <c r="E651" s="23" t="n">
        <v>7.3</v>
      </c>
      <c r="F651" s="23" t="n">
        <v>9</v>
      </c>
      <c r="G651" s="23" t="n">
        <v>3.2</v>
      </c>
    </row>
    <row r="652" customFormat="false" ht="16.15" hidden="false" customHeight="false" outlineLevel="0" collapsed="false">
      <c r="A652" s="15" t="e">
        <v>#NAME?</v>
      </c>
      <c r="B652" s="22" t="n">
        <v>408.74</v>
      </c>
      <c r="C652" s="23" t="n">
        <v>26</v>
      </c>
      <c r="D652" s="23" t="n">
        <v>21.5</v>
      </c>
      <c r="E652" s="23" t="n">
        <v>7</v>
      </c>
      <c r="F652" s="23" t="n">
        <v>8</v>
      </c>
      <c r="G652" s="23" t="n">
        <v>3.1</v>
      </c>
    </row>
    <row r="653" customFormat="false" ht="16.15" hidden="false" customHeight="false" outlineLevel="0" collapsed="false">
      <c r="A653" s="15" t="e">
        <v>#NAME?</v>
      </c>
      <c r="B653" s="22" t="n">
        <v>410.4</v>
      </c>
      <c r="C653" s="23" t="n">
        <v>27.3</v>
      </c>
      <c r="D653" s="23" t="n">
        <v>22.7</v>
      </c>
      <c r="E653" s="23" t="n">
        <v>7.5</v>
      </c>
      <c r="F653" s="23" t="n">
        <v>8.6</v>
      </c>
      <c r="G653" s="23" t="n">
        <v>2.9</v>
      </c>
    </row>
    <row r="654" customFormat="false" ht="16.15" hidden="false" customHeight="false" outlineLevel="0" collapsed="false">
      <c r="A654" s="15" t="e">
        <v>#NAME?</v>
      </c>
      <c r="B654" s="22" t="n">
        <v>424.98</v>
      </c>
      <c r="C654" s="23" t="n">
        <v>25.8</v>
      </c>
      <c r="D654" s="23" t="n">
        <v>20.7</v>
      </c>
      <c r="E654" s="23" t="n">
        <v>6.9</v>
      </c>
      <c r="F654" s="23" t="n">
        <v>8.5</v>
      </c>
      <c r="G654" s="23" t="n">
        <v>3.1</v>
      </c>
    </row>
    <row r="655" customFormat="false" ht="16.15" hidden="false" customHeight="false" outlineLevel="0" collapsed="false">
      <c r="A655" s="15" t="e">
        <v>#NAME?</v>
      </c>
      <c r="B655" s="22" t="n">
        <v>416.99</v>
      </c>
      <c r="C655" s="23" t="n">
        <v>25.9</v>
      </c>
      <c r="D655" s="23" t="n">
        <v>21.5</v>
      </c>
      <c r="E655" s="23" t="n">
        <v>7</v>
      </c>
      <c r="F655" s="23" t="n">
        <v>8.1</v>
      </c>
      <c r="G655" s="23" t="n">
        <v>3.2</v>
      </c>
    </row>
    <row r="656" customFormat="false" ht="16.15" hidden="false" customHeight="false" outlineLevel="0" collapsed="false">
      <c r="A656" s="15" t="e">
        <v>#NAME?</v>
      </c>
      <c r="B656" s="22" t="n">
        <v>454.02</v>
      </c>
      <c r="C656" s="23" t="n">
        <v>26.5</v>
      </c>
      <c r="D656" s="23" t="n">
        <v>22.3</v>
      </c>
      <c r="E656" s="23" t="n">
        <v>7.3</v>
      </c>
      <c r="F656" s="23" t="n">
        <v>8.8</v>
      </c>
      <c r="G656" s="23" t="n">
        <v>3.2</v>
      </c>
    </row>
    <row r="657" customFormat="false" ht="16.15" hidden="false" customHeight="false" outlineLevel="0" collapsed="false">
      <c r="A657" s="15" t="e">
        <v>#NAME?</v>
      </c>
      <c r="B657" s="22" t="n">
        <v>486.72</v>
      </c>
      <c r="C657" s="23" t="n">
        <v>27.5</v>
      </c>
      <c r="D657" s="23" t="n">
        <v>23.5</v>
      </c>
      <c r="E657" s="23" t="n">
        <v>7.8</v>
      </c>
      <c r="F657" s="23" t="n">
        <v>9</v>
      </c>
      <c r="G657" s="23" t="n">
        <v>3.2</v>
      </c>
    </row>
    <row r="658" customFormat="false" ht="16.15" hidden="false" customHeight="false" outlineLevel="0" collapsed="false">
      <c r="A658" s="15" t="e">
        <v>#NAME?</v>
      </c>
      <c r="B658" s="22" t="n">
        <v>462.33</v>
      </c>
      <c r="C658" s="23" t="n">
        <v>28.1</v>
      </c>
      <c r="D658" s="23" t="n">
        <v>23.6</v>
      </c>
      <c r="E658" s="23" t="n">
        <v>7.8</v>
      </c>
      <c r="F658" s="23" t="n">
        <v>8.2</v>
      </c>
      <c r="G658" s="23" t="n">
        <v>3.2</v>
      </c>
    </row>
    <row r="659" customFormat="false" ht="16.15" hidden="false" customHeight="false" outlineLevel="0" collapsed="false">
      <c r="A659" s="15" t="e">
        <v>#NAME?</v>
      </c>
      <c r="B659" s="22" t="n">
        <v>421.52</v>
      </c>
      <c r="C659" s="23" t="n">
        <v>26.7</v>
      </c>
      <c r="D659" s="23" t="n">
        <v>22</v>
      </c>
      <c r="E659" s="23" t="n">
        <v>7.8</v>
      </c>
      <c r="F659" s="23" t="n">
        <v>8.8</v>
      </c>
      <c r="G659" s="23" t="n">
        <v>3.3</v>
      </c>
    </row>
    <row r="660" customFormat="false" ht="16.15" hidden="false" customHeight="false" outlineLevel="0" collapsed="false">
      <c r="A660" s="15" t="e">
        <v>#NAME?</v>
      </c>
      <c r="B660" s="22" t="n">
        <v>398.63</v>
      </c>
      <c r="C660" s="23" t="n">
        <v>27.4</v>
      </c>
      <c r="D660" s="23" t="n">
        <v>23.1</v>
      </c>
      <c r="E660" s="23" t="n">
        <v>7</v>
      </c>
      <c r="F660" s="23" t="n">
        <v>8</v>
      </c>
      <c r="G660" s="23" t="n">
        <v>3.1</v>
      </c>
    </row>
    <row r="661" customFormat="false" ht="16.15" hidden="false" customHeight="false" outlineLevel="0" collapsed="false">
      <c r="A661" s="15" t="e">
        <v>#NAME?</v>
      </c>
      <c r="B661" s="22" t="n">
        <v>493.08</v>
      </c>
      <c r="C661" s="23" t="n">
        <v>27.4</v>
      </c>
      <c r="D661" s="23" t="n">
        <v>22.8</v>
      </c>
      <c r="E661" s="23" t="n">
        <v>8</v>
      </c>
      <c r="F661" s="23" t="n">
        <v>9.2</v>
      </c>
      <c r="G661" s="23" t="n">
        <v>3.2</v>
      </c>
    </row>
    <row r="662" customFormat="false" ht="16.15" hidden="false" customHeight="false" outlineLevel="0" collapsed="false">
      <c r="A662" s="15" t="e">
        <v>#NAME?</v>
      </c>
      <c r="B662" s="22" t="n">
        <v>418.39</v>
      </c>
      <c r="C662" s="23" t="n">
        <v>26.5</v>
      </c>
      <c r="D662" s="23" t="n">
        <v>22.4</v>
      </c>
      <c r="E662" s="23" t="n">
        <v>7.3</v>
      </c>
      <c r="F662" s="23" t="n">
        <v>8.2</v>
      </c>
      <c r="G662" s="23" t="n">
        <v>3.1</v>
      </c>
    </row>
    <row r="663" customFormat="false" ht="16.15" hidden="false" customHeight="false" outlineLevel="0" collapsed="false">
      <c r="A663" s="15" t="e">
        <v>#NAME?</v>
      </c>
      <c r="B663" s="22" t="n">
        <v>403.98</v>
      </c>
      <c r="C663" s="23" t="n">
        <v>25.5</v>
      </c>
      <c r="D663" s="23" t="n">
        <v>21.4</v>
      </c>
      <c r="E663" s="23" t="n">
        <v>7.3</v>
      </c>
      <c r="F663" s="23" t="n">
        <v>8</v>
      </c>
      <c r="G663" s="23" t="n">
        <v>3.1</v>
      </c>
    </row>
    <row r="664" customFormat="false" ht="16.15" hidden="false" customHeight="false" outlineLevel="0" collapsed="false">
      <c r="A664" s="15" t="e">
        <v>#NAME?</v>
      </c>
      <c r="B664" s="22" t="n">
        <v>432.08</v>
      </c>
      <c r="C664" s="23" t="n">
        <v>27.5</v>
      </c>
      <c r="D664" s="23" t="n">
        <v>23.2</v>
      </c>
      <c r="E664" s="23" t="n">
        <v>7.8</v>
      </c>
      <c r="F664" s="23" t="n">
        <v>8</v>
      </c>
      <c r="G664" s="23" t="n">
        <v>3.2</v>
      </c>
    </row>
    <row r="665" customFormat="false" ht="16.15" hidden="false" customHeight="false" outlineLevel="0" collapsed="false">
      <c r="A665" s="15" t="e">
        <v>#NAME?</v>
      </c>
      <c r="B665" s="22" t="n">
        <v>407.62</v>
      </c>
      <c r="C665" s="23" t="n">
        <v>26.5</v>
      </c>
      <c r="D665" s="23" t="n">
        <v>22.2</v>
      </c>
      <c r="E665" s="23" t="n">
        <v>7.5</v>
      </c>
      <c r="F665" s="23" t="n">
        <v>8</v>
      </c>
      <c r="G665" s="23" t="n">
        <v>3.2</v>
      </c>
    </row>
    <row r="666" customFormat="false" ht="16.15" hidden="false" customHeight="false" outlineLevel="0" collapsed="false">
      <c r="A666" s="15" t="e">
        <v>#NAME?</v>
      </c>
      <c r="B666" s="22" t="n">
        <v>492.04</v>
      </c>
      <c r="C666" s="23" t="n">
        <v>29</v>
      </c>
      <c r="D666" s="23" t="n">
        <v>24.8</v>
      </c>
      <c r="E666" s="23" t="n">
        <v>8</v>
      </c>
      <c r="F666" s="23" t="n">
        <v>9.1</v>
      </c>
      <c r="G666" s="23" t="n">
        <v>3.2</v>
      </c>
    </row>
    <row r="667" customFormat="false" ht="16.15" hidden="false" customHeight="false" outlineLevel="0" collapsed="false">
      <c r="A667" s="15" t="e">
        <v>#NAME?</v>
      </c>
      <c r="B667" s="22" t="n">
        <v>454.02</v>
      </c>
      <c r="C667" s="23" t="n">
        <v>27</v>
      </c>
      <c r="D667" s="23" t="n">
        <v>23</v>
      </c>
      <c r="E667" s="23" t="n">
        <v>7.6</v>
      </c>
      <c r="F667" s="23" t="n">
        <v>9</v>
      </c>
      <c r="G667" s="23" t="n">
        <v>3.2</v>
      </c>
    </row>
    <row r="668" customFormat="false" ht="16.15" hidden="false" customHeight="false" outlineLevel="0" collapsed="false">
      <c r="A668" s="15" t="e">
        <v>#NAME?</v>
      </c>
      <c r="B668" s="22" t="n">
        <v>480.56</v>
      </c>
      <c r="C668" s="23" t="n">
        <v>27.1</v>
      </c>
      <c r="D668" s="23" t="n">
        <v>22.8</v>
      </c>
      <c r="E668" s="23" t="n">
        <v>7.5</v>
      </c>
      <c r="F668" s="23" t="n">
        <v>8.9</v>
      </c>
      <c r="G668" s="23" t="n">
        <v>3.2</v>
      </c>
    </row>
    <row r="669" customFormat="false" ht="16.15" hidden="false" customHeight="false" outlineLevel="0" collapsed="false">
      <c r="A669" s="15" t="e">
        <v>#NAME?</v>
      </c>
      <c r="B669" s="22" t="n">
        <v>412.75</v>
      </c>
      <c r="C669" s="23" t="n">
        <v>25.7</v>
      </c>
      <c r="D669" s="23" t="n">
        <v>22</v>
      </c>
      <c r="E669" s="23" t="n">
        <v>7.5</v>
      </c>
      <c r="F669" s="23" t="n">
        <v>8.2</v>
      </c>
      <c r="G669" s="23" t="n">
        <v>3.2</v>
      </c>
    </row>
    <row r="670" customFormat="false" ht="16.15" hidden="false" customHeight="false" outlineLevel="0" collapsed="false">
      <c r="A670" s="15" t="e">
        <v>#NAME?</v>
      </c>
      <c r="B670" s="22" t="n">
        <v>471.8</v>
      </c>
      <c r="C670" s="23" t="n">
        <v>27.2</v>
      </c>
      <c r="D670" s="23" t="n">
        <v>23.4</v>
      </c>
      <c r="E670" s="23" t="n">
        <v>7.4</v>
      </c>
      <c r="F670" s="23" t="n">
        <v>8.9</v>
      </c>
      <c r="G670" s="23" t="n">
        <v>3.2</v>
      </c>
    </row>
    <row r="671" customFormat="false" ht="16.15" hidden="false" customHeight="false" outlineLevel="0" collapsed="false">
      <c r="A671" s="15" t="e">
        <v>#NAME?</v>
      </c>
      <c r="B671" s="22" t="n">
        <v>382.79</v>
      </c>
      <c r="C671" s="23" t="n">
        <v>25.4</v>
      </c>
      <c r="D671" s="23" t="n">
        <v>21.5</v>
      </c>
      <c r="E671" s="23" t="n">
        <v>7.5</v>
      </c>
      <c r="F671" s="23" t="n">
        <v>8.5</v>
      </c>
      <c r="G671" s="23" t="n">
        <v>3.2</v>
      </c>
    </row>
    <row r="672" customFormat="false" ht="16.15" hidden="false" customHeight="false" outlineLevel="0" collapsed="false">
      <c r="A672" s="15" t="e">
        <v>#NAME?</v>
      </c>
      <c r="B672" s="22" t="n">
        <v>401.9</v>
      </c>
      <c r="C672" s="23" t="n">
        <v>26.5</v>
      </c>
      <c r="D672" s="23" t="n">
        <v>22.3</v>
      </c>
      <c r="E672" s="23" t="n">
        <v>7.2</v>
      </c>
      <c r="F672" s="23" t="n">
        <v>8.5</v>
      </c>
      <c r="G672" s="23" t="n">
        <v>3.2</v>
      </c>
    </row>
    <row r="673" customFormat="false" ht="16.15" hidden="false" customHeight="false" outlineLevel="0" collapsed="false">
      <c r="A673" s="15" t="e">
        <v>#NAME?</v>
      </c>
      <c r="B673" s="22" t="n">
        <v>441.98</v>
      </c>
      <c r="C673" s="23" t="n">
        <v>27.8</v>
      </c>
      <c r="D673" s="23" t="n">
        <v>23.4</v>
      </c>
      <c r="E673" s="23" t="n">
        <v>7.5</v>
      </c>
      <c r="F673" s="23" t="n">
        <v>8.7</v>
      </c>
      <c r="G673" s="23" t="n">
        <v>3.2</v>
      </c>
    </row>
    <row r="674" customFormat="false" ht="16.15" hidden="false" customHeight="false" outlineLevel="0" collapsed="false">
      <c r="A674" s="15" t="e">
        <v>#NAME?</v>
      </c>
      <c r="B674" s="22" t="n">
        <v>468.54</v>
      </c>
      <c r="C674" s="23" t="n">
        <v>28</v>
      </c>
      <c r="D674" s="23" t="n">
        <v>23.5</v>
      </c>
      <c r="E674" s="23" t="n">
        <v>7.8</v>
      </c>
      <c r="F674" s="23" t="n">
        <v>8.5</v>
      </c>
      <c r="G674" s="23" t="n">
        <v>3.2</v>
      </c>
    </row>
    <row r="675" customFormat="false" ht="16.15" hidden="false" customHeight="false" outlineLevel="0" collapsed="false">
      <c r="A675" s="15" t="e">
        <v>#NAME?</v>
      </c>
      <c r="B675" s="22" t="n">
        <v>418.14</v>
      </c>
      <c r="C675" s="23" t="n">
        <v>26.3</v>
      </c>
      <c r="D675" s="23" t="n">
        <v>22.2</v>
      </c>
      <c r="E675" s="23" t="n">
        <v>7.4</v>
      </c>
      <c r="F675" s="23" t="n">
        <v>8.5</v>
      </c>
      <c r="G675" s="23" t="n">
        <v>3.1</v>
      </c>
    </row>
    <row r="676" customFormat="false" ht="16.15" hidden="false" customHeight="false" outlineLevel="0" collapsed="false">
      <c r="A676" s="25" t="e">
        <v>#NAME?</v>
      </c>
      <c r="B676" s="16" t="n">
        <v>522.14</v>
      </c>
      <c r="C676" s="17" t="n">
        <v>28.5</v>
      </c>
      <c r="D676" s="17" t="n">
        <v>24.5</v>
      </c>
      <c r="E676" s="17" t="n">
        <v>7.5</v>
      </c>
      <c r="F676" s="17" t="n">
        <v>8.9</v>
      </c>
      <c r="G676" s="17" t="n">
        <v>3.2</v>
      </c>
    </row>
    <row r="677" customFormat="false" ht="16.15" hidden="false" customHeight="false" outlineLevel="0" collapsed="false">
      <c r="A677" s="25" t="e">
        <v>#NAME?</v>
      </c>
      <c r="B677" s="18" t="n">
        <v>497.46</v>
      </c>
      <c r="C677" s="19" t="n">
        <v>28.5</v>
      </c>
      <c r="D677" s="19" t="n">
        <v>24.4</v>
      </c>
      <c r="E677" s="19" t="n">
        <v>8</v>
      </c>
      <c r="F677" s="19" t="n">
        <v>9.2</v>
      </c>
      <c r="G677" s="19" t="n">
        <v>3.1</v>
      </c>
    </row>
    <row r="678" customFormat="false" ht="16.15" hidden="false" customHeight="false" outlineLevel="0" collapsed="false">
      <c r="A678" s="25" t="e">
        <v>#NAME?</v>
      </c>
      <c r="B678" s="18" t="n">
        <v>550.13</v>
      </c>
      <c r="C678" s="19" t="n">
        <v>30.4</v>
      </c>
      <c r="D678" s="19" t="n">
        <v>26.3</v>
      </c>
      <c r="E678" s="19" t="n">
        <v>8.5</v>
      </c>
      <c r="F678" s="19" t="n">
        <v>9.5</v>
      </c>
      <c r="G678" s="19" t="n">
        <v>3.2</v>
      </c>
    </row>
    <row r="679" customFormat="false" ht="16.15" hidden="false" customHeight="false" outlineLevel="0" collapsed="false">
      <c r="A679" s="25" t="e">
        <v>#NAME?</v>
      </c>
      <c r="B679" s="18" t="n">
        <v>463.4</v>
      </c>
      <c r="C679" s="19" t="n">
        <v>28.7</v>
      </c>
      <c r="D679" s="19" t="n">
        <v>24.4</v>
      </c>
      <c r="E679" s="19" t="n">
        <v>8</v>
      </c>
      <c r="F679" s="19" t="n">
        <v>8.8</v>
      </c>
      <c r="G679" s="19" t="n">
        <v>3.1</v>
      </c>
    </row>
    <row r="680" customFormat="false" ht="16.15" hidden="false" customHeight="false" outlineLevel="0" collapsed="false">
      <c r="A680" s="25" t="e">
        <v>#NAME?</v>
      </c>
      <c r="B680" s="18" t="n">
        <v>575.14</v>
      </c>
      <c r="C680" s="19" t="n">
        <v>29.5</v>
      </c>
      <c r="D680" s="19" t="n">
        <v>25.8</v>
      </c>
      <c r="E680" s="19" t="n">
        <v>8.4</v>
      </c>
      <c r="F680" s="19" t="n">
        <v>9.6</v>
      </c>
      <c r="G680" s="19" t="n">
        <v>3.1</v>
      </c>
    </row>
    <row r="681" customFormat="false" ht="16.15" hidden="false" customHeight="false" outlineLevel="0" collapsed="false">
      <c r="A681" s="25" t="e">
        <v>#NAME?</v>
      </c>
      <c r="B681" s="18" t="n">
        <v>357.32</v>
      </c>
      <c r="C681" s="19" t="n">
        <v>26.8</v>
      </c>
      <c r="D681" s="19" t="n">
        <v>22.4</v>
      </c>
      <c r="E681" s="19" t="n">
        <v>7.5</v>
      </c>
      <c r="F681" s="19" t="n">
        <v>8.2</v>
      </c>
      <c r="G681" s="19" t="n">
        <v>3</v>
      </c>
    </row>
    <row r="682" customFormat="false" ht="16.15" hidden="false" customHeight="false" outlineLevel="0" collapsed="false">
      <c r="A682" s="25" t="e">
        <v>#NAME?</v>
      </c>
      <c r="B682" s="18" t="n">
        <v>525.92</v>
      </c>
      <c r="C682" s="19" t="n">
        <v>30</v>
      </c>
      <c r="D682" s="19" t="n">
        <v>25.4</v>
      </c>
      <c r="E682" s="19" t="n">
        <v>7.8</v>
      </c>
      <c r="F682" s="19" t="n">
        <v>8.8</v>
      </c>
      <c r="G682" s="19" t="n">
        <v>3.1</v>
      </c>
    </row>
    <row r="683" customFormat="false" ht="16.15" hidden="false" customHeight="false" outlineLevel="0" collapsed="false">
      <c r="A683" s="25" t="e">
        <v>#NAME?</v>
      </c>
      <c r="B683" s="18" t="n">
        <v>487.02</v>
      </c>
      <c r="C683" s="19" t="n">
        <v>27.8</v>
      </c>
      <c r="D683" s="19" t="n">
        <v>23.9</v>
      </c>
      <c r="E683" s="19" t="n">
        <v>8</v>
      </c>
      <c r="F683" s="19" t="n">
        <v>8.8</v>
      </c>
      <c r="G683" s="19" t="n">
        <v>3</v>
      </c>
    </row>
    <row r="684" customFormat="false" ht="16.15" hidden="false" customHeight="false" outlineLevel="0" collapsed="false">
      <c r="A684" s="25" t="e">
        <v>#NAME?</v>
      </c>
      <c r="B684" s="18" t="n">
        <v>393.78</v>
      </c>
      <c r="C684" s="19" t="n">
        <v>26.5</v>
      </c>
      <c r="D684" s="19" t="n">
        <v>22.8</v>
      </c>
      <c r="E684" s="19" t="n">
        <v>7</v>
      </c>
      <c r="F684" s="19" t="n">
        <v>8</v>
      </c>
      <c r="G684" s="19" t="n">
        <v>3</v>
      </c>
    </row>
    <row r="685" customFormat="false" ht="16.15" hidden="false" customHeight="false" outlineLevel="0" collapsed="false">
      <c r="A685" s="25" t="e">
        <v>#NAME?</v>
      </c>
      <c r="B685" s="18" t="n">
        <v>543.22</v>
      </c>
      <c r="C685" s="19" t="n">
        <v>28.5</v>
      </c>
      <c r="D685" s="19" t="n">
        <v>24.3</v>
      </c>
      <c r="E685" s="19" t="n">
        <v>7.5</v>
      </c>
      <c r="F685" s="19" t="n">
        <v>9.4</v>
      </c>
      <c r="G685" s="19" t="n">
        <v>3.2</v>
      </c>
    </row>
    <row r="686" customFormat="false" ht="16.15" hidden="false" customHeight="false" outlineLevel="0" collapsed="false">
      <c r="A686" s="25" t="e">
        <v>#NAME?</v>
      </c>
      <c r="B686" s="18" t="n">
        <v>445.6</v>
      </c>
      <c r="C686" s="19" t="n">
        <v>27.5</v>
      </c>
      <c r="D686" s="19" t="n">
        <v>23.4</v>
      </c>
      <c r="E686" s="19" t="n">
        <v>7.8</v>
      </c>
      <c r="F686" s="19" t="n">
        <v>8.5</v>
      </c>
      <c r="G686" s="19" t="n">
        <v>3.1</v>
      </c>
    </row>
    <row r="687" customFormat="false" ht="16.15" hidden="false" customHeight="false" outlineLevel="0" collapsed="false">
      <c r="A687" s="25" t="e">
        <v>#NAME?</v>
      </c>
      <c r="B687" s="18" t="n">
        <v>455.5</v>
      </c>
      <c r="C687" s="19" t="n">
        <v>28</v>
      </c>
      <c r="D687" s="19" t="n">
        <v>24.5</v>
      </c>
      <c r="E687" s="19" t="n">
        <v>7.5</v>
      </c>
      <c r="F687" s="19" t="n">
        <v>8.4</v>
      </c>
      <c r="G687" s="19" t="n">
        <v>3.1</v>
      </c>
    </row>
    <row r="688" customFormat="false" ht="16.15" hidden="false" customHeight="false" outlineLevel="0" collapsed="false">
      <c r="A688" s="25" t="e">
        <v>#NAME?</v>
      </c>
      <c r="B688" s="18" t="n">
        <v>536.24</v>
      </c>
      <c r="C688" s="19" t="n">
        <v>28.8</v>
      </c>
      <c r="D688" s="19" t="n">
        <v>24.5</v>
      </c>
      <c r="E688" s="19" t="n">
        <v>7.8</v>
      </c>
      <c r="F688" s="19" t="n">
        <v>9.4</v>
      </c>
      <c r="G688" s="19" t="n">
        <v>3.1</v>
      </c>
    </row>
    <row r="689" customFormat="false" ht="16.15" hidden="false" customHeight="false" outlineLevel="0" collapsed="false">
      <c r="A689" s="25" t="e">
        <v>#NAME?</v>
      </c>
      <c r="B689" s="18" t="n">
        <v>347.8</v>
      </c>
      <c r="C689" s="19" t="n">
        <v>25.5</v>
      </c>
      <c r="D689" s="19" t="n">
        <v>24.5</v>
      </c>
      <c r="E689" s="19" t="n">
        <v>7.5</v>
      </c>
      <c r="F689" s="19" t="n">
        <v>7.8</v>
      </c>
      <c r="G689" s="19" t="n">
        <v>3.1</v>
      </c>
    </row>
    <row r="690" customFormat="false" ht="16.15" hidden="false" customHeight="false" outlineLevel="0" collapsed="false">
      <c r="A690" s="25" t="e">
        <v>#NAME?</v>
      </c>
      <c r="B690" s="18" t="n">
        <v>391.02</v>
      </c>
      <c r="C690" s="19" t="n">
        <v>26.5</v>
      </c>
      <c r="D690" s="19" t="n">
        <v>22.4</v>
      </c>
      <c r="E690" s="19" t="n">
        <v>7.5</v>
      </c>
      <c r="F690" s="19" t="n">
        <v>8</v>
      </c>
      <c r="G690" s="19" t="n">
        <v>3.1</v>
      </c>
    </row>
    <row r="691" customFormat="false" ht="16.15" hidden="false" customHeight="false" outlineLevel="0" collapsed="false">
      <c r="A691" s="25" t="e">
        <v>#NAME?</v>
      </c>
      <c r="B691" s="18" t="n">
        <v>481.3</v>
      </c>
      <c r="C691" s="19" t="n">
        <v>27.5</v>
      </c>
      <c r="D691" s="19" t="n">
        <v>22.4</v>
      </c>
      <c r="E691" s="19" t="n">
        <v>7.5</v>
      </c>
      <c r="F691" s="19" t="n">
        <v>8.8</v>
      </c>
      <c r="G691" s="19" t="n">
        <v>3.2</v>
      </c>
    </row>
    <row r="692" customFormat="false" ht="16.15" hidden="false" customHeight="false" outlineLevel="0" collapsed="false">
      <c r="A692" s="25" t="e">
        <v>#NAME?</v>
      </c>
      <c r="B692" s="18" t="n">
        <v>502.54</v>
      </c>
      <c r="C692" s="19" t="n">
        <v>29.8</v>
      </c>
      <c r="D692" s="19" t="n">
        <v>23.4</v>
      </c>
      <c r="E692" s="19" t="n">
        <v>8</v>
      </c>
      <c r="F692" s="19" t="n">
        <v>9.3</v>
      </c>
      <c r="G692" s="19" t="n">
        <v>3.2</v>
      </c>
    </row>
    <row r="693" customFormat="false" ht="16.15" hidden="false" customHeight="false" outlineLevel="0" collapsed="false">
      <c r="A693" s="25" t="e">
        <v>#NAME?</v>
      </c>
      <c r="B693" s="18" t="n">
        <v>479.82</v>
      </c>
      <c r="C693" s="19" t="n">
        <v>27.2</v>
      </c>
      <c r="D693" s="19" t="n">
        <v>24.4</v>
      </c>
      <c r="E693" s="19" t="n">
        <v>7.8</v>
      </c>
      <c r="F693" s="19" t="n">
        <v>8.8</v>
      </c>
      <c r="G693" s="19" t="n">
        <v>3.2</v>
      </c>
    </row>
    <row r="694" customFormat="false" ht="16.15" hidden="false" customHeight="false" outlineLevel="0" collapsed="false">
      <c r="A694" s="25" t="e">
        <v>#NAME?</v>
      </c>
      <c r="B694" s="18" t="n">
        <v>425.23</v>
      </c>
      <c r="C694" s="19" t="n">
        <v>27.5</v>
      </c>
      <c r="D694" s="19" t="n">
        <v>23.3</v>
      </c>
      <c r="E694" s="19" t="n">
        <v>7.8</v>
      </c>
      <c r="F694" s="19" t="n">
        <v>8.5</v>
      </c>
      <c r="G694" s="19" t="n">
        <v>3.1</v>
      </c>
    </row>
    <row r="695" customFormat="false" ht="16.15" hidden="false" customHeight="false" outlineLevel="0" collapsed="false">
      <c r="A695" s="25" t="e">
        <v>#NAME?</v>
      </c>
      <c r="B695" s="18" t="n">
        <v>407.97</v>
      </c>
      <c r="C695" s="19" t="n">
        <v>28.8</v>
      </c>
      <c r="D695" s="19" t="n">
        <v>23.5</v>
      </c>
      <c r="E695" s="19" t="n">
        <v>7.5</v>
      </c>
      <c r="F695" s="19" t="n">
        <v>8.1</v>
      </c>
      <c r="G695" s="19" t="n">
        <v>3.1</v>
      </c>
    </row>
    <row r="696" customFormat="false" ht="16.15" hidden="false" customHeight="false" outlineLevel="0" collapsed="false">
      <c r="A696" s="25" t="e">
        <v>#NAME?</v>
      </c>
      <c r="B696" s="18" t="n">
        <v>419.11</v>
      </c>
      <c r="C696" s="19" t="n">
        <v>27.5</v>
      </c>
      <c r="D696" s="19" t="n">
        <v>23</v>
      </c>
      <c r="E696" s="19" t="n">
        <v>7.5</v>
      </c>
      <c r="F696" s="19" t="n">
        <v>8.6</v>
      </c>
      <c r="G696" s="19" t="n">
        <v>3</v>
      </c>
    </row>
    <row r="697" customFormat="false" ht="16.15" hidden="false" customHeight="false" outlineLevel="0" collapsed="false">
      <c r="A697" s="25" t="e">
        <v>#NAME?</v>
      </c>
      <c r="B697" s="18" t="n">
        <v>470.02</v>
      </c>
      <c r="C697" s="19" t="n">
        <v>28.5</v>
      </c>
      <c r="D697" s="19" t="n">
        <v>24</v>
      </c>
      <c r="E697" s="19" t="n">
        <v>7.5</v>
      </c>
      <c r="F697" s="19" t="n">
        <v>8.5</v>
      </c>
      <c r="G697" s="19" t="n">
        <v>3.3</v>
      </c>
    </row>
    <row r="698" customFormat="false" ht="16.15" hidden="false" customHeight="false" outlineLevel="0" collapsed="false">
      <c r="A698" s="25" t="e">
        <v>#NAME?</v>
      </c>
      <c r="B698" s="18" t="n">
        <v>362.54</v>
      </c>
      <c r="C698" s="19" t="n">
        <v>25.8</v>
      </c>
      <c r="D698" s="19" t="n">
        <v>21.8</v>
      </c>
      <c r="E698" s="19" t="n">
        <v>7.3</v>
      </c>
      <c r="F698" s="19" t="n">
        <v>7.7</v>
      </c>
      <c r="G698" s="19" t="n">
        <v>3.2</v>
      </c>
    </row>
    <row r="699" customFormat="false" ht="16.15" hidden="false" customHeight="false" outlineLevel="0" collapsed="false">
      <c r="A699" s="25" t="e">
        <v>#NAME?</v>
      </c>
      <c r="B699" s="18" t="n">
        <v>431.12</v>
      </c>
      <c r="C699" s="19" t="n">
        <v>28</v>
      </c>
      <c r="D699" s="19" t="n">
        <v>24.4</v>
      </c>
      <c r="E699" s="19" t="n">
        <v>8</v>
      </c>
      <c r="F699" s="19" t="n">
        <v>8.5</v>
      </c>
      <c r="G699" s="19" t="n">
        <v>3</v>
      </c>
    </row>
    <row r="700" customFormat="false" ht="16.15" hidden="false" customHeight="false" outlineLevel="0" collapsed="false">
      <c r="A700" s="25" t="e">
        <v>#NAME?</v>
      </c>
      <c r="B700" s="18" t="n">
        <v>442.72</v>
      </c>
      <c r="C700" s="19" t="n">
        <v>28</v>
      </c>
      <c r="D700" s="19" t="n">
        <v>23.6</v>
      </c>
      <c r="E700" s="19" t="n">
        <v>7.6</v>
      </c>
      <c r="F700" s="19" t="n">
        <v>8.5</v>
      </c>
      <c r="G700" s="19" t="n">
        <v>3</v>
      </c>
    </row>
    <row r="701" customFormat="false" ht="16.15" hidden="false" customHeight="false" outlineLevel="0" collapsed="false">
      <c r="A701" s="25" t="e">
        <v>#NAME?</v>
      </c>
      <c r="B701" s="18" t="n">
        <v>502.46</v>
      </c>
      <c r="C701" s="19" t="n">
        <v>28</v>
      </c>
      <c r="D701" s="19" t="n">
        <v>23.5</v>
      </c>
      <c r="E701" s="19" t="n">
        <v>7.8</v>
      </c>
      <c r="F701" s="19" t="n">
        <v>9</v>
      </c>
      <c r="G701" s="19" t="n">
        <v>3.1</v>
      </c>
    </row>
    <row r="702" customFormat="false" ht="16.15" hidden="false" customHeight="false" outlineLevel="0" collapsed="false">
      <c r="A702" s="25" t="e">
        <v>#NAME?</v>
      </c>
      <c r="B702" s="18" t="n">
        <v>414.5</v>
      </c>
      <c r="C702" s="19" t="n">
        <v>27.8</v>
      </c>
      <c r="D702" s="19" t="n">
        <v>22.5</v>
      </c>
      <c r="E702" s="19" t="n">
        <v>7.5</v>
      </c>
      <c r="F702" s="19" t="n">
        <v>8.8</v>
      </c>
      <c r="G702" s="19" t="n">
        <v>3.1</v>
      </c>
    </row>
    <row r="703" customFormat="false" ht="16.15" hidden="false" customHeight="false" outlineLevel="0" collapsed="false">
      <c r="A703" s="25" t="e">
        <v>#NAME?</v>
      </c>
      <c r="B703" s="18" t="n">
        <v>412.5</v>
      </c>
      <c r="C703" s="19" t="n">
        <v>27</v>
      </c>
      <c r="D703" s="19" t="n">
        <v>23.4</v>
      </c>
      <c r="E703" s="19" t="n">
        <v>7.8</v>
      </c>
      <c r="F703" s="19" t="n">
        <v>8.2</v>
      </c>
      <c r="G703" s="19" t="n">
        <v>3</v>
      </c>
    </row>
    <row r="704" customFormat="false" ht="16.15" hidden="false" customHeight="false" outlineLevel="0" collapsed="false">
      <c r="A704" s="25" t="e">
        <v>#NAME?</v>
      </c>
      <c r="B704" s="18" t="n">
        <v>404.3</v>
      </c>
      <c r="C704" s="19" t="n">
        <v>27.5</v>
      </c>
      <c r="D704" s="19" t="n">
        <v>23</v>
      </c>
      <c r="E704" s="19" t="n">
        <v>8.3</v>
      </c>
      <c r="F704" s="19" t="n">
        <v>8.2</v>
      </c>
      <c r="G704" s="19" t="n">
        <v>3.1</v>
      </c>
    </row>
    <row r="705" customFormat="false" ht="16.15" hidden="false" customHeight="false" outlineLevel="0" collapsed="false">
      <c r="A705" s="25" t="e">
        <v>#NAME?</v>
      </c>
      <c r="B705" s="18" t="n">
        <v>492.4</v>
      </c>
      <c r="C705" s="19" t="n">
        <v>28.8</v>
      </c>
      <c r="D705" s="19" t="n">
        <v>24.7</v>
      </c>
      <c r="E705" s="19" t="n">
        <v>8</v>
      </c>
      <c r="F705" s="19" t="n">
        <v>8.8</v>
      </c>
      <c r="G705" s="19" t="n">
        <v>3</v>
      </c>
    </row>
    <row r="706" customFormat="false" ht="16.15" hidden="false" customHeight="false" outlineLevel="0" collapsed="false">
      <c r="A706" s="25" t="e">
        <v>#NAME?</v>
      </c>
      <c r="B706" s="18" t="n">
        <v>442.27</v>
      </c>
      <c r="C706" s="19" t="n">
        <v>27.8</v>
      </c>
      <c r="D706" s="19" t="n">
        <v>24.5</v>
      </c>
      <c r="E706" s="19" t="n">
        <v>7.7</v>
      </c>
      <c r="F706" s="19" t="n">
        <v>8.5</v>
      </c>
      <c r="G706" s="19" t="n">
        <v>3.1</v>
      </c>
    </row>
    <row r="707" customFormat="false" ht="16.15" hidden="false" customHeight="false" outlineLevel="0" collapsed="false">
      <c r="A707" s="25" t="e">
        <v>#NAME?</v>
      </c>
      <c r="B707" s="18" t="n">
        <v>448.8</v>
      </c>
      <c r="C707" s="19" t="n">
        <v>29</v>
      </c>
      <c r="D707" s="19" t="n">
        <v>24.4</v>
      </c>
      <c r="E707" s="19" t="n">
        <v>8</v>
      </c>
      <c r="F707" s="19" t="n">
        <v>9.5</v>
      </c>
      <c r="G707" s="19" t="n">
        <v>3.2</v>
      </c>
    </row>
    <row r="708" customFormat="false" ht="16.15" hidden="false" customHeight="false" outlineLevel="0" collapsed="false">
      <c r="A708" s="25" t="e">
        <v>#NAME?</v>
      </c>
      <c r="B708" s="18" t="n">
        <v>491.32</v>
      </c>
      <c r="C708" s="19" t="n">
        <v>27.4</v>
      </c>
      <c r="D708" s="19" t="n">
        <v>23.3</v>
      </c>
      <c r="E708" s="19" t="n">
        <v>7.8</v>
      </c>
      <c r="F708" s="19" t="n">
        <v>8.8</v>
      </c>
      <c r="G708" s="19" t="n">
        <v>3</v>
      </c>
    </row>
    <row r="709" customFormat="false" ht="16.15" hidden="false" customHeight="false" outlineLevel="0" collapsed="false">
      <c r="A709" s="25" t="e">
        <v>#NAME?</v>
      </c>
      <c r="B709" s="18" t="n">
        <v>450.9</v>
      </c>
      <c r="C709" s="19" t="n">
        <v>27</v>
      </c>
      <c r="D709" s="19" t="n">
        <v>22.8</v>
      </c>
      <c r="E709" s="19" t="n">
        <v>7.5</v>
      </c>
      <c r="F709" s="19" t="n">
        <v>8.6</v>
      </c>
      <c r="G709" s="19" t="n">
        <v>3.1</v>
      </c>
    </row>
    <row r="710" customFormat="false" ht="16.15" hidden="false" customHeight="false" outlineLevel="0" collapsed="false">
      <c r="A710" s="25" t="e">
        <v>#NAME?</v>
      </c>
      <c r="B710" s="18" t="n">
        <v>531.06</v>
      </c>
      <c r="C710" s="19" t="n">
        <v>29.5</v>
      </c>
      <c r="D710" s="19" t="n">
        <v>25.4</v>
      </c>
      <c r="E710" s="19" t="n">
        <v>8.5</v>
      </c>
      <c r="F710" s="19" t="n">
        <v>9</v>
      </c>
      <c r="G710" s="19" t="n">
        <v>3.1</v>
      </c>
    </row>
    <row r="711" customFormat="false" ht="16.15" hidden="false" customHeight="false" outlineLevel="0" collapsed="false">
      <c r="A711" s="25" t="e">
        <v>#NAME?</v>
      </c>
      <c r="B711" s="18" t="n">
        <v>516</v>
      </c>
      <c r="C711" s="19" t="n">
        <v>30</v>
      </c>
      <c r="D711" s="19" t="n">
        <v>25.8</v>
      </c>
      <c r="E711" s="19" t="n">
        <v>7.8</v>
      </c>
      <c r="F711" s="19" t="n">
        <v>9</v>
      </c>
      <c r="G711" s="19" t="n">
        <v>3.2</v>
      </c>
    </row>
    <row r="712" customFormat="false" ht="16.15" hidden="false" customHeight="false" outlineLevel="0" collapsed="false">
      <c r="A712" s="25" t="e">
        <v>#NAME?</v>
      </c>
      <c r="B712" s="18" t="n">
        <v>522.39</v>
      </c>
      <c r="C712" s="19" t="n">
        <v>28.4</v>
      </c>
      <c r="D712" s="19" t="n">
        <v>24.9</v>
      </c>
      <c r="E712" s="19" t="n">
        <v>8</v>
      </c>
      <c r="F712" s="19" t="n">
        <v>8.8</v>
      </c>
      <c r="G712" s="19" t="n">
        <v>3.1</v>
      </c>
    </row>
    <row r="713" customFormat="false" ht="16.15" hidden="false" customHeight="false" outlineLevel="0" collapsed="false">
      <c r="A713" s="25" t="e">
        <v>#NAME?</v>
      </c>
      <c r="B713" s="18" t="n">
        <v>417.94</v>
      </c>
      <c r="C713" s="19" t="n">
        <v>28.2</v>
      </c>
      <c r="D713" s="19" t="n">
        <v>24.7</v>
      </c>
      <c r="E713" s="19" t="n">
        <v>7.3</v>
      </c>
      <c r="F713" s="19" t="n">
        <v>8</v>
      </c>
      <c r="G713" s="19" t="n">
        <v>3.1</v>
      </c>
    </row>
    <row r="714" customFormat="false" ht="16.15" hidden="false" customHeight="false" outlineLevel="0" collapsed="false">
      <c r="A714" s="25" t="e">
        <v>#NAME?</v>
      </c>
      <c r="B714" s="18" t="n">
        <v>510.54</v>
      </c>
      <c r="C714" s="19" t="n">
        <v>29.5</v>
      </c>
      <c r="D714" s="19" t="n">
        <v>25.3</v>
      </c>
      <c r="E714" s="19" t="n">
        <v>8.2</v>
      </c>
      <c r="F714" s="19" t="n">
        <v>9</v>
      </c>
      <c r="G714" s="19" t="n">
        <v>3.2</v>
      </c>
    </row>
    <row r="715" customFormat="false" ht="16.15" hidden="false" customHeight="false" outlineLevel="0" collapsed="false">
      <c r="A715" s="25" t="e">
        <v>#NAME?</v>
      </c>
      <c r="B715" s="18" t="n">
        <v>547.3</v>
      </c>
      <c r="C715" s="19" t="n">
        <v>29.5</v>
      </c>
      <c r="D715" s="19" t="n">
        <v>25.3</v>
      </c>
      <c r="E715" s="19" t="n">
        <v>8</v>
      </c>
      <c r="F715" s="19" t="n">
        <v>9.5</v>
      </c>
      <c r="G715" s="19" t="n">
        <v>3.1</v>
      </c>
    </row>
    <row r="716" customFormat="false" ht="16.15" hidden="false" customHeight="false" outlineLevel="0" collapsed="false">
      <c r="A716" s="25" t="e">
        <v>#NAME?</v>
      </c>
      <c r="B716" s="18" t="n">
        <v>471.5</v>
      </c>
      <c r="C716" s="19" t="n">
        <v>27.9</v>
      </c>
      <c r="D716" s="19" t="n">
        <v>23.8</v>
      </c>
      <c r="E716" s="19" t="n">
        <v>8</v>
      </c>
      <c r="F716" s="19" t="n">
        <v>8.6</v>
      </c>
      <c r="G716" s="19" t="n">
        <v>3.1</v>
      </c>
    </row>
    <row r="717" customFormat="false" ht="16.15" hidden="false" customHeight="false" outlineLevel="0" collapsed="false">
      <c r="A717" s="25" t="e">
        <v>#NAME?</v>
      </c>
      <c r="B717" s="18" t="n">
        <v>484.08</v>
      </c>
      <c r="C717" s="19" t="n">
        <v>28.5</v>
      </c>
      <c r="D717" s="19" t="n">
        <v>24.4</v>
      </c>
      <c r="E717" s="19" t="n">
        <v>8</v>
      </c>
      <c r="F717" s="19" t="n">
        <v>9</v>
      </c>
      <c r="G717" s="19" t="n">
        <v>3.2</v>
      </c>
    </row>
    <row r="718" customFormat="false" ht="16.15" hidden="false" customHeight="false" outlineLevel="0" collapsed="false">
      <c r="A718" s="25" t="e">
        <v>#NAME?</v>
      </c>
      <c r="B718" s="18" t="n">
        <v>412.29</v>
      </c>
      <c r="C718" s="19" t="n">
        <v>27</v>
      </c>
      <c r="D718" s="19" t="n">
        <v>22.8</v>
      </c>
      <c r="E718" s="19" t="n">
        <v>7.4</v>
      </c>
      <c r="F718" s="19" t="n">
        <v>8.5</v>
      </c>
      <c r="G718" s="19" t="n">
        <v>3.1</v>
      </c>
    </row>
    <row r="719" customFormat="false" ht="16.15" hidden="false" customHeight="false" outlineLevel="0" collapsed="false">
      <c r="A719" s="25" t="e">
        <v>#NAME?</v>
      </c>
      <c r="B719" s="18" t="n">
        <v>391.06</v>
      </c>
      <c r="C719" s="19" t="n">
        <v>27.2</v>
      </c>
      <c r="D719" s="19" t="n">
        <v>23.1</v>
      </c>
      <c r="E719" s="19" t="n">
        <v>7.4</v>
      </c>
      <c r="F719" s="19" t="n">
        <v>8.4</v>
      </c>
      <c r="G719" s="19" t="n">
        <v>3.1</v>
      </c>
    </row>
    <row r="720" customFormat="false" ht="16.15" hidden="false" customHeight="false" outlineLevel="0" collapsed="false">
      <c r="A720" s="25" t="e">
        <v>#NAME?</v>
      </c>
      <c r="B720" s="18" t="n">
        <v>492.04</v>
      </c>
      <c r="C720" s="19" t="n">
        <v>28</v>
      </c>
      <c r="D720" s="19" t="n">
        <v>23.6</v>
      </c>
      <c r="E720" s="19" t="n">
        <v>7.8</v>
      </c>
      <c r="F720" s="19" t="n">
        <v>9.1</v>
      </c>
      <c r="G720" s="19" t="n">
        <v>3.2</v>
      </c>
    </row>
    <row r="721" customFormat="false" ht="16.15" hidden="false" customHeight="false" outlineLevel="0" collapsed="false">
      <c r="A721" s="25" t="e">
        <v>#NAME?</v>
      </c>
      <c r="B721" s="18" t="n">
        <v>442.04</v>
      </c>
      <c r="C721" s="19" t="n">
        <v>28.1</v>
      </c>
      <c r="D721" s="19" t="n">
        <v>23.4</v>
      </c>
      <c r="E721" s="19" t="n">
        <v>7.5</v>
      </c>
      <c r="F721" s="19" t="n">
        <v>8.9</v>
      </c>
      <c r="G721" s="19" t="n">
        <v>3.2</v>
      </c>
    </row>
    <row r="722" customFormat="false" ht="16.15" hidden="false" customHeight="false" outlineLevel="0" collapsed="false">
      <c r="A722" s="25" t="e">
        <v>#NAME?</v>
      </c>
      <c r="B722" s="18" t="n">
        <v>380.61</v>
      </c>
      <c r="C722" s="19" t="n">
        <v>26.2</v>
      </c>
      <c r="D722" s="19" t="n">
        <v>21.8</v>
      </c>
      <c r="E722" s="19" t="n">
        <v>7</v>
      </c>
      <c r="F722" s="19" t="n">
        <v>8.2</v>
      </c>
      <c r="G722" s="19" t="n">
        <v>3.2</v>
      </c>
    </row>
    <row r="723" customFormat="false" ht="16.15" hidden="false" customHeight="false" outlineLevel="0" collapsed="false">
      <c r="A723" s="25" t="e">
        <v>#NAME?</v>
      </c>
      <c r="B723" s="18" t="n">
        <v>435.08</v>
      </c>
      <c r="C723" s="19" t="n">
        <v>28.5</v>
      </c>
      <c r="D723" s="19" t="n">
        <v>24.4</v>
      </c>
      <c r="E723" s="19" t="n">
        <v>8</v>
      </c>
      <c r="F723" s="19" t="n">
        <v>8.1</v>
      </c>
      <c r="G723" s="19" t="n">
        <v>3.2</v>
      </c>
    </row>
    <row r="724" customFormat="false" ht="16.15" hidden="false" customHeight="false" outlineLevel="0" collapsed="false">
      <c r="A724" s="25" t="e">
        <v>#NAME?</v>
      </c>
      <c r="B724" s="18" t="n">
        <v>410.03</v>
      </c>
      <c r="C724" s="19" t="n">
        <v>27.8</v>
      </c>
      <c r="D724" s="19" t="n">
        <v>23.8</v>
      </c>
      <c r="E724" s="19" t="n">
        <v>8</v>
      </c>
      <c r="F724" s="19" t="n">
        <v>8.6</v>
      </c>
      <c r="G724" s="19" t="n">
        <v>3.1</v>
      </c>
    </row>
    <row r="725" customFormat="false" ht="16.15" hidden="false" customHeight="false" outlineLevel="0" collapsed="false">
      <c r="A725" s="25" t="e">
        <v>#NAME?</v>
      </c>
      <c r="B725" s="18" t="n">
        <v>357.37</v>
      </c>
      <c r="C725" s="19" t="n">
        <v>24.3</v>
      </c>
      <c r="D725" s="19" t="n">
        <v>20.6</v>
      </c>
      <c r="E725" s="19" t="n">
        <v>7.4</v>
      </c>
      <c r="F725" s="19" t="n">
        <v>8.4</v>
      </c>
      <c r="G725" s="19" t="n">
        <v>3.1</v>
      </c>
    </row>
    <row r="726" customFormat="false" ht="16.15" hidden="false" customHeight="false" outlineLevel="0" collapsed="false">
      <c r="A726" s="25" t="e">
        <v>#NAME?</v>
      </c>
      <c r="B726" s="18" t="n">
        <v>388.18</v>
      </c>
      <c r="C726" s="19" t="n">
        <v>27.4</v>
      </c>
      <c r="D726" s="19" t="n">
        <v>23.2</v>
      </c>
      <c r="E726" s="19" t="n">
        <v>7.3</v>
      </c>
      <c r="F726" s="19" t="n">
        <v>8.1</v>
      </c>
      <c r="G726" s="19" t="n">
        <v>3.1</v>
      </c>
    </row>
    <row r="727" customFormat="false" ht="16.15" hidden="false" customHeight="false" outlineLevel="0" collapsed="false">
      <c r="A727" s="25" t="e">
        <v>#NAME?</v>
      </c>
      <c r="B727" s="18" t="n">
        <v>486.08</v>
      </c>
      <c r="C727" s="19" t="n">
        <v>29.8</v>
      </c>
      <c r="D727" s="19" t="n">
        <v>25.6</v>
      </c>
      <c r="E727" s="19" t="n">
        <v>8</v>
      </c>
      <c r="F727" s="19" t="n">
        <v>8.8</v>
      </c>
      <c r="G727" s="19" t="n">
        <v>3.1</v>
      </c>
    </row>
    <row r="728" customFormat="false" ht="16.15" hidden="false" customHeight="false" outlineLevel="0" collapsed="false">
      <c r="A728" s="25" t="e">
        <v>#NAME?</v>
      </c>
      <c r="B728" s="18" t="n">
        <v>411.17</v>
      </c>
      <c r="C728" s="19" t="n">
        <v>26.8</v>
      </c>
      <c r="D728" s="19" t="n">
        <v>22.8</v>
      </c>
      <c r="E728" s="19" t="n">
        <v>7.8</v>
      </c>
      <c r="F728" s="19" t="n">
        <v>8.4</v>
      </c>
      <c r="G728" s="19" t="n">
        <v>3.2</v>
      </c>
    </row>
    <row r="729" customFormat="false" ht="16.15" hidden="false" customHeight="false" outlineLevel="0" collapsed="false">
      <c r="A729" s="25" t="e">
        <v>#NAME?</v>
      </c>
      <c r="B729" s="18" t="n">
        <v>430.29</v>
      </c>
      <c r="C729" s="19" t="n">
        <v>28.1</v>
      </c>
      <c r="D729" s="19" t="n">
        <v>23.6</v>
      </c>
      <c r="E729" s="19" t="n">
        <v>7.8</v>
      </c>
      <c r="F729" s="19" t="n">
        <v>8.8</v>
      </c>
      <c r="G729" s="19" t="n">
        <v>3.1</v>
      </c>
    </row>
    <row r="730" customFormat="false" ht="16.15" hidden="false" customHeight="false" outlineLevel="0" collapsed="false">
      <c r="A730" s="25" t="e">
        <v>#NAME?</v>
      </c>
      <c r="B730" s="18" t="n">
        <v>501.26</v>
      </c>
      <c r="C730" s="19" t="n">
        <v>28.4</v>
      </c>
      <c r="D730" s="19" t="n">
        <v>24.6</v>
      </c>
      <c r="E730" s="19" t="n">
        <v>7.8</v>
      </c>
      <c r="F730" s="19" t="n">
        <v>8.8</v>
      </c>
      <c r="G730" s="19" t="n">
        <v>3.2</v>
      </c>
    </row>
    <row r="731" customFormat="false" ht="16.15" hidden="false" customHeight="false" outlineLevel="0" collapsed="false">
      <c r="A731" s="25" t="e">
        <v>#NAME?</v>
      </c>
      <c r="B731" s="18" t="n">
        <v>400.08</v>
      </c>
      <c r="C731" s="19" t="n">
        <v>27.5</v>
      </c>
      <c r="D731" s="19" t="n">
        <v>22.8</v>
      </c>
      <c r="E731" s="19" t="n">
        <v>7.6</v>
      </c>
      <c r="F731" s="19" t="n">
        <v>8.5</v>
      </c>
      <c r="G731" s="19" t="n">
        <v>3.1</v>
      </c>
    </row>
    <row r="732" customFormat="false" ht="16.15" hidden="false" customHeight="false" outlineLevel="0" collapsed="false">
      <c r="A732" s="25" t="e">
        <v>#NAME?</v>
      </c>
      <c r="B732" s="18" t="n">
        <v>440.14</v>
      </c>
      <c r="C732" s="19" t="n">
        <v>28.3</v>
      </c>
      <c r="D732" s="19" t="n">
        <v>24</v>
      </c>
      <c r="E732" s="19" t="n">
        <v>7.6</v>
      </c>
      <c r="F732" s="19" t="n">
        <v>8.9</v>
      </c>
      <c r="G732" s="19" t="n">
        <v>3.1</v>
      </c>
    </row>
    <row r="733" customFormat="false" ht="16.15" hidden="false" customHeight="false" outlineLevel="0" collapsed="false">
      <c r="A733" s="25" t="e">
        <v>#NAME?</v>
      </c>
      <c r="B733" s="26" t="n">
        <v>728.15</v>
      </c>
      <c r="C733" s="27" t="n">
        <v>32</v>
      </c>
      <c r="D733" s="27" t="n">
        <v>27</v>
      </c>
      <c r="E733" s="27" t="n">
        <v>9.5</v>
      </c>
      <c r="F733" s="27" t="n">
        <v>11</v>
      </c>
      <c r="G733" s="27" t="n">
        <v>3</v>
      </c>
    </row>
    <row r="734" customFormat="false" ht="16.15" hidden="false" customHeight="false" outlineLevel="0" collapsed="false">
      <c r="A734" s="25" t="e">
        <v>#NAME?</v>
      </c>
      <c r="B734" s="13" t="n">
        <v>651.37</v>
      </c>
      <c r="C734" s="10" t="n">
        <v>32</v>
      </c>
      <c r="D734" s="10" t="n">
        <v>25.7</v>
      </c>
      <c r="E734" s="10" t="n">
        <v>8.5</v>
      </c>
      <c r="F734" s="10" t="n">
        <v>10</v>
      </c>
      <c r="G734" s="10" t="n">
        <v>3</v>
      </c>
    </row>
    <row r="735" customFormat="false" ht="16.15" hidden="false" customHeight="false" outlineLevel="0" collapsed="false">
      <c r="A735" s="25" t="e">
        <v>#NAME?</v>
      </c>
      <c r="B735" s="13" t="n">
        <v>635.09</v>
      </c>
      <c r="C735" s="10" t="n">
        <v>32</v>
      </c>
      <c r="D735" s="10" t="n">
        <v>26.7</v>
      </c>
      <c r="E735" s="10" t="n">
        <v>9</v>
      </c>
      <c r="F735" s="10" t="n">
        <v>9.2</v>
      </c>
      <c r="G735" s="10" t="n">
        <v>3</v>
      </c>
    </row>
    <row r="736" customFormat="false" ht="16.15" hidden="false" customHeight="false" outlineLevel="0" collapsed="false">
      <c r="A736" s="25" t="e">
        <v>#NAME?</v>
      </c>
      <c r="B736" s="13" t="n">
        <v>529.32</v>
      </c>
      <c r="C736" s="10" t="n">
        <v>29</v>
      </c>
      <c r="D736" s="10" t="n">
        <v>24.3</v>
      </c>
      <c r="E736" s="10" t="n">
        <v>8</v>
      </c>
      <c r="F736" s="10" t="n">
        <v>9</v>
      </c>
      <c r="G736" s="10" t="n">
        <v>3.1</v>
      </c>
    </row>
    <row r="737" customFormat="false" ht="16.15" hidden="false" customHeight="false" outlineLevel="0" collapsed="false">
      <c r="A737" s="25" t="e">
        <v>#NAME?</v>
      </c>
      <c r="B737" s="13" t="n">
        <v>474.96</v>
      </c>
      <c r="C737" s="10" t="n">
        <v>29.5</v>
      </c>
      <c r="D737" s="10" t="n">
        <v>24.3</v>
      </c>
      <c r="E737" s="10" t="n">
        <v>8.6</v>
      </c>
      <c r="F737" s="10" t="n">
        <v>9</v>
      </c>
      <c r="G737" s="10" t="n">
        <v>2.9</v>
      </c>
    </row>
    <row r="738" customFormat="false" ht="16.15" hidden="false" customHeight="false" outlineLevel="0" collapsed="false">
      <c r="A738" s="25" t="e">
        <v>#NAME?</v>
      </c>
      <c r="B738" s="13" t="n">
        <v>644.38</v>
      </c>
      <c r="C738" s="10" t="n">
        <v>30.8</v>
      </c>
      <c r="D738" s="10" t="n">
        <v>26.2</v>
      </c>
      <c r="E738" s="10" t="n">
        <v>8.6</v>
      </c>
      <c r="F738" s="10" t="n">
        <v>9.6</v>
      </c>
      <c r="G738" s="10" t="n">
        <v>3.1</v>
      </c>
    </row>
    <row r="739" customFormat="false" ht="16.15" hidden="false" customHeight="false" outlineLevel="0" collapsed="false">
      <c r="A739" s="25" t="e">
        <v>#NAME?</v>
      </c>
      <c r="B739" s="13" t="n">
        <v>528.32</v>
      </c>
      <c r="C739" s="10" t="n">
        <v>29.9</v>
      </c>
      <c r="D739" s="10" t="n">
        <v>24.3</v>
      </c>
      <c r="E739" s="10" t="n">
        <v>8.7</v>
      </c>
      <c r="F739" s="10" t="n">
        <v>9.2</v>
      </c>
      <c r="G739" s="10" t="n">
        <v>3</v>
      </c>
    </row>
    <row r="740" customFormat="false" ht="16.15" hidden="false" customHeight="false" outlineLevel="0" collapsed="false">
      <c r="A740" s="25" t="e">
        <v>#NAME?</v>
      </c>
      <c r="B740" s="13" t="n">
        <v>576.99</v>
      </c>
      <c r="C740" s="10" t="n">
        <v>30.3</v>
      </c>
      <c r="D740" s="10" t="n">
        <v>25.4</v>
      </c>
      <c r="E740" s="10" t="n">
        <v>7.9</v>
      </c>
      <c r="F740" s="10" t="n">
        <v>9.1</v>
      </c>
      <c r="G740" s="10" t="n">
        <v>3</v>
      </c>
    </row>
    <row r="741" customFormat="false" ht="16.15" hidden="false" customHeight="false" outlineLevel="0" collapsed="false">
      <c r="A741" s="25" t="e">
        <v>#NAME?</v>
      </c>
      <c r="B741" s="13" t="n">
        <v>465.12</v>
      </c>
      <c r="C741" s="10" t="n">
        <v>28.5</v>
      </c>
      <c r="D741" s="10" t="n">
        <v>24</v>
      </c>
      <c r="E741" s="10" t="n">
        <v>7.9</v>
      </c>
      <c r="F741" s="10" t="n">
        <v>8.4</v>
      </c>
      <c r="G741" s="10" t="n">
        <v>3.1</v>
      </c>
    </row>
    <row r="742" customFormat="false" ht="16.15" hidden="false" customHeight="false" outlineLevel="0" collapsed="false">
      <c r="A742" s="25" t="e">
        <v>#NAME?</v>
      </c>
      <c r="B742" s="13" t="n">
        <v>598.57</v>
      </c>
      <c r="C742" s="10" t="n">
        <v>32</v>
      </c>
      <c r="D742" s="10" t="n">
        <v>25.6</v>
      </c>
      <c r="E742" s="10" t="n">
        <v>8</v>
      </c>
      <c r="F742" s="10" t="n">
        <v>9.4</v>
      </c>
      <c r="G742" s="10" t="n">
        <v>3</v>
      </c>
    </row>
    <row r="743" customFormat="false" ht="16.15" hidden="false" customHeight="false" outlineLevel="0" collapsed="false">
      <c r="A743" s="25" t="e">
        <v>#NAME?</v>
      </c>
      <c r="B743" s="13" t="n">
        <v>423.24</v>
      </c>
      <c r="C743" s="10" t="n">
        <v>27.1</v>
      </c>
      <c r="D743" s="10" t="n">
        <v>23</v>
      </c>
      <c r="E743" s="10" t="n">
        <v>7.8</v>
      </c>
      <c r="F743" s="10" t="n">
        <v>8.2</v>
      </c>
      <c r="G743" s="10" t="n">
        <v>3</v>
      </c>
    </row>
    <row r="744" customFormat="false" ht="16.15" hidden="false" customHeight="false" outlineLevel="0" collapsed="false">
      <c r="A744" s="25" t="e">
        <v>#NAME?</v>
      </c>
      <c r="B744" s="13" t="n">
        <v>551.7</v>
      </c>
      <c r="C744" s="10" t="n">
        <v>28.7</v>
      </c>
      <c r="D744" s="10" t="n">
        <v>24.3</v>
      </c>
      <c r="E744" s="10" t="n">
        <v>8.2</v>
      </c>
      <c r="F744" s="10" t="n">
        <v>8.7</v>
      </c>
      <c r="G744" s="10" t="n">
        <v>3.1</v>
      </c>
    </row>
    <row r="745" customFormat="false" ht="16.15" hidden="false" customHeight="false" outlineLevel="0" collapsed="false">
      <c r="A745" s="25" t="e">
        <v>#NAME?</v>
      </c>
      <c r="B745" s="13" t="n">
        <v>463.42</v>
      </c>
      <c r="C745" s="10" t="n">
        <v>29.1</v>
      </c>
      <c r="D745" s="10" t="n">
        <v>24.4</v>
      </c>
      <c r="E745" s="10" t="n">
        <v>8.3</v>
      </c>
      <c r="F745" s="10" t="n">
        <v>8.8</v>
      </c>
      <c r="G745" s="10" t="n">
        <v>3</v>
      </c>
    </row>
    <row r="746" customFormat="false" ht="16.15" hidden="false" customHeight="false" outlineLevel="0" collapsed="false">
      <c r="A746" s="25" t="e">
        <v>#NAME?</v>
      </c>
      <c r="B746" s="13" t="n">
        <v>509.54</v>
      </c>
      <c r="C746" s="10" t="n">
        <v>28.9</v>
      </c>
      <c r="D746" s="10" t="n">
        <v>24.3</v>
      </c>
      <c r="E746" s="10" t="n">
        <v>8.2</v>
      </c>
      <c r="F746" s="10" t="n">
        <v>9.1</v>
      </c>
      <c r="G746" s="10" t="n">
        <v>3.1</v>
      </c>
    </row>
    <row r="747" customFormat="false" ht="16.15" hidden="false" customHeight="false" outlineLevel="0" collapsed="false">
      <c r="A747" s="25" t="e">
        <v>#NAME?</v>
      </c>
      <c r="B747" s="13" t="n">
        <v>590.03</v>
      </c>
      <c r="C747" s="10" t="n">
        <v>29.4</v>
      </c>
      <c r="D747" s="10" t="n">
        <v>24.3</v>
      </c>
      <c r="E747" s="10" t="n">
        <v>8</v>
      </c>
      <c r="F747" s="10" t="n">
        <v>9.6</v>
      </c>
      <c r="G747" s="10" t="n">
        <v>2.9</v>
      </c>
    </row>
    <row r="748" customFormat="false" ht="16.15" hidden="false" customHeight="false" outlineLevel="0" collapsed="false">
      <c r="A748" s="25" t="e">
        <v>#NAME?</v>
      </c>
      <c r="B748" s="13" t="n">
        <v>548.64</v>
      </c>
      <c r="C748" s="10" t="n">
        <v>30.3</v>
      </c>
      <c r="D748" s="10" t="n">
        <v>26</v>
      </c>
      <c r="E748" s="10" t="n">
        <v>8</v>
      </c>
      <c r="F748" s="10" t="n">
        <v>8.7</v>
      </c>
      <c r="G748" s="10" t="n">
        <v>3.1</v>
      </c>
    </row>
    <row r="749" customFormat="false" ht="16.15" hidden="false" customHeight="false" outlineLevel="0" collapsed="false">
      <c r="A749" s="25" t="e">
        <v>#NAME?</v>
      </c>
      <c r="B749" s="13" t="n">
        <v>575.22</v>
      </c>
      <c r="C749" s="10" t="n">
        <v>29.5</v>
      </c>
      <c r="D749" s="10" t="n">
        <v>25.8</v>
      </c>
      <c r="E749" s="10" t="n">
        <v>8</v>
      </c>
      <c r="F749" s="10" t="n">
        <v>9.4</v>
      </c>
      <c r="G749" s="10" t="n">
        <v>3.1</v>
      </c>
    </row>
    <row r="750" customFormat="false" ht="16.15" hidden="false" customHeight="false" outlineLevel="0" collapsed="false">
      <c r="A750" s="25" t="e">
        <v>#NAME?</v>
      </c>
      <c r="B750" s="13" t="n">
        <v>464.95</v>
      </c>
      <c r="C750" s="10" t="n">
        <v>28.2</v>
      </c>
      <c r="D750" s="10" t="n">
        <v>25</v>
      </c>
      <c r="E750" s="10" t="n">
        <v>7.5</v>
      </c>
      <c r="F750" s="10" t="n">
        <v>8</v>
      </c>
      <c r="G750" s="10" t="n">
        <v>3</v>
      </c>
    </row>
    <row r="751" customFormat="false" ht="16.15" hidden="false" customHeight="false" outlineLevel="0" collapsed="false">
      <c r="A751" s="25" t="e">
        <v>#NAME?</v>
      </c>
      <c r="B751" s="13" t="n">
        <v>410.28</v>
      </c>
      <c r="C751" s="10" t="n">
        <v>26.7</v>
      </c>
      <c r="D751" s="10" t="n">
        <v>22.4</v>
      </c>
      <c r="E751" s="10" t="n">
        <v>8</v>
      </c>
      <c r="F751" s="10" t="n">
        <v>7.9</v>
      </c>
      <c r="G751" s="10" t="n">
        <v>2.9</v>
      </c>
    </row>
    <row r="752" customFormat="false" ht="16.15" hidden="false" customHeight="false" outlineLevel="0" collapsed="false">
      <c r="A752" s="25" t="e">
        <v>#NAME?</v>
      </c>
      <c r="B752" s="13" t="n">
        <v>447.06</v>
      </c>
      <c r="C752" s="10" t="n">
        <v>28.3</v>
      </c>
      <c r="D752" s="10" t="n">
        <v>24</v>
      </c>
      <c r="E752" s="10" t="n">
        <v>8</v>
      </c>
      <c r="F752" s="10" t="n">
        <v>8.9</v>
      </c>
      <c r="G752" s="10" t="n">
        <v>2.9</v>
      </c>
    </row>
    <row r="753" customFormat="false" ht="16.15" hidden="false" customHeight="false" outlineLevel="0" collapsed="false">
      <c r="A753" s="25" t="e">
        <v>#NAME?</v>
      </c>
      <c r="B753" s="13" t="n">
        <v>528.02</v>
      </c>
      <c r="C753" s="10" t="n">
        <v>29</v>
      </c>
      <c r="D753" s="10" t="n">
        <v>24.5</v>
      </c>
      <c r="E753" s="10" t="n">
        <v>8</v>
      </c>
      <c r="F753" s="10" t="n">
        <v>8.7</v>
      </c>
      <c r="G753" s="10" t="n">
        <v>3.1</v>
      </c>
    </row>
    <row r="754" customFormat="false" ht="16.15" hidden="false" customHeight="false" outlineLevel="0" collapsed="false">
      <c r="A754" s="25" t="e">
        <v>#NAME?</v>
      </c>
      <c r="B754" s="13" t="n">
        <v>634.51</v>
      </c>
      <c r="C754" s="10" t="n">
        <v>31</v>
      </c>
      <c r="D754" s="10" t="n">
        <v>26.8</v>
      </c>
      <c r="E754" s="10" t="n">
        <v>8</v>
      </c>
      <c r="F754" s="10" t="n">
        <v>9.5</v>
      </c>
      <c r="G754" s="10" t="n">
        <v>3.1</v>
      </c>
    </row>
    <row r="755" customFormat="false" ht="16.15" hidden="false" customHeight="false" outlineLevel="0" collapsed="false">
      <c r="A755" s="25" t="e">
        <v>#NAME?</v>
      </c>
      <c r="B755" s="13" t="n">
        <v>493.2</v>
      </c>
      <c r="C755" s="10" t="n">
        <v>29.5</v>
      </c>
      <c r="D755" s="10" t="n">
        <v>24.4</v>
      </c>
      <c r="E755" s="10" t="n">
        <v>8</v>
      </c>
      <c r="F755" s="10" t="n">
        <v>8.5</v>
      </c>
      <c r="G755" s="10" t="n">
        <v>3</v>
      </c>
    </row>
    <row r="756" customFormat="false" ht="16.15" hidden="false" customHeight="false" outlineLevel="0" collapsed="false">
      <c r="A756" s="25" t="e">
        <v>#NAME?</v>
      </c>
      <c r="B756" s="13" t="n">
        <v>589.54</v>
      </c>
      <c r="C756" s="28" t="n">
        <v>32</v>
      </c>
      <c r="D756" s="28" t="n">
        <v>26.4</v>
      </c>
      <c r="E756" s="28" t="n">
        <v>7.1</v>
      </c>
      <c r="F756" s="28" t="n">
        <v>8.9</v>
      </c>
      <c r="G756" s="28" t="n">
        <v>3.1</v>
      </c>
    </row>
    <row r="757" customFormat="false" ht="16.15" hidden="false" customHeight="false" outlineLevel="0" collapsed="false">
      <c r="A757" s="25" t="e">
        <v>#NAME?</v>
      </c>
      <c r="B757" s="13" t="n">
        <v>516.98</v>
      </c>
      <c r="C757" s="28" t="n">
        <v>30</v>
      </c>
      <c r="D757" s="28" t="n">
        <v>25.9</v>
      </c>
      <c r="E757" s="28" t="n">
        <v>7.9</v>
      </c>
      <c r="F757" s="28" t="n">
        <v>9</v>
      </c>
      <c r="G757" s="28" t="n">
        <v>2.9</v>
      </c>
    </row>
    <row r="758" customFormat="false" ht="16.15" hidden="false" customHeight="false" outlineLevel="0" collapsed="false">
      <c r="A758" s="25" t="e">
        <v>#NAME?</v>
      </c>
      <c r="B758" s="13" t="n">
        <v>630.13</v>
      </c>
      <c r="C758" s="28" t="n">
        <v>30.5</v>
      </c>
      <c r="D758" s="28" t="n">
        <v>26</v>
      </c>
      <c r="E758" s="28" t="n">
        <v>8.5</v>
      </c>
      <c r="F758" s="28" t="n">
        <v>9.5</v>
      </c>
      <c r="G758" s="28" t="n">
        <v>3</v>
      </c>
    </row>
    <row r="759" customFormat="false" ht="16.15" hidden="false" customHeight="false" outlineLevel="0" collapsed="false">
      <c r="A759" s="25" t="e">
        <v>#NAME?</v>
      </c>
      <c r="B759" s="13" t="n">
        <v>627.73</v>
      </c>
      <c r="C759" s="28" t="n">
        <v>31.2</v>
      </c>
      <c r="D759" s="28" t="n">
        <v>26.3</v>
      </c>
      <c r="E759" s="28" t="n">
        <v>8.9</v>
      </c>
      <c r="F759" s="28" t="n">
        <v>9</v>
      </c>
      <c r="G759" s="28" t="n">
        <v>3.1</v>
      </c>
    </row>
    <row r="760" customFormat="false" ht="16.15" hidden="false" customHeight="false" outlineLevel="0" collapsed="false">
      <c r="A760" s="25" t="e">
        <v>#NAME?</v>
      </c>
      <c r="B760" s="13" t="n">
        <v>510.68</v>
      </c>
      <c r="C760" s="28" t="n">
        <v>29.5</v>
      </c>
      <c r="D760" s="28" t="n">
        <v>24.8</v>
      </c>
      <c r="E760" s="28" t="n">
        <v>7.9</v>
      </c>
      <c r="F760" s="28" t="n">
        <v>9.2</v>
      </c>
      <c r="G760" s="28" t="n">
        <v>3.1</v>
      </c>
    </row>
    <row r="761" customFormat="false" ht="16.15" hidden="false" customHeight="false" outlineLevel="0" collapsed="false">
      <c r="A761" s="25" t="e">
        <v>#NAME?</v>
      </c>
      <c r="B761" s="13" t="n">
        <v>669.13</v>
      </c>
      <c r="C761" s="28" t="n">
        <v>31.8</v>
      </c>
      <c r="D761" s="28" t="n">
        <v>27.5</v>
      </c>
      <c r="E761" s="28" t="n">
        <v>9</v>
      </c>
      <c r="F761" s="28" t="n">
        <v>9.6</v>
      </c>
      <c r="G761" s="28" t="n">
        <v>3</v>
      </c>
    </row>
    <row r="762" customFormat="false" ht="16.15" hidden="false" customHeight="false" outlineLevel="0" collapsed="false">
      <c r="A762" s="25" t="e">
        <v>#NAME?</v>
      </c>
      <c r="B762" s="13" t="n">
        <v>517.15</v>
      </c>
      <c r="C762" s="28" t="n">
        <v>29.8</v>
      </c>
      <c r="D762" s="28" t="n">
        <v>26.2</v>
      </c>
      <c r="E762" s="28" t="n">
        <v>8.5</v>
      </c>
      <c r="F762" s="28" t="n">
        <v>8.7</v>
      </c>
      <c r="G762" s="28" t="n">
        <v>3</v>
      </c>
    </row>
    <row r="763" customFormat="false" ht="16.15" hidden="false" customHeight="false" outlineLevel="0" collapsed="false">
      <c r="A763" s="25" t="e">
        <v>#NAME?</v>
      </c>
      <c r="B763" s="13" t="n">
        <v>622.83</v>
      </c>
      <c r="C763" s="28" t="n">
        <v>31.8</v>
      </c>
      <c r="D763" s="28" t="n">
        <v>26.8</v>
      </c>
      <c r="E763" s="28" t="n">
        <v>8.5</v>
      </c>
      <c r="F763" s="28" t="n">
        <v>9.2</v>
      </c>
      <c r="G763" s="28" t="n">
        <v>3.1</v>
      </c>
    </row>
    <row r="764" customFormat="false" ht="16.15" hidden="false" customHeight="false" outlineLevel="0" collapsed="false">
      <c r="A764" s="25" t="e">
        <v>#NAME?</v>
      </c>
      <c r="B764" s="13" t="n">
        <v>544.8</v>
      </c>
      <c r="C764" s="28" t="n">
        <v>29.8</v>
      </c>
      <c r="D764" s="28" t="n">
        <v>25.5</v>
      </c>
      <c r="E764" s="28" t="n">
        <v>8.8</v>
      </c>
      <c r="F764" s="28" t="n">
        <v>9.4</v>
      </c>
      <c r="G764" s="28" t="n">
        <v>3.1</v>
      </c>
    </row>
    <row r="765" customFormat="false" ht="16.15" hidden="false" customHeight="false" outlineLevel="0" collapsed="false">
      <c r="A765" s="25" t="e">
        <v>#NAME?</v>
      </c>
      <c r="B765" s="13" t="n">
        <v>625.98</v>
      </c>
      <c r="C765" s="28" t="n">
        <v>31</v>
      </c>
      <c r="D765" s="28" t="n">
        <v>26.3</v>
      </c>
      <c r="E765" s="28" t="n">
        <v>9</v>
      </c>
      <c r="F765" s="28" t="n">
        <v>9.5</v>
      </c>
      <c r="G765" s="28" t="n">
        <v>3</v>
      </c>
    </row>
    <row r="766" customFormat="false" ht="16.15" hidden="false" customHeight="false" outlineLevel="0" collapsed="false">
      <c r="A766" s="25" t="e">
        <v>#NAME?</v>
      </c>
      <c r="B766" s="13" t="n">
        <v>698</v>
      </c>
      <c r="C766" s="28" t="n">
        <v>30</v>
      </c>
      <c r="D766" s="28" t="n">
        <v>26.2</v>
      </c>
      <c r="E766" s="28" t="n">
        <v>8.5</v>
      </c>
      <c r="F766" s="28" t="n">
        <v>9.2</v>
      </c>
      <c r="G766" s="28" t="n">
        <v>3.1</v>
      </c>
    </row>
    <row r="767" customFormat="false" ht="16.15" hidden="false" customHeight="false" outlineLevel="0" collapsed="false">
      <c r="A767" s="25" t="e">
        <v>#NAME?</v>
      </c>
      <c r="B767" s="13" t="n">
        <v>662.8</v>
      </c>
      <c r="C767" s="28" t="n">
        <v>31.2</v>
      </c>
      <c r="D767" s="28" t="n">
        <v>25.8</v>
      </c>
      <c r="E767" s="28" t="n">
        <v>8.5</v>
      </c>
      <c r="F767" s="28" t="n">
        <v>10</v>
      </c>
      <c r="G767" s="28" t="n">
        <v>3.2</v>
      </c>
    </row>
    <row r="768" customFormat="false" ht="16.15" hidden="false" customHeight="false" outlineLevel="0" collapsed="false">
      <c r="A768" s="25" t="e">
        <v>#NAME?</v>
      </c>
      <c r="B768" s="13" t="n">
        <v>589.52</v>
      </c>
      <c r="C768" s="28" t="n">
        <v>30</v>
      </c>
      <c r="D768" s="28" t="n">
        <v>25.8</v>
      </c>
      <c r="E768" s="28" t="n">
        <v>7.8</v>
      </c>
      <c r="F768" s="28" t="n">
        <v>9.2</v>
      </c>
      <c r="G768" s="28" t="n">
        <v>3</v>
      </c>
    </row>
    <row r="769" customFormat="false" ht="16.15" hidden="false" customHeight="false" outlineLevel="0" collapsed="false">
      <c r="A769" s="25" t="e">
        <v>#NAME?</v>
      </c>
      <c r="B769" s="13" t="n">
        <v>480.82</v>
      </c>
      <c r="C769" s="28" t="n">
        <v>29</v>
      </c>
      <c r="D769" s="28" t="n">
        <v>24.6</v>
      </c>
      <c r="E769" s="28" t="n">
        <v>8</v>
      </c>
      <c r="F769" s="28" t="n">
        <v>8.5</v>
      </c>
      <c r="G769" s="28" t="n">
        <v>3</v>
      </c>
    </row>
    <row r="770" customFormat="false" ht="16.15" hidden="false" customHeight="false" outlineLevel="0" collapsed="false">
      <c r="A770" s="25" t="e">
        <v>#NAME?</v>
      </c>
      <c r="B770" s="13" t="n">
        <v>438.72</v>
      </c>
      <c r="C770" s="28" t="n">
        <v>28.9</v>
      </c>
      <c r="D770" s="28" t="n">
        <v>24.2</v>
      </c>
      <c r="E770" s="28" t="n">
        <v>8</v>
      </c>
      <c r="F770" s="28" t="n">
        <v>8.7</v>
      </c>
      <c r="G770" s="28" t="n">
        <v>2.9</v>
      </c>
    </row>
    <row r="771" customFormat="false" ht="16.15" hidden="false" customHeight="false" outlineLevel="0" collapsed="false">
      <c r="A771" s="25" t="e">
        <v>#NAME?</v>
      </c>
      <c r="B771" s="13" t="n">
        <v>536.08</v>
      </c>
      <c r="C771" s="28" t="n">
        <v>30.1</v>
      </c>
      <c r="D771" s="28" t="n">
        <v>25.3</v>
      </c>
      <c r="E771" s="28" t="n">
        <v>8.8</v>
      </c>
      <c r="F771" s="28" t="n">
        <v>9.1</v>
      </c>
      <c r="G771" s="28" t="n">
        <v>3</v>
      </c>
    </row>
    <row r="772" customFormat="false" ht="16.15" hidden="false" customHeight="false" outlineLevel="0" collapsed="false">
      <c r="A772" s="25" t="e">
        <v>#NAME?</v>
      </c>
      <c r="B772" s="13" t="n">
        <v>658.1</v>
      </c>
      <c r="C772" s="28" t="n">
        <v>32</v>
      </c>
      <c r="D772" s="28" t="n">
        <v>27.2</v>
      </c>
      <c r="E772" s="28" t="n">
        <v>8.4</v>
      </c>
      <c r="F772" s="28" t="n">
        <v>9.4</v>
      </c>
      <c r="G772" s="28" t="n">
        <v>3</v>
      </c>
    </row>
    <row r="773" customFormat="false" ht="16.15" hidden="false" customHeight="false" outlineLevel="0" collapsed="false">
      <c r="A773" s="25" t="e">
        <v>#NAME?</v>
      </c>
      <c r="B773" s="13" t="n">
        <v>534.6</v>
      </c>
      <c r="C773" s="28" t="n">
        <v>28.8</v>
      </c>
      <c r="D773" s="28" t="n">
        <v>24.6</v>
      </c>
      <c r="E773" s="28" t="n">
        <v>7.9</v>
      </c>
      <c r="F773" s="28" t="n">
        <v>8.9</v>
      </c>
      <c r="G773" s="28" t="n">
        <v>2.9</v>
      </c>
    </row>
    <row r="774" customFormat="false" ht="16.15" hidden="false" customHeight="false" outlineLevel="0" collapsed="false">
      <c r="A774" s="25" t="e">
        <v>#NAME?</v>
      </c>
      <c r="B774" s="13" t="n">
        <v>473.94</v>
      </c>
      <c r="C774" s="28" t="n">
        <v>29.8</v>
      </c>
      <c r="D774" s="28" t="n">
        <v>25.8</v>
      </c>
      <c r="E774" s="28" t="n">
        <v>7.6</v>
      </c>
      <c r="F774" s="28" t="n">
        <v>8</v>
      </c>
      <c r="G774" s="28" t="n">
        <v>2.9</v>
      </c>
    </row>
    <row r="775" customFormat="false" ht="16.15" hidden="false" customHeight="false" outlineLevel="0" collapsed="false">
      <c r="A775" s="25" t="e">
        <v>#NAME?</v>
      </c>
      <c r="B775" s="13" t="n">
        <v>464.3</v>
      </c>
      <c r="C775" s="28" t="n">
        <v>26.2</v>
      </c>
      <c r="D775" s="28" t="n">
        <v>21.8</v>
      </c>
      <c r="E775" s="28" t="n">
        <v>8</v>
      </c>
      <c r="F775" s="28" t="n">
        <v>8.8</v>
      </c>
      <c r="G775" s="28" t="n">
        <v>3</v>
      </c>
    </row>
    <row r="776" customFormat="false" ht="16.15" hidden="false" customHeight="false" outlineLevel="0" collapsed="false">
      <c r="A776" s="25" t="e">
        <v>#NAME?</v>
      </c>
      <c r="B776" s="13" t="n">
        <v>565.7</v>
      </c>
      <c r="C776" s="28" t="n">
        <v>31.2</v>
      </c>
      <c r="D776" s="28" t="n">
        <v>26.3</v>
      </c>
      <c r="E776" s="28" t="n">
        <v>8</v>
      </c>
      <c r="F776" s="28" t="n">
        <v>8.9</v>
      </c>
      <c r="G776" s="28" t="n">
        <v>3.1</v>
      </c>
    </row>
    <row r="777" customFormat="false" ht="16.15" hidden="false" customHeight="false" outlineLevel="0" collapsed="false">
      <c r="A777" s="25" t="e">
        <v>#NAME?</v>
      </c>
      <c r="B777" s="13" t="n">
        <v>534.08</v>
      </c>
      <c r="C777" s="28" t="n">
        <v>29</v>
      </c>
      <c r="D777" s="28" t="n">
        <v>24.6</v>
      </c>
      <c r="E777" s="28" t="n">
        <v>7.8</v>
      </c>
      <c r="F777" s="28" t="n">
        <v>8.5</v>
      </c>
      <c r="G777" s="28" t="n">
        <v>3</v>
      </c>
    </row>
    <row r="778" customFormat="false" ht="16.15" hidden="false" customHeight="false" outlineLevel="0" collapsed="false">
      <c r="A778" s="25" t="e">
        <v>#NAME?</v>
      </c>
      <c r="B778" s="13" t="n">
        <v>604</v>
      </c>
      <c r="C778" s="28" t="n">
        <v>30</v>
      </c>
      <c r="D778" s="28" t="n">
        <v>25.5</v>
      </c>
      <c r="E778" s="28" t="n">
        <v>8.2</v>
      </c>
      <c r="F778" s="28" t="n">
        <v>9.4</v>
      </c>
      <c r="G778" s="28" t="n">
        <v>3</v>
      </c>
    </row>
    <row r="779" customFormat="false" ht="16.15" hidden="false" customHeight="false" outlineLevel="0" collapsed="false">
      <c r="A779" s="25" t="e">
        <v>#NAME?</v>
      </c>
      <c r="B779" s="13" t="n">
        <v>495.82</v>
      </c>
      <c r="C779" s="28" t="n">
        <v>29.5</v>
      </c>
      <c r="D779" s="28" t="n">
        <v>24.5</v>
      </c>
      <c r="E779" s="28" t="n">
        <v>8</v>
      </c>
      <c r="F779" s="28" t="n">
        <v>9.2</v>
      </c>
      <c r="G779" s="28" t="n">
        <v>3.1</v>
      </c>
    </row>
    <row r="780" customFormat="false" ht="16.15" hidden="false" customHeight="false" outlineLevel="0" collapsed="false">
      <c r="A780" s="25" t="e">
        <v>#NAME?</v>
      </c>
      <c r="B780" s="13" t="n">
        <v>565.27</v>
      </c>
      <c r="C780" s="28" t="n">
        <v>30.3</v>
      </c>
      <c r="D780" s="28" t="n">
        <v>25.6</v>
      </c>
      <c r="E780" s="28" t="n">
        <v>8.5</v>
      </c>
      <c r="F780" s="28" t="n">
        <v>9.4</v>
      </c>
      <c r="G780" s="28" t="n">
        <v>3</v>
      </c>
    </row>
    <row r="781" customFormat="false" ht="16.15" hidden="false" customHeight="false" outlineLevel="0" collapsed="false">
      <c r="A781" s="25" t="e">
        <v>#NAME?</v>
      </c>
      <c r="B781" s="13" t="n">
        <v>288.26</v>
      </c>
      <c r="C781" s="28" t="n">
        <v>31.3</v>
      </c>
      <c r="D781" s="28" t="n">
        <v>25.8</v>
      </c>
      <c r="E781" s="28" t="n">
        <v>8.8</v>
      </c>
      <c r="F781" s="28" t="n">
        <v>9.9</v>
      </c>
      <c r="G781" s="28" t="n">
        <v>3.1</v>
      </c>
    </row>
    <row r="782" customFormat="false" ht="16.15" hidden="false" customHeight="false" outlineLevel="0" collapsed="false">
      <c r="A782" s="25" t="e">
        <v>#NAME?</v>
      </c>
      <c r="B782" s="13" t="n">
        <v>535.08</v>
      </c>
      <c r="C782" s="28" t="n">
        <v>29.5</v>
      </c>
      <c r="D782" s="28" t="n">
        <v>24.7</v>
      </c>
      <c r="E782" s="28" t="n">
        <v>8</v>
      </c>
      <c r="F782" s="28" t="n">
        <v>9</v>
      </c>
      <c r="G782" s="28" t="n">
        <v>3</v>
      </c>
    </row>
    <row r="783" customFormat="false" ht="16.15" hidden="false" customHeight="false" outlineLevel="0" collapsed="false">
      <c r="A783" s="25" t="e">
        <v>#NAME?</v>
      </c>
      <c r="B783" s="13" t="n">
        <v>496.08</v>
      </c>
      <c r="C783" s="28" t="n">
        <v>29.8</v>
      </c>
      <c r="D783" s="28" t="n">
        <v>26.1</v>
      </c>
      <c r="E783" s="28" t="n">
        <v>8</v>
      </c>
      <c r="F783" s="28" t="n">
        <v>8.6</v>
      </c>
      <c r="G783" s="28" t="n">
        <v>3</v>
      </c>
    </row>
    <row r="784" customFormat="false" ht="16.15" hidden="false" customHeight="false" outlineLevel="0" collapsed="false">
      <c r="A784" s="25" t="e">
        <v>#NAME?</v>
      </c>
      <c r="B784" s="13" t="n">
        <v>551.01</v>
      </c>
      <c r="C784" s="28" t="n">
        <v>31.7</v>
      </c>
      <c r="D784" s="28" t="n">
        <v>27.2</v>
      </c>
      <c r="E784" s="28" t="n">
        <v>8.5</v>
      </c>
      <c r="F784" s="28" t="n">
        <v>9.2</v>
      </c>
      <c r="G784" s="28" t="n">
        <v>3</v>
      </c>
    </row>
    <row r="785" customFormat="false" ht="16.15" hidden="false" customHeight="false" outlineLevel="0" collapsed="false">
      <c r="A785" s="25" t="e">
        <v>#NAME?</v>
      </c>
      <c r="B785" s="13" t="n">
        <v>631.18</v>
      </c>
      <c r="C785" s="28" t="n">
        <v>31</v>
      </c>
      <c r="D785" s="28" t="n">
        <v>26.2</v>
      </c>
      <c r="E785" s="28" t="n">
        <v>8</v>
      </c>
      <c r="F785" s="28" t="n">
        <v>9.4</v>
      </c>
      <c r="G785" s="28" t="n">
        <v>3</v>
      </c>
    </row>
    <row r="786" customFormat="false" ht="16.15" hidden="false" customHeight="false" outlineLevel="0" collapsed="false">
      <c r="A786" s="25" t="e">
        <v>#NAME?</v>
      </c>
      <c r="B786" s="13" t="n">
        <v>517.06</v>
      </c>
      <c r="C786" s="28" t="n">
        <v>29.7</v>
      </c>
      <c r="D786" s="28" t="n">
        <v>25.2</v>
      </c>
      <c r="E786" s="28" t="n">
        <v>7.9</v>
      </c>
      <c r="F786" s="28" t="n">
        <v>8.6</v>
      </c>
      <c r="G786" s="28" t="n">
        <v>2.9</v>
      </c>
    </row>
    <row r="787" customFormat="false" ht="16.15" hidden="false" customHeight="false" outlineLevel="0" collapsed="false">
      <c r="A787" s="25" t="e">
        <v>#NAME?</v>
      </c>
      <c r="B787" s="13" t="n">
        <v>476.32</v>
      </c>
      <c r="C787" s="28" t="n">
        <v>29.3</v>
      </c>
      <c r="D787" s="28" t="n">
        <v>24.7</v>
      </c>
      <c r="E787" s="28" t="n">
        <v>7.8</v>
      </c>
      <c r="F787" s="28" t="n">
        <v>8.2</v>
      </c>
      <c r="G787" s="28" t="n">
        <v>3</v>
      </c>
    </row>
    <row r="788" customFormat="false" ht="16.15" hidden="false" customHeight="false" outlineLevel="0" collapsed="false">
      <c r="A788" s="25" t="e">
        <v>#NAME?</v>
      </c>
      <c r="B788" s="13" t="n">
        <v>512.54</v>
      </c>
      <c r="C788" s="28" t="n">
        <v>29</v>
      </c>
      <c r="D788" s="28" t="n">
        <v>24.2</v>
      </c>
      <c r="E788" s="28" t="n">
        <v>7.8</v>
      </c>
      <c r="F788" s="28" t="n">
        <v>9</v>
      </c>
      <c r="G788" s="28" t="n">
        <v>3.1</v>
      </c>
    </row>
    <row r="789" customFormat="false" ht="16.15" hidden="false" customHeight="false" outlineLevel="0" collapsed="false">
      <c r="A789" s="25" t="e">
        <v>#NAME?</v>
      </c>
      <c r="B789" s="13" t="n">
        <v>480.88</v>
      </c>
      <c r="C789" s="28" t="n">
        <v>28.2</v>
      </c>
      <c r="D789" s="28" t="n">
        <v>23.7</v>
      </c>
      <c r="E789" s="28" t="n">
        <v>7.6</v>
      </c>
      <c r="F789" s="28" t="n">
        <v>8.9</v>
      </c>
      <c r="G789" s="28" t="n">
        <v>2.9</v>
      </c>
    </row>
    <row r="790" customFormat="false" ht="15" hidden="false" customHeight="false" outlineLevel="0" collapsed="false">
      <c r="A790" s="29"/>
      <c r="B790" s="30" t="n">
        <v>757.9</v>
      </c>
      <c r="C790" s="30" t="n">
        <v>31.6</v>
      </c>
      <c r="D790" s="30" t="n">
        <v>26.8</v>
      </c>
      <c r="E790" s="30" t="n">
        <v>8</v>
      </c>
      <c r="F790" s="30" t="n">
        <v>10.2</v>
      </c>
      <c r="G790" s="30" t="n">
        <v>3.2</v>
      </c>
    </row>
    <row r="791" customFormat="false" ht="15" hidden="false" customHeight="false" outlineLevel="0" collapsed="false">
      <c r="A791" s="29"/>
      <c r="B791" s="30" t="n">
        <v>628.03</v>
      </c>
      <c r="C791" s="30" t="n">
        <v>32</v>
      </c>
      <c r="D791" s="30" t="n">
        <v>27.4</v>
      </c>
      <c r="E791" s="30" t="n">
        <v>8</v>
      </c>
      <c r="F791" s="30" t="n">
        <v>10.1</v>
      </c>
      <c r="G791" s="30" t="n">
        <v>3.3</v>
      </c>
    </row>
    <row r="792" customFormat="false" ht="15" hidden="false" customHeight="false" outlineLevel="0" collapsed="false">
      <c r="A792" s="29"/>
      <c r="B792" s="30" t="n">
        <v>828.73</v>
      </c>
      <c r="C792" s="30" t="n">
        <v>34</v>
      </c>
      <c r="D792" s="30" t="n">
        <v>29.2</v>
      </c>
      <c r="E792" s="30" t="n">
        <v>9.8</v>
      </c>
      <c r="F792" s="30" t="n">
        <v>11.4</v>
      </c>
      <c r="G792" s="30" t="n">
        <v>3.2</v>
      </c>
    </row>
    <row r="793" customFormat="false" ht="15" hidden="false" customHeight="false" outlineLevel="0" collapsed="false">
      <c r="A793" s="29"/>
      <c r="B793" s="30" t="n">
        <v>594.62</v>
      </c>
      <c r="C793" s="30" t="n">
        <v>30.4</v>
      </c>
      <c r="D793" s="30" t="n">
        <v>25.8</v>
      </c>
      <c r="E793" s="30" t="n">
        <v>7.9</v>
      </c>
      <c r="F793" s="30" t="n">
        <v>9.2</v>
      </c>
      <c r="G793" s="30" t="n">
        <v>3.1</v>
      </c>
    </row>
    <row r="794" customFormat="false" ht="15" hidden="false" customHeight="false" outlineLevel="0" collapsed="false">
      <c r="A794" s="29"/>
      <c r="B794" s="30" t="n">
        <v>686.02</v>
      </c>
      <c r="C794" s="30" t="n">
        <v>32.8</v>
      </c>
      <c r="D794" s="30" t="n">
        <v>26.5</v>
      </c>
      <c r="E794" s="30" t="n">
        <v>9.5</v>
      </c>
      <c r="F794" s="30" t="n">
        <v>10.5</v>
      </c>
      <c r="G794" s="30" t="n">
        <v>3.3</v>
      </c>
    </row>
    <row r="795" customFormat="false" ht="15" hidden="false" customHeight="false" outlineLevel="0" collapsed="false">
      <c r="A795" s="29"/>
      <c r="B795" s="30" t="n">
        <v>750.12</v>
      </c>
      <c r="C795" s="30" t="n">
        <v>32.8</v>
      </c>
      <c r="D795" s="30" t="n">
        <v>27.4</v>
      </c>
      <c r="E795" s="30" t="n">
        <v>7.9</v>
      </c>
      <c r="F795" s="30" t="n">
        <v>11</v>
      </c>
      <c r="G795" s="30" t="n">
        <v>3.3</v>
      </c>
    </row>
    <row r="796" customFormat="false" ht="15" hidden="false" customHeight="false" outlineLevel="0" collapsed="false">
      <c r="A796" s="29"/>
      <c r="B796" s="30" t="n">
        <v>475.02</v>
      </c>
      <c r="C796" s="30" t="n">
        <v>28.9</v>
      </c>
      <c r="D796" s="30" t="n">
        <v>24.3</v>
      </c>
      <c r="E796" s="30" t="n">
        <v>8.2</v>
      </c>
      <c r="F796" s="30" t="n">
        <v>8.5</v>
      </c>
      <c r="G796" s="30" t="n">
        <v>2.9</v>
      </c>
    </row>
    <row r="797" customFormat="false" ht="15" hidden="false" customHeight="false" outlineLevel="0" collapsed="false">
      <c r="A797" s="29"/>
      <c r="B797" s="30" t="n">
        <v>605.61</v>
      </c>
      <c r="C797" s="30" t="n">
        <v>30.5</v>
      </c>
      <c r="D797" s="30" t="n">
        <v>25.5</v>
      </c>
      <c r="E797" s="30" t="n">
        <v>8.2</v>
      </c>
      <c r="F797" s="30" t="n">
        <v>9.7</v>
      </c>
      <c r="G797" s="30" t="n">
        <v>3</v>
      </c>
    </row>
    <row r="798" customFormat="false" ht="15" hidden="false" customHeight="false" outlineLevel="0" collapsed="false">
      <c r="A798" s="29"/>
      <c r="B798" s="30" t="n">
        <v>862.08</v>
      </c>
      <c r="C798" s="30" t="n">
        <v>35.5</v>
      </c>
      <c r="D798" s="30" t="n">
        <v>30.1</v>
      </c>
      <c r="E798" s="30" t="n">
        <v>9.2</v>
      </c>
      <c r="F798" s="30" t="n">
        <v>10.5</v>
      </c>
      <c r="G798" s="30" t="n">
        <v>3.5</v>
      </c>
    </row>
    <row r="799" customFormat="false" ht="15" hidden="false" customHeight="false" outlineLevel="0" collapsed="false">
      <c r="A799" s="29"/>
      <c r="B799" s="30" t="n">
        <v>954.02</v>
      </c>
      <c r="C799" s="30" t="n">
        <v>34.4</v>
      </c>
      <c r="D799" s="30" t="n">
        <v>29.1</v>
      </c>
      <c r="E799" s="30" t="n">
        <v>9.3</v>
      </c>
      <c r="F799" s="30" t="n">
        <v>11.4</v>
      </c>
      <c r="G799" s="30" t="n">
        <v>3.5</v>
      </c>
    </row>
    <row r="800" customFormat="false" ht="15" hidden="false" customHeight="false" outlineLevel="0" collapsed="false">
      <c r="A800" s="29"/>
      <c r="B800" s="30" t="n">
        <v>807.25</v>
      </c>
      <c r="C800" s="30" t="n">
        <v>34.7</v>
      </c>
      <c r="D800" s="30" t="n">
        <v>28.6</v>
      </c>
      <c r="E800" s="30" t="n">
        <v>8.5</v>
      </c>
      <c r="F800" s="30" t="n">
        <v>10.6</v>
      </c>
      <c r="G800" s="30" t="n">
        <v>3.1</v>
      </c>
    </row>
    <row r="801" customFormat="false" ht="15" hidden="false" customHeight="false" outlineLevel="0" collapsed="false">
      <c r="A801" s="29"/>
      <c r="B801" s="30" t="n">
        <v>638.62</v>
      </c>
      <c r="C801" s="30" t="n">
        <v>30.2</v>
      </c>
      <c r="D801" s="30" t="n">
        <v>25.3</v>
      </c>
      <c r="E801" s="30" t="n">
        <v>8.6</v>
      </c>
      <c r="F801" s="30" t="n">
        <v>9.6</v>
      </c>
      <c r="G801" s="30" t="n">
        <v>3.2</v>
      </c>
    </row>
    <row r="802" customFormat="false" ht="15" hidden="false" customHeight="false" outlineLevel="0" collapsed="false">
      <c r="A802" s="29"/>
      <c r="B802" s="30" t="n">
        <v>789.66</v>
      </c>
      <c r="C802" s="30" t="n">
        <v>33.5</v>
      </c>
      <c r="D802" s="30" t="n">
        <v>28.8</v>
      </c>
      <c r="E802" s="30" t="n">
        <v>8.8</v>
      </c>
      <c r="F802" s="30" t="n">
        <v>10.4</v>
      </c>
      <c r="G802" s="30" t="n">
        <v>3.5</v>
      </c>
    </row>
    <row r="803" customFormat="false" ht="15" hidden="false" customHeight="false" outlineLevel="0" collapsed="false">
      <c r="A803" s="29"/>
      <c r="B803" s="30" t="n">
        <v>678.98</v>
      </c>
      <c r="C803" s="30" t="n">
        <v>32</v>
      </c>
      <c r="D803" s="30" t="n">
        <v>26.4</v>
      </c>
      <c r="E803" s="30" t="n">
        <v>8.5</v>
      </c>
      <c r="F803" s="30" t="n">
        <v>9.8</v>
      </c>
      <c r="G803" s="30" t="n">
        <v>3.4</v>
      </c>
    </row>
    <row r="804" customFormat="false" ht="15" hidden="false" customHeight="false" outlineLevel="0" collapsed="false">
      <c r="A804" s="29"/>
      <c r="B804" s="30" t="n">
        <v>648.59</v>
      </c>
      <c r="C804" s="30" t="n">
        <v>30.7</v>
      </c>
      <c r="D804" s="30" t="n">
        <v>26.3</v>
      </c>
      <c r="E804" s="30" t="n">
        <v>8.8</v>
      </c>
      <c r="F804" s="30" t="n">
        <v>9.8</v>
      </c>
      <c r="G804" s="30" t="n">
        <v>3.3</v>
      </c>
    </row>
    <row r="805" customFormat="false" ht="15" hidden="false" customHeight="false" outlineLevel="0" collapsed="false">
      <c r="A805" s="29"/>
      <c r="B805" s="30" t="n">
        <v>745.42</v>
      </c>
      <c r="C805" s="30" t="n">
        <v>31.7</v>
      </c>
      <c r="D805" s="30" t="n">
        <v>26.6</v>
      </c>
      <c r="E805" s="30" t="n">
        <v>8.9</v>
      </c>
      <c r="F805" s="30" t="n">
        <v>10</v>
      </c>
      <c r="G805" s="30" t="n">
        <v>3.3</v>
      </c>
    </row>
    <row r="806" customFormat="false" ht="15" hidden="false" customHeight="false" outlineLevel="0" collapsed="false">
      <c r="A806" s="29"/>
      <c r="B806" s="30" t="n">
        <v>761.86</v>
      </c>
      <c r="C806" s="30" t="n">
        <v>33.3</v>
      </c>
      <c r="D806" s="30" t="n">
        <v>28.4</v>
      </c>
      <c r="E806" s="30" t="n">
        <v>9.2</v>
      </c>
      <c r="F806" s="30" t="n">
        <v>10.8</v>
      </c>
      <c r="G806" s="30" t="n">
        <v>3.3</v>
      </c>
    </row>
    <row r="807" customFormat="false" ht="15" hidden="false" customHeight="false" outlineLevel="0" collapsed="false">
      <c r="A807" s="29"/>
      <c r="B807" s="30" t="n">
        <v>614.07</v>
      </c>
      <c r="C807" s="30" t="n">
        <v>31.2</v>
      </c>
      <c r="D807" s="30" t="n">
        <v>26.4</v>
      </c>
      <c r="E807" s="30" t="n">
        <v>8.4</v>
      </c>
      <c r="F807" s="30" t="n">
        <v>9</v>
      </c>
      <c r="G807" s="30" t="n">
        <v>3.4</v>
      </c>
    </row>
    <row r="808" customFormat="false" ht="15" hidden="false" customHeight="false" outlineLevel="0" collapsed="false">
      <c r="A808" s="29"/>
      <c r="B808" s="30" t="n">
        <v>675.01</v>
      </c>
      <c r="C808" s="30" t="n">
        <v>31</v>
      </c>
      <c r="D808" s="30" t="n">
        <v>26.2</v>
      </c>
      <c r="E808" s="30" t="n">
        <v>8.3</v>
      </c>
      <c r="F808" s="30" t="n">
        <v>9.6</v>
      </c>
      <c r="G808" s="30" t="n">
        <v>3.3</v>
      </c>
    </row>
    <row r="809" customFormat="false" ht="15" hidden="false" customHeight="false" outlineLevel="0" collapsed="false">
      <c r="A809" s="29"/>
      <c r="B809" s="30" t="n">
        <v>503.18</v>
      </c>
      <c r="C809" s="30" t="n">
        <v>29.9</v>
      </c>
      <c r="D809" s="30" t="n">
        <v>24.8</v>
      </c>
      <c r="E809" s="30" t="n">
        <v>8.8</v>
      </c>
      <c r="F809" s="30" t="n">
        <v>9.1</v>
      </c>
      <c r="G809" s="30" t="n">
        <v>3.1</v>
      </c>
    </row>
    <row r="810" customFormat="false" ht="15" hidden="false" customHeight="false" outlineLevel="0" collapsed="false">
      <c r="A810" s="29"/>
      <c r="B810" s="30" t="n">
        <v>838.06</v>
      </c>
      <c r="C810" s="30" t="n">
        <v>34.3</v>
      </c>
      <c r="D810" s="30" t="n">
        <v>28.9</v>
      </c>
      <c r="E810" s="30" t="n">
        <v>9.2</v>
      </c>
      <c r="F810" s="30" t="n">
        <v>10.5</v>
      </c>
      <c r="G810" s="30" t="n">
        <v>3.3</v>
      </c>
    </row>
    <row r="811" customFormat="false" ht="15" hidden="false" customHeight="false" outlineLevel="0" collapsed="false">
      <c r="A811" s="29"/>
      <c r="B811" s="30" t="n">
        <v>584.03</v>
      </c>
      <c r="C811" s="30" t="n">
        <v>30.2</v>
      </c>
      <c r="D811" s="30" t="n">
        <v>25.7</v>
      </c>
      <c r="E811" s="30" t="n">
        <v>7.8</v>
      </c>
      <c r="F811" s="30" t="n">
        <v>9.2</v>
      </c>
      <c r="G811" s="30" t="n">
        <v>3.3</v>
      </c>
    </row>
    <row r="812" customFormat="false" ht="15" hidden="false" customHeight="false" outlineLevel="0" collapsed="false">
      <c r="A812" s="29"/>
      <c r="B812" s="30" t="n">
        <v>706.54</v>
      </c>
      <c r="C812" s="30" t="n">
        <v>32</v>
      </c>
      <c r="D812" s="30" t="n">
        <v>27.3</v>
      </c>
      <c r="E812" s="30" t="n">
        <v>9</v>
      </c>
      <c r="F812" s="30" t="n">
        <v>9.9</v>
      </c>
      <c r="G812" s="30" t="n">
        <v>3.4</v>
      </c>
    </row>
    <row r="813" customFormat="false" ht="15" hidden="false" customHeight="false" outlineLevel="0" collapsed="false">
      <c r="A813" s="29"/>
      <c r="B813" s="30" t="n">
        <v>838.24</v>
      </c>
      <c r="C813" s="30" t="n">
        <v>33.1</v>
      </c>
      <c r="D813" s="30" t="n">
        <v>28.4</v>
      </c>
      <c r="E813" s="30" t="n">
        <v>9.1</v>
      </c>
      <c r="F813" s="30" t="n">
        <v>11.2</v>
      </c>
      <c r="G813" s="30" t="n">
        <v>3.5</v>
      </c>
    </row>
    <row r="814" customFormat="false" ht="15" hidden="false" customHeight="false" outlineLevel="0" collapsed="false">
      <c r="A814" s="29"/>
      <c r="B814" s="30" t="n">
        <v>798.3</v>
      </c>
      <c r="C814" s="30" t="n">
        <v>32.5</v>
      </c>
      <c r="D814" s="30" t="n">
        <v>27.5</v>
      </c>
      <c r="E814" s="30" t="n">
        <v>9</v>
      </c>
      <c r="F814" s="30" t="n">
        <v>10.1</v>
      </c>
      <c r="G814" s="30" t="n">
        <v>3.2</v>
      </c>
    </row>
    <row r="815" customFormat="false" ht="15" hidden="false" customHeight="false" outlineLevel="0" collapsed="false">
      <c r="A815" s="29"/>
      <c r="B815" s="30" t="n">
        <v>836.01</v>
      </c>
      <c r="C815" s="30" t="n">
        <v>33.9</v>
      </c>
      <c r="D815" s="30" t="n">
        <v>28.6</v>
      </c>
      <c r="E815" s="30" t="n">
        <v>9.8</v>
      </c>
      <c r="F815" s="30" t="n">
        <v>11.1</v>
      </c>
      <c r="G815" s="30" t="n">
        <v>3.2</v>
      </c>
    </row>
    <row r="816" customFormat="false" ht="15" hidden="false" customHeight="false" outlineLevel="0" collapsed="false">
      <c r="A816" s="29"/>
      <c r="B816" s="30" t="n">
        <v>677.02</v>
      </c>
      <c r="C816" s="30" t="n">
        <v>31.9</v>
      </c>
      <c r="D816" s="30" t="n">
        <v>27.8</v>
      </c>
      <c r="E816" s="30" t="n">
        <v>8.5</v>
      </c>
      <c r="F816" s="30" t="n">
        <v>9.2</v>
      </c>
      <c r="G816" s="30" t="n">
        <v>3.2</v>
      </c>
    </row>
    <row r="817" customFormat="false" ht="15" hidden="false" customHeight="false" outlineLevel="0" collapsed="false">
      <c r="A817" s="29"/>
      <c r="B817" s="30" t="n">
        <v>837.22</v>
      </c>
      <c r="C817" s="30" t="n">
        <v>34.4</v>
      </c>
      <c r="D817" s="30" t="n">
        <v>29.3</v>
      </c>
      <c r="E817" s="30" t="n">
        <v>8.1</v>
      </c>
      <c r="F817" s="30" t="n">
        <v>11</v>
      </c>
      <c r="G817" s="30" t="n">
        <v>3.5</v>
      </c>
    </row>
    <row r="818" customFormat="false" ht="15" hidden="false" customHeight="false" outlineLevel="0" collapsed="false">
      <c r="A818" s="29"/>
      <c r="B818" s="30" t="n">
        <v>883.54</v>
      </c>
      <c r="C818" s="30" t="n">
        <v>34</v>
      </c>
      <c r="D818" s="30" t="n">
        <v>29.7</v>
      </c>
      <c r="E818" s="30" t="n">
        <v>9.6</v>
      </c>
      <c r="F818" s="30" t="n">
        <v>11.1</v>
      </c>
      <c r="G818" s="30" t="n">
        <v>3.2</v>
      </c>
    </row>
    <row r="819" customFormat="false" ht="15" hidden="false" customHeight="false" outlineLevel="0" collapsed="false">
      <c r="A819" s="29"/>
      <c r="B819" s="30" t="n">
        <v>817.7</v>
      </c>
      <c r="C819" s="30" t="n">
        <v>34.5</v>
      </c>
      <c r="D819" s="30" t="n">
        <v>29.6</v>
      </c>
      <c r="E819" s="30" t="n">
        <v>8.1</v>
      </c>
      <c r="F819" s="30" t="n">
        <v>10.2</v>
      </c>
      <c r="G819" s="30" t="n">
        <v>3.4</v>
      </c>
    </row>
    <row r="820" customFormat="false" ht="15" hidden="false" customHeight="false" outlineLevel="0" collapsed="false">
      <c r="A820" s="29"/>
      <c r="B820" s="30" t="n">
        <v>634.55</v>
      </c>
      <c r="C820" s="30" t="n">
        <v>31.6</v>
      </c>
      <c r="D820" s="30" t="n">
        <v>26.4</v>
      </c>
      <c r="E820" s="30" t="n">
        <v>6.1</v>
      </c>
      <c r="F820" s="30" t="n">
        <v>9.6</v>
      </c>
      <c r="G820" s="30" t="n">
        <v>3.2</v>
      </c>
    </row>
    <row r="821" customFormat="false" ht="15" hidden="false" customHeight="false" outlineLevel="0" collapsed="false">
      <c r="A821" s="29"/>
      <c r="B821" s="30" t="n">
        <v>510.12</v>
      </c>
      <c r="C821" s="30" t="n">
        <v>30.3</v>
      </c>
      <c r="D821" s="30" t="n">
        <v>25.3</v>
      </c>
      <c r="E821" s="30" t="n">
        <v>6.1</v>
      </c>
      <c r="F821" s="30" t="n">
        <v>9.7</v>
      </c>
      <c r="G821" s="30" t="n">
        <v>3.1</v>
      </c>
    </row>
    <row r="822" customFormat="false" ht="15" hidden="false" customHeight="false" outlineLevel="0" collapsed="false">
      <c r="A822" s="29"/>
      <c r="B822" s="30" t="n">
        <v>713</v>
      </c>
      <c r="C822" s="30" t="n">
        <v>32</v>
      </c>
      <c r="D822" s="30" t="n">
        <v>27.4</v>
      </c>
      <c r="E822" s="30" t="n">
        <v>8</v>
      </c>
      <c r="F822" s="30" t="n">
        <v>10.2</v>
      </c>
      <c r="G822" s="30" t="n">
        <v>3.2</v>
      </c>
    </row>
    <row r="823" customFormat="false" ht="15" hidden="false" customHeight="false" outlineLevel="0" collapsed="false">
      <c r="A823" s="29"/>
      <c r="B823" s="30" t="n">
        <v>710.58</v>
      </c>
      <c r="C823" s="30" t="n">
        <v>37.9</v>
      </c>
      <c r="D823" s="30" t="n">
        <v>27.2</v>
      </c>
      <c r="E823" s="30" t="n">
        <v>8.1</v>
      </c>
      <c r="F823" s="30" t="n">
        <v>10.4</v>
      </c>
      <c r="G823" s="30" t="n">
        <v>3.2</v>
      </c>
    </row>
    <row r="824" customFormat="false" ht="15" hidden="false" customHeight="false" outlineLevel="0" collapsed="false">
      <c r="A824" s="29"/>
      <c r="B824" s="30" t="n">
        <v>831.02</v>
      </c>
      <c r="C824" s="30" t="n">
        <v>33.2</v>
      </c>
      <c r="D824" s="30" t="n">
        <v>28.1</v>
      </c>
      <c r="E824" s="30" t="n">
        <v>8.1</v>
      </c>
      <c r="F824" s="30" t="n">
        <v>10.4</v>
      </c>
      <c r="G824" s="30" t="n">
        <v>3.4</v>
      </c>
    </row>
    <row r="825" customFormat="false" ht="15" hidden="false" customHeight="false" outlineLevel="0" collapsed="false">
      <c r="A825" s="29"/>
      <c r="B825" s="30" t="n">
        <v>828.14</v>
      </c>
      <c r="C825" s="30" t="n">
        <v>34.5</v>
      </c>
      <c r="D825" s="30" t="n">
        <v>28.7</v>
      </c>
      <c r="E825" s="30" t="n">
        <v>8.1</v>
      </c>
      <c r="F825" s="30" t="n">
        <v>11.6</v>
      </c>
      <c r="G825" s="30" t="n">
        <v>3.2</v>
      </c>
    </row>
    <row r="826" customFormat="false" ht="15" hidden="false" customHeight="false" outlineLevel="0" collapsed="false">
      <c r="A826" s="29"/>
      <c r="B826" s="30" t="n">
        <v>750.28</v>
      </c>
      <c r="C826" s="30" t="n">
        <v>32.6</v>
      </c>
      <c r="D826" s="30" t="n">
        <v>26.8</v>
      </c>
      <c r="E826" s="30" t="n">
        <v>8.9</v>
      </c>
      <c r="F826" s="30" t="n">
        <v>10.2</v>
      </c>
      <c r="G826" s="30" t="n">
        <v>3.1</v>
      </c>
    </row>
    <row r="827" customFormat="false" ht="15" hidden="false" customHeight="false" outlineLevel="0" collapsed="false">
      <c r="A827" s="29"/>
      <c r="B827" s="30" t="n">
        <v>739.2</v>
      </c>
      <c r="C827" s="30" t="n">
        <v>31.5</v>
      </c>
      <c r="D827" s="30" t="n">
        <v>25.5</v>
      </c>
      <c r="E827" s="30" t="n">
        <v>8.8</v>
      </c>
      <c r="F827" s="30" t="n">
        <v>10.3</v>
      </c>
      <c r="G827" s="30" t="n">
        <v>3.2</v>
      </c>
    </row>
    <row r="828" customFormat="false" ht="15" hidden="false" customHeight="false" outlineLevel="0" collapsed="false">
      <c r="A828" s="29"/>
      <c r="B828" s="30" t="n">
        <v>643.78</v>
      </c>
      <c r="C828" s="30" t="n">
        <v>31.8</v>
      </c>
      <c r="D828" s="30" t="n">
        <v>26.5</v>
      </c>
      <c r="E828" s="30" t="n">
        <v>7.1</v>
      </c>
      <c r="F828" s="30" t="n">
        <v>9.5</v>
      </c>
      <c r="G828" s="30" t="n">
        <v>3.2</v>
      </c>
    </row>
    <row r="829" customFormat="false" ht="15" hidden="false" customHeight="false" outlineLevel="0" collapsed="false">
      <c r="A829" s="29"/>
      <c r="B829" s="30" t="n">
        <v>791.2</v>
      </c>
      <c r="C829" s="30" t="n">
        <v>34.2</v>
      </c>
      <c r="D829" s="30" t="n">
        <v>28.7</v>
      </c>
      <c r="E829" s="30" t="n">
        <v>8.1</v>
      </c>
      <c r="F829" s="30" t="n">
        <v>11.4</v>
      </c>
      <c r="G829" s="30" t="n">
        <v>3.1</v>
      </c>
    </row>
    <row r="830" customFormat="false" ht="15" hidden="false" customHeight="false" outlineLevel="0" collapsed="false">
      <c r="A830" s="29"/>
      <c r="B830" s="30" t="n">
        <v>629.94</v>
      </c>
      <c r="C830" s="30" t="n">
        <v>31</v>
      </c>
      <c r="D830" s="30" t="n">
        <v>26.4</v>
      </c>
      <c r="E830" s="30" t="n">
        <v>7.1</v>
      </c>
      <c r="F830" s="30" t="n">
        <v>9.8</v>
      </c>
      <c r="G830" s="30" t="n">
        <v>3.3</v>
      </c>
    </row>
    <row r="831" customFormat="false" ht="15" hidden="false" customHeight="false" outlineLevel="0" collapsed="false">
      <c r="A831" s="29"/>
      <c r="B831" s="30" t="n">
        <v>740.03</v>
      </c>
      <c r="C831" s="30" t="n">
        <v>32.5</v>
      </c>
      <c r="D831" s="30" t="n">
        <v>27.5</v>
      </c>
      <c r="E831" s="30" t="n">
        <v>7.1</v>
      </c>
      <c r="F831" s="30" t="n">
        <v>10.5</v>
      </c>
      <c r="G831" s="30" t="n">
        <v>3.3</v>
      </c>
    </row>
    <row r="832" customFormat="false" ht="15" hidden="false" customHeight="false" outlineLevel="0" collapsed="false">
      <c r="A832" s="29"/>
      <c r="B832" s="30" t="n">
        <v>727.51</v>
      </c>
      <c r="C832" s="30" t="n">
        <v>32.5</v>
      </c>
      <c r="D832" s="30" t="n">
        <v>26.4</v>
      </c>
      <c r="E832" s="30" t="n">
        <v>8.7</v>
      </c>
      <c r="F832" s="30" t="n">
        <v>10.4</v>
      </c>
      <c r="G832" s="30" t="n">
        <v>3.4</v>
      </c>
    </row>
    <row r="833" customFormat="false" ht="15" hidden="false" customHeight="false" outlineLevel="0" collapsed="false">
      <c r="A833" s="29"/>
      <c r="B833" s="30" t="n">
        <v>734.98</v>
      </c>
      <c r="C833" s="30" t="n">
        <v>34.2</v>
      </c>
      <c r="D833" s="30" t="n">
        <v>28.3</v>
      </c>
      <c r="E833" s="30" t="n">
        <v>8.7</v>
      </c>
      <c r="F833" s="30" t="n">
        <v>9.7</v>
      </c>
      <c r="G833" s="30" t="n">
        <v>3.3</v>
      </c>
    </row>
    <row r="834" customFormat="false" ht="15" hidden="false" customHeight="false" outlineLevel="0" collapsed="false">
      <c r="A834" s="29"/>
      <c r="B834" s="30" t="n">
        <v>665.54</v>
      </c>
      <c r="C834" s="30" t="n">
        <v>32.5</v>
      </c>
      <c r="D834" s="30" t="n">
        <v>27.3</v>
      </c>
      <c r="E834" s="30" t="n">
        <v>8.1</v>
      </c>
      <c r="F834" s="30" t="n">
        <v>10.2</v>
      </c>
      <c r="G834" s="30" t="n">
        <v>3.1</v>
      </c>
    </row>
    <row r="835" customFormat="false" ht="15" hidden="false" customHeight="false" outlineLevel="0" collapsed="false">
      <c r="A835" s="29"/>
      <c r="B835" s="30" t="n">
        <v>572.64</v>
      </c>
      <c r="C835" s="30" t="n">
        <v>31</v>
      </c>
      <c r="D835" s="30" t="n">
        <v>25.8</v>
      </c>
      <c r="E835" s="30" t="n">
        <v>7.1</v>
      </c>
      <c r="F835" s="30" t="n">
        <v>9</v>
      </c>
      <c r="G835" s="30" t="n">
        <v>3.1</v>
      </c>
    </row>
    <row r="836" customFormat="false" ht="15" hidden="false" customHeight="false" outlineLevel="0" collapsed="false">
      <c r="A836" s="29"/>
      <c r="B836" s="30" t="n">
        <v>726.72</v>
      </c>
      <c r="C836" s="30" t="n">
        <v>34.3</v>
      </c>
      <c r="D836" s="30" t="n">
        <v>29.6</v>
      </c>
      <c r="E836" s="30" t="n">
        <v>9.3</v>
      </c>
      <c r="F836" s="30" t="n">
        <v>10</v>
      </c>
      <c r="G836" s="30" t="n">
        <v>3.3</v>
      </c>
    </row>
    <row r="837" customFormat="false" ht="15" hidden="false" customHeight="false" outlineLevel="0" collapsed="false">
      <c r="A837" s="29"/>
      <c r="B837" s="30" t="n">
        <v>798.74</v>
      </c>
      <c r="C837" s="30" t="n">
        <v>33</v>
      </c>
      <c r="D837" s="30" t="n">
        <v>28.3</v>
      </c>
      <c r="E837" s="30" t="n">
        <v>7.1</v>
      </c>
      <c r="F837" s="30" t="n">
        <v>10.6</v>
      </c>
      <c r="G837" s="30" t="n">
        <v>3.2</v>
      </c>
    </row>
    <row r="838" customFormat="false" ht="15" hidden="false" customHeight="false" outlineLevel="0" collapsed="false">
      <c r="A838" s="29"/>
      <c r="B838" s="30" t="n">
        <v>591.54</v>
      </c>
      <c r="C838" s="30" t="n">
        <v>28.3</v>
      </c>
      <c r="D838" s="30" t="n">
        <v>24.6</v>
      </c>
      <c r="E838" s="30" t="n">
        <v>7.1</v>
      </c>
      <c r="F838" s="30" t="n">
        <v>9.7</v>
      </c>
      <c r="G838" s="30" t="n">
        <v>3.3</v>
      </c>
    </row>
    <row r="839" customFormat="false" ht="15" hidden="false" customHeight="false" outlineLevel="0" collapsed="false">
      <c r="A839" s="29"/>
      <c r="B839" s="30" t="n">
        <v>680.24</v>
      </c>
      <c r="C839" s="30" t="n">
        <v>32.4</v>
      </c>
      <c r="D839" s="30" t="n">
        <v>27.8</v>
      </c>
      <c r="E839" s="30" t="n">
        <v>8.5</v>
      </c>
      <c r="F839" s="30" t="n">
        <v>9.5</v>
      </c>
      <c r="G839" s="30" t="n">
        <v>3.3</v>
      </c>
    </row>
    <row r="840" customFormat="false" ht="15" hidden="false" customHeight="false" outlineLevel="0" collapsed="false">
      <c r="A840" s="29"/>
      <c r="B840" s="30" t="n">
        <v>686.82</v>
      </c>
      <c r="C840" s="30" t="n">
        <v>31.8</v>
      </c>
      <c r="D840" s="30" t="n">
        <v>26.5</v>
      </c>
      <c r="E840" s="30" t="n">
        <v>8.9</v>
      </c>
      <c r="F840" s="30" t="n">
        <v>9.5</v>
      </c>
      <c r="G840" s="30" t="n">
        <v>3.2</v>
      </c>
    </row>
    <row r="841" customFormat="false" ht="15" hidden="false" customHeight="false" outlineLevel="0" collapsed="false">
      <c r="A841" s="29"/>
      <c r="B841" s="30" t="n">
        <v>780.54</v>
      </c>
      <c r="C841" s="30" t="n">
        <v>33.1</v>
      </c>
      <c r="D841" s="30" t="n">
        <v>27.4</v>
      </c>
      <c r="E841" s="30" t="n">
        <v>7.1</v>
      </c>
      <c r="F841" s="30" t="n">
        <v>10.3</v>
      </c>
      <c r="G841" s="30" t="n">
        <v>3.3</v>
      </c>
    </row>
    <row r="842" customFormat="false" ht="15" hidden="false" customHeight="false" outlineLevel="0" collapsed="false">
      <c r="A842" s="29"/>
      <c r="B842" s="30" t="n">
        <v>588.5</v>
      </c>
      <c r="C842" s="30" t="n">
        <v>30.6</v>
      </c>
      <c r="D842" s="30" t="n">
        <v>25.7</v>
      </c>
      <c r="E842" s="30" t="n">
        <v>8.6</v>
      </c>
      <c r="F842" s="30" t="n">
        <v>9.7</v>
      </c>
      <c r="G842" s="30" t="n">
        <v>3</v>
      </c>
    </row>
    <row r="843" customFormat="false" ht="15" hidden="false" customHeight="false" outlineLevel="0" collapsed="false">
      <c r="A843" s="29"/>
      <c r="B843" s="30" t="n">
        <v>695.06</v>
      </c>
      <c r="C843" s="30" t="n">
        <v>32.3</v>
      </c>
      <c r="D843" s="30" t="n">
        <v>27.1</v>
      </c>
      <c r="E843" s="30" t="n">
        <v>7.1</v>
      </c>
      <c r="F843" s="30" t="n">
        <v>10</v>
      </c>
      <c r="G843" s="30" t="n">
        <v>3.3</v>
      </c>
    </row>
    <row r="844" customFormat="false" ht="15" hidden="false" customHeight="false" outlineLevel="0" collapsed="false">
      <c r="A844" s="29"/>
      <c r="B844" s="30" t="n">
        <v>501.26</v>
      </c>
      <c r="C844" s="30" t="n">
        <v>28.4</v>
      </c>
      <c r="D844" s="30" t="n">
        <v>24.6</v>
      </c>
      <c r="E844" s="30" t="n">
        <v>7.8</v>
      </c>
      <c r="F844" s="30" t="n">
        <v>8.8</v>
      </c>
      <c r="G844" s="30" t="n">
        <v>3.2</v>
      </c>
    </row>
    <row r="845" customFormat="false" ht="15" hidden="false" customHeight="false" outlineLevel="0" collapsed="false">
      <c r="A845" s="29"/>
      <c r="B845" s="30" t="n">
        <v>400.08</v>
      </c>
      <c r="C845" s="30" t="n">
        <v>27.5</v>
      </c>
      <c r="D845" s="30" t="n">
        <v>22.8</v>
      </c>
      <c r="E845" s="30" t="n">
        <v>7.6</v>
      </c>
      <c r="F845" s="30" t="n">
        <v>8.5</v>
      </c>
      <c r="G845" s="30" t="n">
        <v>3.1</v>
      </c>
    </row>
    <row r="846" customFormat="false" ht="15" hidden="false" customHeight="false" outlineLevel="0" collapsed="false">
      <c r="A846" s="29"/>
      <c r="B846" s="30" t="n">
        <v>440.14</v>
      </c>
      <c r="C846" s="30" t="n">
        <v>28.3</v>
      </c>
      <c r="D846" s="30" t="n">
        <v>24</v>
      </c>
      <c r="E846" s="30" t="n">
        <v>7.6</v>
      </c>
      <c r="F846" s="30" t="n">
        <v>8.9</v>
      </c>
      <c r="G846" s="30" t="n">
        <v>3.1</v>
      </c>
    </row>
    <row r="847" customFormat="false" ht="15" hidden="false" customHeight="false" outlineLevel="0" collapsed="false">
      <c r="A847" s="29"/>
      <c r="B847" s="30" t="n">
        <v>1101.12</v>
      </c>
      <c r="C847" s="30" t="n">
        <v>36</v>
      </c>
      <c r="D847" s="30" t="n">
        <v>30.4</v>
      </c>
      <c r="E847" s="30" t="n">
        <v>9.8</v>
      </c>
      <c r="F847" s="30" t="n">
        <v>12.5</v>
      </c>
      <c r="G847" s="30" t="n">
        <v>2.6</v>
      </c>
    </row>
    <row r="848" customFormat="false" ht="15" hidden="false" customHeight="false" outlineLevel="0" collapsed="false">
      <c r="A848" s="29"/>
      <c r="B848" s="30" t="n">
        <v>872.81</v>
      </c>
      <c r="C848" s="30" t="n">
        <v>33</v>
      </c>
      <c r="D848" s="30" t="n">
        <v>27.4</v>
      </c>
      <c r="E848" s="30" t="n">
        <v>7.8</v>
      </c>
      <c r="F848" s="30" t="n">
        <v>11</v>
      </c>
      <c r="G848" s="30" t="n">
        <v>3.5</v>
      </c>
    </row>
    <row r="849" customFormat="false" ht="15" hidden="false" customHeight="false" outlineLevel="0" collapsed="false">
      <c r="A849" s="29"/>
      <c r="B849" s="30" t="n">
        <v>971.55</v>
      </c>
      <c r="C849" s="30" t="n">
        <v>35.5</v>
      </c>
      <c r="D849" s="30" t="n">
        <v>29.8</v>
      </c>
      <c r="E849" s="30" t="n">
        <v>9.5</v>
      </c>
      <c r="F849" s="30" t="n">
        <v>12.8</v>
      </c>
      <c r="G849" s="30" t="n">
        <v>2.9</v>
      </c>
    </row>
    <row r="850" customFormat="false" ht="15" hidden="false" customHeight="false" outlineLevel="0" collapsed="false">
      <c r="A850" s="29"/>
      <c r="B850" s="30" t="n">
        <v>913.28</v>
      </c>
      <c r="C850" s="30" t="n">
        <v>36.3</v>
      </c>
      <c r="D850" s="30" t="n">
        <v>30.4</v>
      </c>
      <c r="E850" s="30" t="n">
        <v>9.8</v>
      </c>
      <c r="F850" s="30" t="n">
        <v>11.5</v>
      </c>
      <c r="G850" s="30" t="n">
        <v>3.2</v>
      </c>
    </row>
    <row r="851" customFormat="false" ht="15" hidden="false" customHeight="false" outlineLevel="0" collapsed="false">
      <c r="A851" s="29"/>
      <c r="B851" s="30" t="n">
        <v>712.95</v>
      </c>
      <c r="C851" s="30" t="n">
        <v>32</v>
      </c>
      <c r="D851" s="30" t="n">
        <v>26.5</v>
      </c>
      <c r="E851" s="30" t="n">
        <v>8.9</v>
      </c>
      <c r="F851" s="30" t="n">
        <v>10.1</v>
      </c>
      <c r="G851" s="30" t="n">
        <v>3.2</v>
      </c>
    </row>
    <row r="852" customFormat="false" ht="15" hidden="false" customHeight="false" outlineLevel="0" collapsed="false">
      <c r="A852" s="29"/>
      <c r="B852" s="30" t="n">
        <v>804.42</v>
      </c>
      <c r="C852" s="30" t="n">
        <v>34.5</v>
      </c>
      <c r="D852" s="30" t="n">
        <v>28.3</v>
      </c>
      <c r="E852" s="30" t="n">
        <v>8.9</v>
      </c>
      <c r="F852" s="30" t="n">
        <v>11.4</v>
      </c>
      <c r="G852" s="30" t="n">
        <v>3.3</v>
      </c>
    </row>
    <row r="853" customFormat="false" ht="15" hidden="false" customHeight="false" outlineLevel="0" collapsed="false">
      <c r="A853" s="29"/>
      <c r="B853" s="30" t="n">
        <v>532.7</v>
      </c>
      <c r="C853" s="30" t="n">
        <v>29.7</v>
      </c>
      <c r="D853" s="30" t="n">
        <v>24.3</v>
      </c>
      <c r="E853" s="30" t="n">
        <v>8</v>
      </c>
      <c r="F853" s="30" t="n">
        <v>9.4</v>
      </c>
      <c r="G853" s="30" t="n">
        <v>3.2</v>
      </c>
    </row>
    <row r="854" customFormat="false" ht="15" hidden="false" customHeight="false" outlineLevel="0" collapsed="false">
      <c r="A854" s="29"/>
      <c r="B854" s="30" t="n">
        <v>992.81</v>
      </c>
      <c r="C854" s="30" t="n">
        <v>36.7</v>
      </c>
      <c r="D854" s="30" t="n">
        <v>31.3</v>
      </c>
      <c r="E854" s="30" t="n">
        <v>9.5</v>
      </c>
      <c r="F854" s="30" t="n">
        <v>11.1</v>
      </c>
      <c r="G854" s="30" t="n">
        <v>3.2</v>
      </c>
    </row>
    <row r="855" customFormat="false" ht="15" hidden="false" customHeight="false" outlineLevel="0" collapsed="false">
      <c r="A855" s="29"/>
      <c r="B855" s="30" t="n">
        <v>670.74</v>
      </c>
      <c r="C855" s="30" t="n">
        <v>31.3</v>
      </c>
      <c r="D855" s="30" t="n">
        <v>25.6</v>
      </c>
      <c r="E855" s="30" t="n">
        <v>8.8</v>
      </c>
      <c r="F855" s="30" t="n">
        <v>10.1</v>
      </c>
      <c r="G855" s="30" t="n">
        <v>3.4</v>
      </c>
    </row>
    <row r="856" customFormat="false" ht="15" hidden="false" customHeight="false" outlineLevel="0" collapsed="false">
      <c r="A856" s="29"/>
      <c r="B856" s="30" t="n">
        <v>858.6</v>
      </c>
      <c r="C856" s="30" t="n">
        <v>34.1</v>
      </c>
      <c r="D856" s="30" t="n">
        <v>28.7</v>
      </c>
      <c r="E856" s="30" t="n">
        <v>9.6</v>
      </c>
      <c r="F856" s="30" t="n">
        <v>11.4</v>
      </c>
      <c r="G856" s="30" t="n">
        <v>3.4</v>
      </c>
    </row>
    <row r="857" customFormat="false" ht="15" hidden="false" customHeight="false" outlineLevel="0" collapsed="false">
      <c r="A857" s="29"/>
      <c r="B857" s="30" t="n">
        <v>727.35</v>
      </c>
      <c r="C857" s="30" t="n">
        <v>32.4</v>
      </c>
      <c r="D857" s="30" t="n">
        <v>26.6</v>
      </c>
      <c r="E857" s="30" t="n">
        <v>8.9</v>
      </c>
      <c r="F857" s="30" t="n">
        <v>10.4</v>
      </c>
      <c r="G857" s="30" t="n">
        <v>3.2</v>
      </c>
    </row>
    <row r="858" customFormat="false" ht="15" hidden="false" customHeight="false" outlineLevel="0" collapsed="false">
      <c r="A858" s="29"/>
      <c r="B858" s="30" t="n">
        <v>711.08</v>
      </c>
      <c r="C858" s="30" t="n">
        <v>33</v>
      </c>
      <c r="D858" s="30" t="n">
        <v>27.4</v>
      </c>
      <c r="E858" s="30" t="n">
        <v>8.7</v>
      </c>
      <c r="F858" s="30" t="n">
        <v>10.4</v>
      </c>
      <c r="G858" s="30" t="n">
        <v>3.3</v>
      </c>
    </row>
    <row r="859" customFormat="false" ht="15" hidden="false" customHeight="false" outlineLevel="0" collapsed="false">
      <c r="A859" s="29"/>
      <c r="B859" s="30" t="n">
        <v>786.66</v>
      </c>
      <c r="C859" s="30" t="n">
        <v>33</v>
      </c>
      <c r="D859" s="30" t="n">
        <v>27.4</v>
      </c>
      <c r="E859" s="30" t="n">
        <v>9.5</v>
      </c>
      <c r="F859" s="30" t="n">
        <v>10.4</v>
      </c>
      <c r="G859" s="30" t="n">
        <v>3.4</v>
      </c>
    </row>
    <row r="860" customFormat="false" ht="15" hidden="false" customHeight="false" outlineLevel="0" collapsed="false">
      <c r="A860" s="29"/>
      <c r="B860" s="30" t="n">
        <v>858.94</v>
      </c>
      <c r="C860" s="30" t="n">
        <v>35.1</v>
      </c>
      <c r="D860" s="30" t="n">
        <v>29.3</v>
      </c>
      <c r="E860" s="30" t="n">
        <v>9.6</v>
      </c>
      <c r="F860" s="30" t="n">
        <v>11.3</v>
      </c>
      <c r="G860" s="30" t="n">
        <v>3.6</v>
      </c>
    </row>
    <row r="861" customFormat="false" ht="15" hidden="false" customHeight="false" outlineLevel="0" collapsed="false">
      <c r="A861" s="29"/>
      <c r="B861" s="30" t="n">
        <v>613.25</v>
      </c>
      <c r="C861" s="30" t="n">
        <v>31.5</v>
      </c>
      <c r="D861" s="30" t="n">
        <v>25.8</v>
      </c>
      <c r="E861" s="30" t="n">
        <v>9.3</v>
      </c>
      <c r="F861" s="30" t="n">
        <v>9.9</v>
      </c>
      <c r="G861" s="30" t="n">
        <v>3.3</v>
      </c>
    </row>
    <row r="862" customFormat="false" ht="15" hidden="false" customHeight="false" outlineLevel="0" collapsed="false">
      <c r="A862" s="29"/>
      <c r="B862" s="30" t="n">
        <v>764.08</v>
      </c>
      <c r="C862" s="30" t="n">
        <v>32.7</v>
      </c>
      <c r="D862" s="30" t="n">
        <v>26.9</v>
      </c>
      <c r="E862" s="30" t="n">
        <v>9.4</v>
      </c>
      <c r="F862" s="30" t="n">
        <v>10.3</v>
      </c>
      <c r="G862" s="30" t="n">
        <v>3.6</v>
      </c>
    </row>
    <row r="863" customFormat="false" ht="15" hidden="false" customHeight="false" outlineLevel="0" collapsed="false">
      <c r="A863" s="29"/>
      <c r="B863" s="30" t="n">
        <v>673.84</v>
      </c>
      <c r="C863" s="30" t="n">
        <v>31.3</v>
      </c>
      <c r="D863" s="30" t="n">
        <v>26.6</v>
      </c>
      <c r="E863" s="30" t="n">
        <v>8.7</v>
      </c>
      <c r="F863" s="30" t="n">
        <v>10.1</v>
      </c>
      <c r="G863" s="30" t="n">
        <v>3.5</v>
      </c>
    </row>
    <row r="864" customFormat="false" ht="15" hidden="false" customHeight="false" outlineLevel="0" collapsed="false">
      <c r="A864" s="29"/>
      <c r="B864" s="30" t="n">
        <v>848.03</v>
      </c>
      <c r="C864" s="30" t="n">
        <v>33.5</v>
      </c>
      <c r="D864" s="30" t="n">
        <v>28.6</v>
      </c>
      <c r="E864" s="30" t="n">
        <v>9.1</v>
      </c>
      <c r="F864" s="30" t="n">
        <v>11.3</v>
      </c>
      <c r="G864" s="30" t="n">
        <v>3.3</v>
      </c>
    </row>
    <row r="865" customFormat="false" ht="15" hidden="false" customHeight="false" outlineLevel="0" collapsed="false">
      <c r="A865" s="29"/>
      <c r="B865" s="30" t="n">
        <v>737.06</v>
      </c>
      <c r="C865" s="30" t="n">
        <v>32</v>
      </c>
      <c r="D865" s="30" t="n">
        <v>26.4</v>
      </c>
      <c r="E865" s="30" t="n">
        <v>8.3</v>
      </c>
      <c r="F865" s="30" t="n">
        <v>10.5</v>
      </c>
      <c r="G865" s="30" t="n">
        <v>3.3</v>
      </c>
    </row>
    <row r="866" customFormat="false" ht="15" hidden="false" customHeight="false" outlineLevel="0" collapsed="false">
      <c r="A866" s="29"/>
      <c r="B866" s="30" t="n">
        <v>924.83</v>
      </c>
      <c r="C866" s="30" t="n">
        <v>35.5</v>
      </c>
      <c r="D866" s="30" t="n">
        <v>30</v>
      </c>
      <c r="E866" s="30" t="n">
        <v>9.8</v>
      </c>
      <c r="F866" s="30" t="n">
        <v>11</v>
      </c>
      <c r="G866" s="30" t="n">
        <v>3.3</v>
      </c>
    </row>
    <row r="867" customFormat="false" ht="15" hidden="false" customHeight="false" outlineLevel="0" collapsed="false">
      <c r="A867" s="29"/>
      <c r="B867" s="30" t="n">
        <v>841.54</v>
      </c>
      <c r="C867" s="30" t="n">
        <v>34</v>
      </c>
      <c r="D867" s="30" t="n">
        <v>28.4</v>
      </c>
      <c r="E867" s="30" t="n">
        <v>9.3</v>
      </c>
      <c r="F867" s="30" t="n">
        <v>10.5</v>
      </c>
      <c r="G867" s="30" t="n">
        <v>3.4</v>
      </c>
    </row>
    <row r="868" customFormat="false" ht="15" hidden="false" customHeight="false" outlineLevel="0" collapsed="false">
      <c r="A868" s="29"/>
      <c r="B868" s="30" t="n">
        <v>970.54</v>
      </c>
      <c r="C868" s="30" t="n">
        <v>37.5</v>
      </c>
      <c r="D868" s="30" t="n">
        <v>30.4</v>
      </c>
      <c r="E868" s="30" t="n">
        <v>9.5</v>
      </c>
      <c r="F868" s="30" t="n">
        <v>11.2</v>
      </c>
      <c r="G868" s="30" t="n">
        <v>3.8</v>
      </c>
    </row>
    <row r="869" customFormat="false" ht="15" hidden="false" customHeight="false" outlineLevel="0" collapsed="false">
      <c r="A869" s="29"/>
      <c r="B869" s="30" t="n">
        <v>677.74</v>
      </c>
      <c r="C869" s="30" t="n">
        <v>32.3</v>
      </c>
      <c r="D869" s="30" t="n">
        <v>27</v>
      </c>
      <c r="E869" s="30" t="n">
        <v>8.9</v>
      </c>
      <c r="F869" s="30" t="n">
        <v>10.4</v>
      </c>
      <c r="G869" s="30" t="n">
        <v>3.3</v>
      </c>
    </row>
    <row r="870" customFormat="false" ht="15" hidden="false" customHeight="false" outlineLevel="0" collapsed="false">
      <c r="A870" s="29"/>
      <c r="B870" s="30" t="n">
        <v>994.03</v>
      </c>
      <c r="C870" s="30" t="n">
        <v>34.5</v>
      </c>
      <c r="D870" s="30" t="n">
        <v>29.6</v>
      </c>
      <c r="E870" s="30" t="n">
        <v>9.5</v>
      </c>
      <c r="F870" s="30" t="n">
        <v>11.6</v>
      </c>
      <c r="G870" s="30" t="n">
        <v>3.4</v>
      </c>
    </row>
    <row r="871" customFormat="false" ht="15" hidden="false" customHeight="false" outlineLevel="0" collapsed="false">
      <c r="A871" s="29"/>
      <c r="B871" s="30" t="n">
        <v>822.63</v>
      </c>
      <c r="C871" s="30" t="n">
        <v>33.4</v>
      </c>
      <c r="D871" s="30" t="n">
        <v>27.8</v>
      </c>
      <c r="E871" s="30" t="n">
        <v>9.2</v>
      </c>
      <c r="F871" s="30" t="n">
        <v>10.8</v>
      </c>
      <c r="G871" s="30" t="n">
        <v>3.4</v>
      </c>
    </row>
    <row r="872" customFormat="false" ht="15" hidden="false" customHeight="false" outlineLevel="0" collapsed="false">
      <c r="A872" s="29"/>
      <c r="B872" s="30" t="n">
        <v>891.42</v>
      </c>
      <c r="C872" s="30" t="n">
        <v>34</v>
      </c>
      <c r="D872" s="30" t="n">
        <v>29.8</v>
      </c>
      <c r="E872" s="30" t="n">
        <v>9</v>
      </c>
      <c r="F872" s="30" t="n">
        <v>10.8</v>
      </c>
      <c r="G872" s="30" t="n">
        <v>3.4</v>
      </c>
    </row>
    <row r="873" customFormat="false" ht="15" hidden="false" customHeight="false" outlineLevel="0" collapsed="false">
      <c r="A873" s="29"/>
      <c r="B873" s="30" t="n">
        <v>910.09</v>
      </c>
      <c r="C873" s="30" t="n">
        <v>35</v>
      </c>
      <c r="D873" s="30" t="n">
        <v>28.4</v>
      </c>
      <c r="E873" s="30" t="n">
        <v>9.3</v>
      </c>
      <c r="F873" s="30" t="n">
        <v>11.4</v>
      </c>
      <c r="G873" s="30" t="n">
        <v>3.4</v>
      </c>
    </row>
    <row r="874" customFormat="false" ht="15" hidden="false" customHeight="false" outlineLevel="0" collapsed="false">
      <c r="A874" s="29"/>
      <c r="B874" s="30" t="n">
        <v>848.19</v>
      </c>
      <c r="C874" s="30" t="n">
        <v>34.5</v>
      </c>
      <c r="D874" s="30" t="n">
        <v>30.3</v>
      </c>
      <c r="E874" s="30" t="n">
        <v>9.3</v>
      </c>
      <c r="F874" s="30" t="n">
        <v>11</v>
      </c>
      <c r="G874" s="30" t="n">
        <v>3.5</v>
      </c>
    </row>
    <row r="875" customFormat="false" ht="15" hidden="false" customHeight="false" outlineLevel="0" collapsed="false">
      <c r="A875" s="29"/>
      <c r="B875" s="30" t="n">
        <v>914.78</v>
      </c>
      <c r="C875" s="30" t="n">
        <v>35.1</v>
      </c>
      <c r="D875" s="30" t="n">
        <v>27.5</v>
      </c>
      <c r="E875" s="30" t="n">
        <v>9.8</v>
      </c>
      <c r="F875" s="30" t="n">
        <v>11.3</v>
      </c>
      <c r="G875" s="30" t="n">
        <v>3.3</v>
      </c>
    </row>
    <row r="876" customFormat="false" ht="15" hidden="false" customHeight="false" outlineLevel="0" collapsed="false">
      <c r="A876" s="29"/>
      <c r="B876" s="30" t="n">
        <v>715.72</v>
      </c>
      <c r="C876" s="30" t="n">
        <v>33.9</v>
      </c>
      <c r="D876" s="30" t="n">
        <v>28.6</v>
      </c>
      <c r="E876" s="30" t="n">
        <v>9</v>
      </c>
      <c r="F876" s="30" t="n">
        <v>10.3</v>
      </c>
      <c r="G876" s="30" t="n">
        <v>3.3</v>
      </c>
    </row>
    <row r="877" customFormat="false" ht="15" hidden="false" customHeight="false" outlineLevel="0" collapsed="false">
      <c r="A877" s="29"/>
      <c r="B877" s="30" t="n">
        <v>976.34</v>
      </c>
      <c r="C877" s="30" t="n">
        <v>33.1</v>
      </c>
      <c r="D877" s="30" t="n">
        <v>30.6</v>
      </c>
      <c r="E877" s="30" t="n">
        <v>9.3</v>
      </c>
      <c r="F877" s="30" t="n">
        <v>10.5</v>
      </c>
      <c r="G877" s="30" t="n">
        <v>3.5</v>
      </c>
    </row>
    <row r="878" customFormat="false" ht="15" hidden="false" customHeight="false" outlineLevel="0" collapsed="false">
      <c r="A878" s="29"/>
      <c r="B878" s="30" t="n">
        <v>802.74</v>
      </c>
      <c r="C878" s="30" t="n">
        <v>35.3</v>
      </c>
      <c r="D878" s="30" t="n">
        <v>28.3</v>
      </c>
      <c r="E878" s="30" t="n">
        <v>9.5</v>
      </c>
      <c r="F878" s="30" t="n">
        <v>11.3</v>
      </c>
      <c r="G878" s="30" t="n">
        <v>3.5</v>
      </c>
    </row>
    <row r="879" customFormat="false" ht="15" hidden="false" customHeight="false" outlineLevel="0" collapsed="false">
      <c r="A879" s="29"/>
      <c r="B879" s="30" t="n">
        <v>721.94</v>
      </c>
      <c r="C879" s="30" t="n">
        <v>33</v>
      </c>
      <c r="D879" s="30" t="n">
        <v>29.3</v>
      </c>
      <c r="E879" s="30" t="n">
        <v>8.5</v>
      </c>
      <c r="F879" s="30" t="n">
        <v>9.9</v>
      </c>
      <c r="G879" s="30" t="n">
        <v>3.5</v>
      </c>
    </row>
    <row r="880" customFormat="false" ht="15" hidden="false" customHeight="false" outlineLevel="0" collapsed="false">
      <c r="A880" s="29"/>
      <c r="B880" s="30" t="n">
        <v>925.98</v>
      </c>
      <c r="C880" s="30" t="n">
        <v>36.8</v>
      </c>
      <c r="D880" s="30" t="n">
        <v>29.7</v>
      </c>
      <c r="E880" s="30" t="n">
        <v>9.7</v>
      </c>
      <c r="F880" s="30" t="n">
        <v>12.5</v>
      </c>
      <c r="G880" s="30" t="n">
        <v>3.3</v>
      </c>
    </row>
    <row r="881" customFormat="false" ht="15" hidden="false" customHeight="false" outlineLevel="0" collapsed="false">
      <c r="A881" s="29"/>
      <c r="B881" s="30" t="n">
        <v>903.01</v>
      </c>
      <c r="C881" s="30" t="n">
        <v>35.4</v>
      </c>
      <c r="D881" s="30" t="n">
        <v>26</v>
      </c>
      <c r="E881" s="30" t="n">
        <v>9.6</v>
      </c>
      <c r="F881" s="30" t="n">
        <v>11.5</v>
      </c>
      <c r="G881" s="30" t="n">
        <v>3.4</v>
      </c>
    </row>
    <row r="882" customFormat="false" ht="15" hidden="false" customHeight="false" outlineLevel="0" collapsed="false">
      <c r="A882" s="29"/>
      <c r="B882" s="30" t="n">
        <v>568.52</v>
      </c>
      <c r="C882" s="30" t="n">
        <v>31</v>
      </c>
      <c r="D882" s="30" t="n">
        <v>29.8</v>
      </c>
      <c r="E882" s="30" t="n">
        <v>8.5</v>
      </c>
      <c r="F882" s="30" t="n">
        <v>10.2</v>
      </c>
      <c r="G882" s="30" t="n">
        <v>3.1</v>
      </c>
    </row>
    <row r="883" customFormat="false" ht="15" hidden="false" customHeight="false" outlineLevel="0" collapsed="false">
      <c r="A883" s="29"/>
      <c r="B883" s="30" t="n">
        <v>863.52</v>
      </c>
      <c r="C883" s="30" t="n">
        <v>35</v>
      </c>
      <c r="D883" s="30" t="n">
        <v>29</v>
      </c>
      <c r="E883" s="30" t="n">
        <v>9.5</v>
      </c>
      <c r="F883" s="30" t="n">
        <v>11.2</v>
      </c>
      <c r="G883" s="30" t="n">
        <v>3.2</v>
      </c>
    </row>
    <row r="884" customFormat="false" ht="15" hidden="false" customHeight="false" outlineLevel="0" collapsed="false">
      <c r="A884" s="29"/>
      <c r="B884" s="30" t="n">
        <v>791.32</v>
      </c>
      <c r="C884" s="30" t="n">
        <v>34.5</v>
      </c>
      <c r="D884" s="30" t="n">
        <v>29.4</v>
      </c>
      <c r="E884" s="30" t="n">
        <v>9</v>
      </c>
      <c r="F884" s="30" t="n">
        <v>10.1</v>
      </c>
      <c r="G884" s="30" t="n">
        <v>3.3</v>
      </c>
    </row>
    <row r="885" customFormat="false" ht="15" hidden="false" customHeight="false" outlineLevel="0" collapsed="false">
      <c r="A885" s="29"/>
      <c r="B885" s="30" t="n">
        <v>844.84</v>
      </c>
      <c r="C885" s="30" t="n">
        <v>34.3</v>
      </c>
      <c r="D885" s="30" t="n">
        <v>29.7</v>
      </c>
      <c r="E885" s="30" t="n">
        <v>9.5</v>
      </c>
      <c r="F885" s="30" t="n">
        <v>11</v>
      </c>
      <c r="G885" s="30" t="n">
        <v>3.4</v>
      </c>
    </row>
    <row r="886" customFormat="false" ht="15" hidden="false" customHeight="false" outlineLevel="0" collapsed="false">
      <c r="A886" s="29"/>
      <c r="B886" s="30" t="n">
        <v>957.62</v>
      </c>
      <c r="C886" s="30" t="n">
        <v>35</v>
      </c>
      <c r="D886" s="30" t="n">
        <v>26.8</v>
      </c>
      <c r="E886" s="30" t="n">
        <v>9.8</v>
      </c>
      <c r="F886" s="30" t="n">
        <v>11.7</v>
      </c>
      <c r="G886" s="30" t="n">
        <v>3.4</v>
      </c>
    </row>
    <row r="887" customFormat="false" ht="15" hidden="false" customHeight="false" outlineLevel="0" collapsed="false">
      <c r="A887" s="29"/>
      <c r="B887" s="30" t="n">
        <v>705.83</v>
      </c>
      <c r="C887" s="30" t="n">
        <v>32</v>
      </c>
      <c r="D887" s="30" t="n">
        <v>29</v>
      </c>
      <c r="E887" s="30" t="n">
        <v>8.5</v>
      </c>
      <c r="F887" s="30" t="n">
        <v>10.2</v>
      </c>
      <c r="G887" s="30" t="n">
        <v>3.2</v>
      </c>
    </row>
    <row r="888" customFormat="false" ht="15" hidden="false" customHeight="false" outlineLevel="0" collapsed="false">
      <c r="A888" s="29"/>
      <c r="B888" s="30" t="n">
        <v>810.86</v>
      </c>
      <c r="C888" s="30" t="n">
        <v>34.1</v>
      </c>
      <c r="D888" s="30" t="n">
        <v>30.7</v>
      </c>
      <c r="E888" s="30" t="n">
        <v>9</v>
      </c>
      <c r="F888" s="30" t="n">
        <v>11.1</v>
      </c>
      <c r="G888" s="30" t="n">
        <v>3.4</v>
      </c>
    </row>
    <row r="889" customFormat="false" ht="15" hidden="false" customHeight="false" outlineLevel="0" collapsed="false">
      <c r="A889" s="29"/>
      <c r="B889" s="30" t="n">
        <v>839.78</v>
      </c>
      <c r="C889" s="30" t="n">
        <v>36</v>
      </c>
      <c r="D889" s="30" t="n">
        <v>29.7</v>
      </c>
      <c r="E889" s="30" t="n">
        <v>9.8</v>
      </c>
      <c r="F889" s="30" t="n">
        <v>11</v>
      </c>
      <c r="G889" s="30" t="n">
        <v>3.2</v>
      </c>
    </row>
    <row r="890" customFormat="false" ht="15" hidden="false" customHeight="false" outlineLevel="0" collapsed="false">
      <c r="A890" s="29"/>
      <c r="B890" s="30" t="n">
        <v>830.17</v>
      </c>
      <c r="C890" s="30" t="n">
        <v>35.3</v>
      </c>
      <c r="D890" s="30" t="n">
        <v>28.3</v>
      </c>
      <c r="E890" s="30" t="n">
        <v>9.3</v>
      </c>
      <c r="F890" s="30" t="n">
        <v>10.3</v>
      </c>
      <c r="G890" s="30" t="n">
        <v>3.4</v>
      </c>
    </row>
    <row r="891" customFormat="false" ht="15" hidden="false" customHeight="false" outlineLevel="0" collapsed="false">
      <c r="A891" s="29"/>
      <c r="B891" s="30" t="n">
        <v>756.44</v>
      </c>
      <c r="C891" s="30" t="n">
        <v>34</v>
      </c>
      <c r="D891" s="30" t="n">
        <v>27.5</v>
      </c>
      <c r="E891" s="30" t="n">
        <v>9.7</v>
      </c>
      <c r="F891" s="30" t="n">
        <v>10.9</v>
      </c>
      <c r="G891" s="30" t="n">
        <v>3.3</v>
      </c>
    </row>
    <row r="892" customFormat="false" ht="15" hidden="false" customHeight="false" outlineLevel="0" collapsed="false">
      <c r="A892" s="29"/>
      <c r="B892" s="30" t="n">
        <v>600.67</v>
      </c>
      <c r="C892" s="30" t="n">
        <v>32</v>
      </c>
      <c r="D892" s="30" t="n">
        <v>29.7</v>
      </c>
      <c r="E892" s="30" t="n">
        <v>8.5</v>
      </c>
      <c r="F892" s="30" t="n">
        <v>9.4</v>
      </c>
      <c r="G892" s="30" t="n">
        <v>3.4</v>
      </c>
    </row>
    <row r="893" customFormat="false" ht="15" hidden="false" customHeight="false" outlineLevel="0" collapsed="false">
      <c r="A893" s="29"/>
      <c r="B893" s="30" t="n">
        <v>830.18</v>
      </c>
      <c r="C893" s="30" t="n">
        <v>34.5</v>
      </c>
      <c r="D893" s="30" t="n">
        <v>28.3</v>
      </c>
      <c r="E893" s="30" t="n">
        <v>9.5</v>
      </c>
      <c r="F893" s="30" t="n">
        <v>11.3</v>
      </c>
      <c r="G893" s="30" t="n">
        <v>3.4</v>
      </c>
    </row>
    <row r="894" customFormat="false" ht="15" hidden="false" customHeight="false" outlineLevel="0" collapsed="false">
      <c r="A894" s="29"/>
      <c r="B894" s="30" t="n">
        <v>888.25</v>
      </c>
      <c r="C894" s="30" t="n">
        <v>34.1</v>
      </c>
      <c r="D894" s="30" t="n">
        <v>27.5</v>
      </c>
      <c r="E894" s="30" t="n">
        <v>9.1</v>
      </c>
      <c r="F894" s="30" t="n">
        <v>11</v>
      </c>
      <c r="G894" s="30" t="n">
        <v>3.3</v>
      </c>
    </row>
    <row r="895" customFormat="false" ht="15" hidden="false" customHeight="false" outlineLevel="0" collapsed="false">
      <c r="A895" s="29"/>
      <c r="B895" s="30" t="n">
        <v>683.54</v>
      </c>
      <c r="C895" s="30" t="n">
        <v>30</v>
      </c>
      <c r="D895" s="30" t="n">
        <v>28.8</v>
      </c>
      <c r="E895" s="30" t="n">
        <v>8</v>
      </c>
      <c r="F895" s="30" t="n">
        <v>10.5</v>
      </c>
      <c r="G895" s="30" t="n">
        <v>3.4</v>
      </c>
    </row>
    <row r="896" customFormat="false" ht="15" hidden="false" customHeight="false" outlineLevel="0" collapsed="false">
      <c r="A896" s="29"/>
      <c r="B896" s="30" t="n">
        <v>841.54</v>
      </c>
      <c r="C896" s="30" t="n">
        <v>33.1</v>
      </c>
      <c r="D896" s="30" t="n">
        <v>29.3</v>
      </c>
      <c r="E896" s="30" t="n">
        <v>9.1</v>
      </c>
      <c r="F896" s="30" t="n">
        <v>11.1</v>
      </c>
      <c r="G896" s="30" t="n">
        <v>3.2</v>
      </c>
    </row>
    <row r="897" customFormat="false" ht="15" hidden="false" customHeight="false" outlineLevel="0" collapsed="false">
      <c r="A897" s="29"/>
      <c r="B897" s="30" t="n">
        <v>666.6</v>
      </c>
      <c r="C897" s="30" t="n">
        <v>31.5</v>
      </c>
      <c r="D897" s="30" t="n">
        <v>26.4</v>
      </c>
      <c r="E897" s="30" t="n">
        <v>8.9</v>
      </c>
      <c r="F897" s="30" t="n">
        <v>10</v>
      </c>
      <c r="G897" s="30" t="n">
        <v>3.3</v>
      </c>
    </row>
    <row r="898" customFormat="false" ht="15" hidden="false" customHeight="false" outlineLevel="0" collapsed="false">
      <c r="A898" s="29"/>
      <c r="B898" s="30" t="n">
        <v>798.02</v>
      </c>
      <c r="C898" s="30" t="n">
        <v>34</v>
      </c>
      <c r="D898" s="30" t="n">
        <v>28.3</v>
      </c>
      <c r="E898" s="30" t="n">
        <v>9.3</v>
      </c>
      <c r="F898" s="30" t="n">
        <v>11.1</v>
      </c>
      <c r="G898" s="30" t="n">
        <v>3.4</v>
      </c>
    </row>
    <row r="899" customFormat="false" ht="15" hidden="false" customHeight="false" outlineLevel="0" collapsed="false">
      <c r="A899" s="29"/>
      <c r="B899" s="30" t="n">
        <v>739.16</v>
      </c>
      <c r="C899" s="30" t="n">
        <v>32</v>
      </c>
      <c r="D899" s="30" t="n">
        <v>27.1</v>
      </c>
      <c r="E899" s="30" t="n">
        <v>9</v>
      </c>
      <c r="F899" s="30" t="n">
        <v>10</v>
      </c>
      <c r="G899" s="30" t="n">
        <v>3.4</v>
      </c>
    </row>
    <row r="900" customFormat="false" ht="15" hidden="false" customHeight="false" outlineLevel="0" collapsed="false">
      <c r="A900" s="29"/>
    </row>
    <row r="901" customFormat="false" ht="15" hidden="false" customHeight="false" outlineLevel="0" collapsed="false">
      <c r="A901" s="29"/>
    </row>
    <row r="902" customFormat="false" ht="15" hidden="false" customHeight="false" outlineLevel="0" collapsed="false">
      <c r="A902" s="29"/>
    </row>
    <row r="903" customFormat="false" ht="15" hidden="false" customHeight="false" outlineLevel="0" collapsed="false">
      <c r="A903" s="29"/>
    </row>
    <row r="904" customFormat="false" ht="15" hidden="false" customHeight="false" outlineLevel="0" collapsed="false">
      <c r="A904" s="29"/>
    </row>
    <row r="905" customFormat="false" ht="15" hidden="false" customHeight="false" outlineLevel="0" collapsed="false">
      <c r="A905" s="29"/>
    </row>
    <row r="906" customFormat="false" ht="15" hidden="false" customHeight="false" outlineLevel="0" collapsed="false">
      <c r="A906" s="29"/>
    </row>
    <row r="907" customFormat="false" ht="15" hidden="false" customHeight="false" outlineLevel="0" collapsed="false">
      <c r="A907" s="29"/>
    </row>
    <row r="908" customFormat="false" ht="15" hidden="false" customHeight="false" outlineLevel="0" collapsed="false">
      <c r="A908" s="29"/>
    </row>
    <row r="909" customFormat="false" ht="15" hidden="false" customHeight="false" outlineLevel="0" collapsed="false">
      <c r="A909" s="29"/>
    </row>
    <row r="910" customFormat="false" ht="15" hidden="false" customHeight="false" outlineLevel="0" collapsed="false">
      <c r="A910" s="29"/>
    </row>
    <row r="911" customFormat="false" ht="15" hidden="false" customHeight="false" outlineLevel="0" collapsed="false">
      <c r="A911" s="29"/>
    </row>
    <row r="912" customFormat="false" ht="15" hidden="false" customHeight="false" outlineLevel="0" collapsed="false">
      <c r="A912" s="29"/>
    </row>
    <row r="913" customFormat="false" ht="15" hidden="false" customHeight="false" outlineLevel="0" collapsed="false">
      <c r="A913" s="29"/>
    </row>
    <row r="914" customFormat="false" ht="15" hidden="false" customHeight="false" outlineLevel="0" collapsed="false">
      <c r="A914" s="29"/>
    </row>
    <row r="915" customFormat="false" ht="15" hidden="false" customHeight="false" outlineLevel="0" collapsed="false">
      <c r="A915" s="29"/>
    </row>
    <row r="916" customFormat="false" ht="15" hidden="false" customHeight="false" outlineLevel="0" collapsed="false">
      <c r="A916" s="29"/>
    </row>
    <row r="917" customFormat="false" ht="15" hidden="false" customHeight="false" outlineLevel="0" collapsed="false">
      <c r="A917" s="29"/>
    </row>
    <row r="918" customFormat="false" ht="15" hidden="false" customHeight="false" outlineLevel="0" collapsed="false">
      <c r="A918" s="29"/>
    </row>
    <row r="919" customFormat="false" ht="15" hidden="false" customHeight="false" outlineLevel="0" collapsed="false">
      <c r="A919" s="29"/>
    </row>
    <row r="920" customFormat="false" ht="15" hidden="false" customHeight="false" outlineLevel="0" collapsed="false">
      <c r="A920" s="29"/>
    </row>
    <row r="921" customFormat="false" ht="15" hidden="false" customHeight="false" outlineLevel="0" collapsed="false">
      <c r="A921" s="29"/>
    </row>
    <row r="922" customFormat="false" ht="15" hidden="false" customHeight="false" outlineLevel="0" collapsed="false">
      <c r="A922" s="29"/>
    </row>
    <row r="923" customFormat="false" ht="15" hidden="false" customHeight="false" outlineLevel="0" collapsed="false">
      <c r="A923" s="29"/>
    </row>
    <row r="924" customFormat="false" ht="15" hidden="false" customHeight="false" outlineLevel="0" collapsed="false">
      <c r="A924" s="29"/>
    </row>
    <row r="925" customFormat="false" ht="15" hidden="false" customHeight="false" outlineLevel="0" collapsed="false">
      <c r="A925" s="29"/>
    </row>
    <row r="926" customFormat="false" ht="15" hidden="false" customHeight="false" outlineLevel="0" collapsed="false">
      <c r="A926" s="29"/>
    </row>
    <row r="927" customFormat="false" ht="15" hidden="false" customHeight="false" outlineLevel="0" collapsed="false">
      <c r="A927" s="29"/>
    </row>
    <row r="928" customFormat="false" ht="15" hidden="false" customHeight="false" outlineLevel="0" collapsed="false">
      <c r="A928" s="29"/>
    </row>
    <row r="929" customFormat="false" ht="15" hidden="false" customHeight="false" outlineLevel="0" collapsed="false">
      <c r="A929" s="29"/>
    </row>
    <row r="930" customFormat="false" ht="15" hidden="false" customHeight="false" outlineLevel="0" collapsed="false">
      <c r="A930" s="29"/>
    </row>
    <row r="931" customFormat="false" ht="15" hidden="false" customHeight="false" outlineLevel="0" collapsed="false">
      <c r="A931" s="29"/>
    </row>
    <row r="932" customFormat="false" ht="15" hidden="false" customHeight="false" outlineLevel="0" collapsed="false">
      <c r="A932" s="29"/>
    </row>
    <row r="933" customFormat="false" ht="15" hidden="false" customHeight="false" outlineLevel="0" collapsed="false">
      <c r="A933" s="29"/>
    </row>
    <row r="934" customFormat="false" ht="15" hidden="false" customHeight="false" outlineLevel="0" collapsed="false">
      <c r="A934" s="29"/>
    </row>
    <row r="935" customFormat="false" ht="15" hidden="false" customHeight="false" outlineLevel="0" collapsed="false">
      <c r="A935" s="29"/>
    </row>
    <row r="936" customFormat="false" ht="15" hidden="false" customHeight="false" outlineLevel="0" collapsed="false">
      <c r="A936" s="29"/>
    </row>
    <row r="937" customFormat="false" ht="15" hidden="false" customHeight="false" outlineLevel="0" collapsed="false">
      <c r="A937" s="29"/>
    </row>
    <row r="938" customFormat="false" ht="15" hidden="false" customHeight="false" outlineLevel="0" collapsed="false">
      <c r="A938" s="29"/>
    </row>
    <row r="939" customFormat="false" ht="15" hidden="false" customHeight="false" outlineLevel="0" collapsed="false">
      <c r="A939" s="29"/>
    </row>
    <row r="940" customFormat="false" ht="15" hidden="false" customHeight="false" outlineLevel="0" collapsed="false">
      <c r="A940" s="29"/>
    </row>
    <row r="941" customFormat="false" ht="15" hidden="false" customHeight="false" outlineLevel="0" collapsed="false">
      <c r="A941" s="29"/>
    </row>
    <row r="942" customFormat="false" ht="15" hidden="false" customHeight="false" outlineLevel="0" collapsed="false">
      <c r="A942" s="29"/>
    </row>
    <row r="943" customFormat="false" ht="15" hidden="false" customHeight="false" outlineLevel="0" collapsed="false">
      <c r="A943" s="29"/>
    </row>
    <row r="944" customFormat="false" ht="15" hidden="false" customHeight="false" outlineLevel="0" collapsed="false">
      <c r="A944" s="29"/>
    </row>
    <row r="945" customFormat="false" ht="15" hidden="false" customHeight="false" outlineLevel="0" collapsed="false">
      <c r="A945" s="29"/>
    </row>
    <row r="946" customFormat="false" ht="15" hidden="false" customHeight="false" outlineLevel="0" collapsed="false">
      <c r="A946" s="29"/>
    </row>
    <row r="947" customFormat="false" ht="15" hidden="false" customHeight="false" outlineLevel="0" collapsed="false">
      <c r="A947" s="29"/>
    </row>
    <row r="948" customFormat="false" ht="15" hidden="false" customHeight="false" outlineLevel="0" collapsed="false">
      <c r="A948" s="29"/>
    </row>
    <row r="949" customFormat="false" ht="15" hidden="false" customHeight="false" outlineLevel="0" collapsed="false">
      <c r="A949" s="29"/>
    </row>
    <row r="950" customFormat="false" ht="15" hidden="false" customHeight="false" outlineLevel="0" collapsed="false">
      <c r="A950" s="29"/>
    </row>
    <row r="951" customFormat="false" ht="15" hidden="false" customHeight="false" outlineLevel="0" collapsed="false">
      <c r="A951" s="29"/>
    </row>
    <row r="952" customFormat="false" ht="15" hidden="false" customHeight="false" outlineLevel="0" collapsed="false">
      <c r="A952" s="29"/>
    </row>
    <row r="953" customFormat="false" ht="15" hidden="false" customHeight="false" outlineLevel="0" collapsed="false">
      <c r="A953" s="29"/>
    </row>
    <row r="954" customFormat="false" ht="15" hidden="false" customHeight="false" outlineLevel="0" collapsed="false">
      <c r="A954" s="29"/>
    </row>
    <row r="955" customFormat="false" ht="15" hidden="false" customHeight="false" outlineLevel="0" collapsed="false">
      <c r="A955" s="29"/>
    </row>
    <row r="956" customFormat="false" ht="15" hidden="false" customHeight="false" outlineLevel="0" collapsed="false">
      <c r="A956" s="29"/>
    </row>
    <row r="957" customFormat="false" ht="15" hidden="false" customHeight="false" outlineLevel="0" collapsed="false">
      <c r="A957" s="29"/>
    </row>
    <row r="958" customFormat="false" ht="15" hidden="false" customHeight="false" outlineLevel="0" collapsed="false">
      <c r="A958" s="29"/>
    </row>
    <row r="959" customFormat="false" ht="15" hidden="false" customHeight="false" outlineLevel="0" collapsed="false">
      <c r="A959" s="29"/>
    </row>
    <row r="960" customFormat="false" ht="15" hidden="false" customHeight="false" outlineLevel="0" collapsed="false">
      <c r="A960" s="29"/>
    </row>
    <row r="961" customFormat="false" ht="15" hidden="false" customHeight="false" outlineLevel="0" collapsed="false">
      <c r="A961" s="29"/>
    </row>
    <row r="962" customFormat="false" ht="15" hidden="false" customHeight="false" outlineLevel="0" collapsed="false">
      <c r="A962" s="29"/>
    </row>
    <row r="963" customFormat="false" ht="15" hidden="false" customHeight="false" outlineLevel="0" collapsed="false">
      <c r="A963" s="29"/>
    </row>
    <row r="964" customFormat="false" ht="15" hidden="false" customHeight="false" outlineLevel="0" collapsed="false">
      <c r="A964" s="29"/>
    </row>
    <row r="965" customFormat="false" ht="15" hidden="false" customHeight="false" outlineLevel="0" collapsed="false">
      <c r="A965" s="29"/>
    </row>
    <row r="966" customFormat="false" ht="15" hidden="false" customHeight="false" outlineLevel="0" collapsed="false">
      <c r="A966" s="29"/>
    </row>
    <row r="967" customFormat="false" ht="15" hidden="false" customHeight="false" outlineLevel="0" collapsed="false">
      <c r="A967" s="29"/>
    </row>
    <row r="968" customFormat="false" ht="15" hidden="false" customHeight="false" outlineLevel="0" collapsed="false">
      <c r="A968" s="29"/>
    </row>
    <row r="969" customFormat="false" ht="15" hidden="false" customHeight="false" outlineLevel="0" collapsed="false">
      <c r="A969" s="29"/>
    </row>
    <row r="970" customFormat="false" ht="15" hidden="false" customHeight="false" outlineLevel="0" collapsed="false">
      <c r="A970" s="29"/>
    </row>
    <row r="971" customFormat="false" ht="15" hidden="false" customHeight="false" outlineLevel="0" collapsed="false">
      <c r="A971" s="29"/>
    </row>
    <row r="972" customFormat="false" ht="15" hidden="false" customHeight="false" outlineLevel="0" collapsed="false">
      <c r="A972" s="29"/>
    </row>
    <row r="973" customFormat="false" ht="15" hidden="false" customHeight="false" outlineLevel="0" collapsed="false">
      <c r="A973" s="29"/>
    </row>
    <row r="974" customFormat="false" ht="15" hidden="false" customHeight="false" outlineLevel="0" collapsed="false">
      <c r="A974" s="29"/>
    </row>
    <row r="975" customFormat="false" ht="15" hidden="false" customHeight="false" outlineLevel="0" collapsed="false">
      <c r="A975" s="29"/>
    </row>
    <row r="976" customFormat="false" ht="15" hidden="false" customHeight="false" outlineLevel="0" collapsed="false">
      <c r="A976" s="29"/>
    </row>
    <row r="977" customFormat="false" ht="15" hidden="false" customHeight="false" outlineLevel="0" collapsed="false">
      <c r="A977" s="29"/>
    </row>
    <row r="978" customFormat="false" ht="15" hidden="false" customHeight="false" outlineLevel="0" collapsed="false">
      <c r="A978" s="29"/>
    </row>
    <row r="979" customFormat="false" ht="15" hidden="false" customHeight="false" outlineLevel="0" collapsed="false">
      <c r="A979" s="29"/>
    </row>
    <row r="980" customFormat="false" ht="15" hidden="false" customHeight="false" outlineLevel="0" collapsed="false">
      <c r="A980" s="29"/>
    </row>
    <row r="981" customFormat="false" ht="15" hidden="false" customHeight="false" outlineLevel="0" collapsed="false">
      <c r="A981" s="29"/>
    </row>
    <row r="982" customFormat="false" ht="15" hidden="false" customHeight="false" outlineLevel="0" collapsed="false">
      <c r="A982" s="29"/>
    </row>
    <row r="983" customFormat="false" ht="15" hidden="false" customHeight="false" outlineLevel="0" collapsed="false">
      <c r="A983" s="29"/>
    </row>
    <row r="984" customFormat="false" ht="15" hidden="false" customHeight="false" outlineLevel="0" collapsed="false">
      <c r="A984" s="29"/>
    </row>
    <row r="985" customFormat="false" ht="15" hidden="false" customHeight="false" outlineLevel="0" collapsed="false">
      <c r="A985" s="29"/>
    </row>
    <row r="986" customFormat="false" ht="15" hidden="false" customHeight="false" outlineLevel="0" collapsed="false">
      <c r="A986" s="29"/>
    </row>
    <row r="987" customFormat="false" ht="15" hidden="false" customHeight="false" outlineLevel="0" collapsed="false">
      <c r="A987" s="29"/>
    </row>
    <row r="988" customFormat="false" ht="15" hidden="false" customHeight="false" outlineLevel="0" collapsed="false">
      <c r="A988" s="29"/>
    </row>
    <row r="989" customFormat="false" ht="15" hidden="false" customHeight="false" outlineLevel="0" collapsed="false">
      <c r="A989" s="29"/>
    </row>
    <row r="990" customFormat="false" ht="15" hidden="false" customHeight="false" outlineLevel="0" collapsed="false">
      <c r="A990" s="29"/>
    </row>
    <row r="991" customFormat="false" ht="15" hidden="false" customHeight="false" outlineLevel="0" collapsed="false">
      <c r="A991" s="29"/>
    </row>
    <row r="992" customFormat="false" ht="15" hidden="false" customHeight="false" outlineLevel="0" collapsed="false">
      <c r="A992" s="29"/>
    </row>
    <row r="993" customFormat="false" ht="15" hidden="false" customHeight="false" outlineLevel="0" collapsed="false">
      <c r="A993" s="29"/>
    </row>
    <row r="994" customFormat="false" ht="15" hidden="false" customHeight="false" outlineLevel="0" collapsed="false">
      <c r="A994" s="29"/>
    </row>
    <row r="995" customFormat="false" ht="15" hidden="false" customHeight="false" outlineLevel="0" collapsed="false">
      <c r="A995" s="29"/>
    </row>
    <row r="996" customFormat="false" ht="15" hidden="false" customHeight="false" outlineLevel="0" collapsed="false">
      <c r="A996" s="29"/>
    </row>
    <row r="997" customFormat="false" ht="15" hidden="false" customHeight="false" outlineLevel="0" collapsed="false">
      <c r="A997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3.38"/>
    <col collapsed="false" customWidth="true" hidden="false" outlineLevel="0" max="6" min="6" style="1" width="25.88"/>
    <col collapsed="false" customWidth="true" hidden="false" outlineLevel="0" max="7" min="7" style="1" width="26.38"/>
    <col collapsed="false" customWidth="true" hidden="false" outlineLevel="0" max="11" min="11" style="1" width="17.5"/>
    <col collapsed="false" customWidth="true" hidden="false" outlineLevel="0" max="12" min="12" style="1" width="17.38"/>
    <col collapsed="false" customWidth="true" hidden="false" outlineLevel="0" max="13" min="13" style="1" width="16.38"/>
    <col collapsed="false" customWidth="true" hidden="false" outlineLevel="0" max="14" min="14" style="1" width="15.38"/>
    <col collapsed="false" customWidth="true" hidden="false" outlineLevel="0" max="15" min="15" style="1" width="15.13"/>
    <col collapsed="false" customWidth="true" hidden="false" outlineLevel="0" max="16" min="16" style="1" width="14.52"/>
    <col collapsed="false" customWidth="true" hidden="false" outlineLevel="0" max="17" min="17" style="1" width="15.63"/>
    <col collapsed="false" customWidth="true" hidden="false" outlineLevel="0" max="18" min="18" style="1" width="15"/>
    <col collapsed="false" customWidth="true" hidden="false" outlineLevel="0" max="19" min="19" style="1" width="14.13"/>
    <col collapsed="false" customWidth="true" hidden="false" outlineLevel="0" max="20" min="20" style="1" width="16.12"/>
  </cols>
  <sheetData>
    <row r="1" customFormat="false" ht="67.5" hidden="false" customHeight="true" outlineLevel="0" collapsed="false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30" hidden="false" customHeight="true" outlineLevel="0" collapsed="false">
      <c r="A2" s="32"/>
    </row>
    <row r="3" customFormat="false" ht="15.75" hidden="false" customHeight="false" outlineLevel="0" collapsed="false">
      <c r="A3" s="32"/>
      <c r="C3" s="3" t="s">
        <v>0</v>
      </c>
      <c r="D3" s="3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K3" s="34" t="s">
        <v>7</v>
      </c>
      <c r="L3" s="34"/>
      <c r="M3" s="34"/>
      <c r="N3" s="34"/>
      <c r="O3" s="34"/>
      <c r="P3" s="34"/>
      <c r="Q3" s="34"/>
      <c r="R3" s="34"/>
      <c r="S3" s="34"/>
      <c r="T3" s="34"/>
    </row>
    <row r="4" customFormat="false" ht="15.75" hidden="false" customHeight="false" outlineLevel="0" collapsed="false">
      <c r="A4" s="32"/>
      <c r="C4" s="35" t="e">
        <f aca="false" t="array" ref="C4:C677">sequence(674)</f>
        <v>#NAME?</v>
      </c>
      <c r="D4" s="36" t="n">
        <v>51.45</v>
      </c>
      <c r="E4" s="36" t="n">
        <v>14.3</v>
      </c>
      <c r="F4" s="36" t="n">
        <v>12.2</v>
      </c>
      <c r="G4" s="36" t="n">
        <v>4</v>
      </c>
      <c r="H4" s="36" t="n">
        <v>4.1</v>
      </c>
      <c r="I4" s="36" t="n">
        <v>1.9</v>
      </c>
      <c r="K4" s="37" t="s">
        <v>8</v>
      </c>
      <c r="L4" s="37" t="s">
        <v>9</v>
      </c>
      <c r="M4" s="37" t="s">
        <v>10</v>
      </c>
      <c r="N4" s="37" t="s">
        <v>11</v>
      </c>
      <c r="O4" s="37" t="s">
        <v>12</v>
      </c>
      <c r="P4" s="37" t="s">
        <v>13</v>
      </c>
      <c r="Q4" s="37" t="s">
        <v>14</v>
      </c>
      <c r="R4" s="37" t="s">
        <v>15</v>
      </c>
      <c r="S4" s="37" t="s">
        <v>16</v>
      </c>
      <c r="T4" s="37" t="s">
        <v>17</v>
      </c>
    </row>
    <row r="5" customFormat="false" ht="15.75" hidden="false" customHeight="false" outlineLevel="0" collapsed="false">
      <c r="A5" s="32"/>
      <c r="C5" s="35" t="e">
        <v>#NAME?</v>
      </c>
      <c r="D5" s="36" t="n">
        <v>37.15</v>
      </c>
      <c r="E5" s="36" t="n">
        <v>12.4</v>
      </c>
      <c r="F5" s="36" t="n">
        <v>10.9</v>
      </c>
      <c r="G5" s="36" t="n">
        <v>3.8</v>
      </c>
      <c r="H5" s="36" t="n">
        <v>3.2</v>
      </c>
      <c r="I5" s="36" t="n">
        <v>1.2</v>
      </c>
      <c r="K5" s="37" t="n">
        <f aca="false">MEDIAN(D4:D123)</f>
        <v>39.025</v>
      </c>
      <c r="L5" s="37" t="n">
        <f aca="false">MEDIAN(D124:D243)</f>
        <v>78.795</v>
      </c>
      <c r="M5" s="37" t="n">
        <f aca="false">MEDIAN(D244:D362)</f>
        <v>128.4</v>
      </c>
      <c r="N5" s="37" t="n">
        <f aca="false">MEDIAN(D363:D481)</f>
        <v>234.63</v>
      </c>
      <c r="O5" s="38" t="n">
        <f aca="false">MEDIAN(LookerStudio!B480:B596)</f>
        <v>311.39</v>
      </c>
      <c r="P5" s="38" t="n">
        <f aca="false">MEDIAN(LookerStudio!B597:B675)</f>
        <v>375.2</v>
      </c>
      <c r="Q5" s="38" t="n">
        <f aca="false">MEDIAN(D678:D734)</f>
        <v>448.8</v>
      </c>
      <c r="R5" s="38" t="n">
        <f aca="false">MEDIAN(D735:D791)</f>
        <v>535.08</v>
      </c>
      <c r="S5" s="38"/>
      <c r="T5" s="38"/>
    </row>
    <row r="6" customFormat="false" ht="15.75" hidden="false" customHeight="false" outlineLevel="0" collapsed="false">
      <c r="A6" s="32"/>
      <c r="C6" s="35" t="e">
        <v>#NAME?</v>
      </c>
      <c r="D6" s="36" t="n">
        <v>47.26</v>
      </c>
      <c r="E6" s="36" t="n">
        <v>13.7</v>
      </c>
      <c r="F6" s="36" t="n">
        <v>11.2</v>
      </c>
      <c r="G6" s="36" t="n">
        <v>3.4</v>
      </c>
      <c r="H6" s="36" t="n">
        <v>4</v>
      </c>
      <c r="I6" s="36" t="n">
        <v>1.7</v>
      </c>
    </row>
    <row r="7" customFormat="false" ht="15.75" hidden="false" customHeight="false" outlineLevel="0" collapsed="false">
      <c r="A7" s="32"/>
      <c r="C7" s="35" t="e">
        <v>#NAME?</v>
      </c>
      <c r="D7" s="36" t="n">
        <v>36.67</v>
      </c>
      <c r="E7" s="36" t="n">
        <v>12.9</v>
      </c>
      <c r="F7" s="36" t="n">
        <v>11.1</v>
      </c>
      <c r="G7" s="36" t="n">
        <v>3.7</v>
      </c>
      <c r="H7" s="36" t="n">
        <v>3.7</v>
      </c>
      <c r="I7" s="36" t="n">
        <v>1.6</v>
      </c>
      <c r="K7" s="34" t="s">
        <v>18</v>
      </c>
      <c r="L7" s="34"/>
      <c r="M7" s="34"/>
      <c r="N7" s="34"/>
      <c r="O7" s="34"/>
      <c r="P7" s="34"/>
      <c r="Q7" s="34"/>
      <c r="R7" s="34"/>
      <c r="S7" s="34"/>
      <c r="T7" s="34"/>
    </row>
    <row r="8" customFormat="false" ht="15.75" hidden="false" customHeight="false" outlineLevel="0" collapsed="false">
      <c r="A8" s="32"/>
      <c r="C8" s="35" t="e">
        <v>#NAME?</v>
      </c>
      <c r="D8" s="36" t="n">
        <v>45.48</v>
      </c>
      <c r="E8" s="36" t="n">
        <v>13.2</v>
      </c>
      <c r="F8" s="36" t="n">
        <v>11.3</v>
      </c>
      <c r="G8" s="36" t="n">
        <v>3.8</v>
      </c>
      <c r="H8" s="36" t="n">
        <v>4.5</v>
      </c>
      <c r="I8" s="36" t="n">
        <v>1.6</v>
      </c>
      <c r="K8" s="37" t="s">
        <v>19</v>
      </c>
      <c r="L8" s="37" t="s">
        <v>20</v>
      </c>
      <c r="M8" s="37" t="s">
        <v>21</v>
      </c>
      <c r="N8" s="37" t="s">
        <v>22</v>
      </c>
      <c r="O8" s="37" t="s">
        <v>23</v>
      </c>
      <c r="P8" s="37" t="s">
        <v>24</v>
      </c>
      <c r="Q8" s="37" t="s">
        <v>25</v>
      </c>
      <c r="R8" s="37" t="s">
        <v>26</v>
      </c>
      <c r="S8" s="37" t="s">
        <v>27</v>
      </c>
      <c r="T8" s="37" t="s">
        <v>28</v>
      </c>
    </row>
    <row r="9" customFormat="false" ht="15.75" hidden="false" customHeight="false" outlineLevel="0" collapsed="false">
      <c r="A9" s="32"/>
      <c r="C9" s="35" t="e">
        <v>#NAME?</v>
      </c>
      <c r="D9" s="36" t="n">
        <v>36.77</v>
      </c>
      <c r="E9" s="36" t="n">
        <v>12.5</v>
      </c>
      <c r="F9" s="36" t="n">
        <v>10.8</v>
      </c>
      <c r="G9" s="36" t="n">
        <v>3.2</v>
      </c>
      <c r="H9" s="36" t="n">
        <v>3.9</v>
      </c>
      <c r="I9" s="36" t="n">
        <v>1.8</v>
      </c>
      <c r="K9" s="37" t="n">
        <v>0</v>
      </c>
      <c r="L9" s="37" t="n">
        <f aca="false">L5-K5</f>
        <v>39.77</v>
      </c>
      <c r="M9" s="37" t="n">
        <f aca="false">M5-L5</f>
        <v>49.605</v>
      </c>
      <c r="N9" s="37" t="n">
        <f aca="false">N5-M5</f>
        <v>106.23</v>
      </c>
      <c r="O9" s="37" t="n">
        <f aca="false">O5-N5</f>
        <v>76.76</v>
      </c>
      <c r="P9" s="37" t="n">
        <f aca="false">P5-O5</f>
        <v>63.81</v>
      </c>
      <c r="Q9" s="37" t="n">
        <f aca="false">Q5-P5</f>
        <v>73.6</v>
      </c>
      <c r="R9" s="37" t="n">
        <f aca="false">R5-Q5</f>
        <v>86.28</v>
      </c>
      <c r="S9" s="38"/>
      <c r="T9" s="38"/>
    </row>
    <row r="10" customFormat="false" ht="15.75" hidden="false" customHeight="false" outlineLevel="0" collapsed="false">
      <c r="A10" s="32"/>
      <c r="C10" s="35" t="e">
        <v>#NAME?</v>
      </c>
      <c r="D10" s="36" t="n">
        <v>32.79</v>
      </c>
      <c r="E10" s="36" t="n">
        <v>12</v>
      </c>
      <c r="F10" s="36" t="n">
        <v>10.2</v>
      </c>
      <c r="G10" s="36" t="n">
        <v>3.4</v>
      </c>
      <c r="H10" s="36" t="n">
        <v>3.7</v>
      </c>
      <c r="I10" s="36" t="n">
        <v>1.7</v>
      </c>
    </row>
    <row r="11" customFormat="false" ht="15.75" hidden="false" customHeight="false" outlineLevel="0" collapsed="false">
      <c r="A11" s="32"/>
      <c r="C11" s="35" t="e">
        <v>#NAME?</v>
      </c>
      <c r="D11" s="36" t="n">
        <v>35.52</v>
      </c>
      <c r="E11" s="36" t="n">
        <v>12.4</v>
      </c>
      <c r="F11" s="36" t="n">
        <v>10.8</v>
      </c>
      <c r="G11" s="36" t="n">
        <v>3.4</v>
      </c>
      <c r="H11" s="36" t="n">
        <v>4</v>
      </c>
      <c r="I11" s="36" t="n">
        <v>1.9</v>
      </c>
    </row>
    <row r="12" customFormat="false" ht="15.75" hidden="false" customHeight="false" outlineLevel="0" collapsed="false">
      <c r="A12" s="32"/>
      <c r="C12" s="35" t="e">
        <v>#NAME?</v>
      </c>
      <c r="D12" s="36" t="n">
        <v>35.58</v>
      </c>
      <c r="E12" s="36" t="n">
        <v>12.3</v>
      </c>
      <c r="F12" s="36" t="n">
        <v>11</v>
      </c>
      <c r="G12" s="36" t="n">
        <v>3.4</v>
      </c>
      <c r="H12" s="36" t="n">
        <v>3.7</v>
      </c>
      <c r="I12" s="36" t="n">
        <v>1.7</v>
      </c>
    </row>
    <row r="13" customFormat="false" ht="15.75" hidden="false" customHeight="false" outlineLevel="0" collapsed="false">
      <c r="A13" s="32"/>
      <c r="C13" s="35" t="e">
        <v>#NAME?</v>
      </c>
      <c r="D13" s="36" t="n">
        <v>42.88</v>
      </c>
      <c r="E13" s="36" t="n">
        <v>13.2</v>
      </c>
      <c r="F13" s="36" t="n">
        <v>11.2</v>
      </c>
      <c r="G13" s="36" t="n">
        <v>3.8</v>
      </c>
      <c r="H13" s="36" t="n">
        <v>4.1</v>
      </c>
      <c r="I13" s="36" t="n">
        <v>1.9</v>
      </c>
    </row>
    <row r="14" customFormat="false" ht="15.75" hidden="false" customHeight="false" outlineLevel="0" collapsed="false">
      <c r="A14" s="32"/>
      <c r="C14" s="35" t="e">
        <v>#NAME?</v>
      </c>
      <c r="D14" s="36" t="n">
        <v>44.45</v>
      </c>
      <c r="E14" s="36" t="n">
        <v>13.3</v>
      </c>
      <c r="F14" s="36" t="n">
        <v>11.4</v>
      </c>
      <c r="G14" s="36" t="n">
        <v>3.5</v>
      </c>
      <c r="H14" s="36" t="n">
        <v>4.1</v>
      </c>
      <c r="I14" s="36" t="n">
        <v>1.7</v>
      </c>
    </row>
    <row r="15" customFormat="false" ht="15.75" hidden="false" customHeight="false" outlineLevel="0" collapsed="false">
      <c r="A15" s="32"/>
      <c r="C15" s="35" t="e">
        <v>#NAME?</v>
      </c>
      <c r="D15" s="36" t="n">
        <v>51.9</v>
      </c>
      <c r="E15" s="36" t="n">
        <v>14.2</v>
      </c>
      <c r="F15" s="36" t="n">
        <v>12.1</v>
      </c>
      <c r="G15" s="36" t="n">
        <v>3.9</v>
      </c>
      <c r="H15" s="36" t="n">
        <v>4.1</v>
      </c>
      <c r="I15" s="36" t="n">
        <v>2</v>
      </c>
    </row>
    <row r="16" customFormat="false" ht="15.75" hidden="false" customHeight="false" outlineLevel="0" collapsed="false">
      <c r="A16" s="32"/>
      <c r="C16" s="35" t="e">
        <v>#NAME?</v>
      </c>
      <c r="D16" s="36" t="n">
        <v>42.07</v>
      </c>
      <c r="E16" s="36" t="n">
        <v>13.2</v>
      </c>
      <c r="F16" s="36" t="n">
        <v>11.5</v>
      </c>
      <c r="G16" s="36" t="n">
        <v>3.5</v>
      </c>
      <c r="H16" s="36" t="n">
        <v>4</v>
      </c>
      <c r="I16" s="36" t="n">
        <v>1.7</v>
      </c>
    </row>
    <row r="17" customFormat="false" ht="15.75" hidden="false" customHeight="false" outlineLevel="0" collapsed="false">
      <c r="A17" s="32"/>
      <c r="C17" s="35" t="e">
        <v>#NAME?</v>
      </c>
      <c r="D17" s="36" t="n">
        <v>34.62</v>
      </c>
      <c r="E17" s="36" t="n">
        <v>12</v>
      </c>
      <c r="F17" s="36" t="n">
        <v>10.5</v>
      </c>
      <c r="G17" s="36" t="n">
        <v>3.2</v>
      </c>
      <c r="H17" s="36" t="n">
        <v>3.7</v>
      </c>
      <c r="I17" s="36" t="n">
        <v>1.8</v>
      </c>
    </row>
    <row r="18" customFormat="false" ht="15.75" hidden="false" customHeight="false" outlineLevel="0" collapsed="false">
      <c r="A18" s="32"/>
      <c r="C18" s="35" t="e">
        <v>#NAME?</v>
      </c>
      <c r="D18" s="36" t="n">
        <v>41.14</v>
      </c>
      <c r="E18" s="36" t="n">
        <v>13.3</v>
      </c>
      <c r="F18" s="36" t="n">
        <v>11.2</v>
      </c>
      <c r="G18" s="36" t="n">
        <v>3.2</v>
      </c>
      <c r="H18" s="36" t="n">
        <v>3.9</v>
      </c>
      <c r="I18" s="36" t="n">
        <v>1.7</v>
      </c>
      <c r="L18" s="39"/>
      <c r="M18" s="39"/>
    </row>
    <row r="19" customFormat="false" ht="15.75" hidden="false" customHeight="false" outlineLevel="0" collapsed="false">
      <c r="A19" s="32"/>
      <c r="C19" s="35" t="e">
        <v>#NAME?</v>
      </c>
      <c r="D19" s="36" t="n">
        <v>36.82</v>
      </c>
      <c r="E19" s="36" t="n">
        <v>12.4</v>
      </c>
      <c r="F19" s="36" t="n">
        <v>10.5</v>
      </c>
      <c r="G19" s="36" t="n">
        <v>3.4</v>
      </c>
      <c r="H19" s="36" t="n">
        <v>3.7</v>
      </c>
      <c r="I19" s="36" t="n">
        <v>1.6</v>
      </c>
      <c r="L19" s="39"/>
      <c r="M19" s="39"/>
      <c r="N19" s="39"/>
      <c r="O19" s="39"/>
    </row>
    <row r="20" customFormat="false" ht="15.75" hidden="false" customHeight="false" outlineLevel="0" collapsed="false">
      <c r="A20" s="32"/>
      <c r="C20" s="35" t="e">
        <v>#NAME?</v>
      </c>
      <c r="D20" s="36" t="n">
        <v>40.08</v>
      </c>
      <c r="E20" s="36" t="n">
        <v>13</v>
      </c>
      <c r="F20" s="36" t="n">
        <v>11.2</v>
      </c>
      <c r="G20" s="36" t="n">
        <v>3.6</v>
      </c>
      <c r="H20" s="36" t="n">
        <v>3.8</v>
      </c>
      <c r="I20" s="36" t="n">
        <v>1.6</v>
      </c>
      <c r="K20" s="39"/>
      <c r="L20" s="39"/>
      <c r="M20" s="39"/>
      <c r="N20" s="39"/>
      <c r="O20" s="39"/>
      <c r="P20" s="39"/>
    </row>
    <row r="21" customFormat="false" ht="15.75" hidden="false" customHeight="false" outlineLevel="0" collapsed="false">
      <c r="A21" s="32"/>
      <c r="C21" s="35" t="e">
        <v>#NAME?</v>
      </c>
      <c r="D21" s="36" t="n">
        <v>37.13</v>
      </c>
      <c r="E21" s="36" t="n">
        <v>12.7</v>
      </c>
      <c r="F21" s="36" t="n">
        <v>10.8</v>
      </c>
      <c r="G21" s="36" t="n">
        <v>3.3</v>
      </c>
      <c r="H21" s="36" t="n">
        <v>3.7</v>
      </c>
      <c r="I21" s="36" t="n">
        <v>1.6</v>
      </c>
    </row>
    <row r="22" customFormat="false" ht="15.75" hidden="false" customHeight="false" outlineLevel="0" collapsed="false">
      <c r="A22" s="32"/>
      <c r="C22" s="35" t="e">
        <v>#NAME?</v>
      </c>
      <c r="D22" s="36" t="n">
        <v>31.52</v>
      </c>
      <c r="E22" s="36" t="n">
        <v>11.6</v>
      </c>
      <c r="F22" s="36" t="n">
        <v>10.1</v>
      </c>
      <c r="G22" s="36" t="n">
        <v>3</v>
      </c>
      <c r="H22" s="36" t="n">
        <v>3.5</v>
      </c>
      <c r="I22" s="36" t="n">
        <v>1.6</v>
      </c>
    </row>
    <row r="23" customFormat="false" ht="15.75" hidden="false" customHeight="false" outlineLevel="0" collapsed="false">
      <c r="A23" s="32"/>
      <c r="C23" s="35" t="e">
        <v>#NAME?</v>
      </c>
      <c r="D23" s="36" t="n">
        <v>42.75</v>
      </c>
      <c r="E23" s="36" t="n">
        <v>13.2</v>
      </c>
      <c r="F23" s="36" t="n">
        <v>11.2</v>
      </c>
      <c r="G23" s="36" t="n">
        <v>3.8</v>
      </c>
      <c r="H23" s="36" t="n">
        <v>3.9</v>
      </c>
      <c r="I23" s="36" t="n">
        <v>1.8</v>
      </c>
    </row>
    <row r="24" customFormat="false" ht="15.75" hidden="false" customHeight="false" outlineLevel="0" collapsed="false">
      <c r="A24" s="32"/>
      <c r="C24" s="35" t="e">
        <v>#NAME?</v>
      </c>
      <c r="D24" s="36" t="n">
        <v>47.4</v>
      </c>
      <c r="E24" s="36" t="n">
        <v>13.2</v>
      </c>
      <c r="F24" s="36" t="n">
        <v>11.3</v>
      </c>
      <c r="G24" s="36" t="n">
        <v>3.6</v>
      </c>
      <c r="H24" s="36" t="n">
        <v>4.2</v>
      </c>
      <c r="I24" s="36" t="n">
        <v>2.7</v>
      </c>
    </row>
    <row r="25" customFormat="false" ht="15.75" hidden="false" customHeight="false" outlineLevel="0" collapsed="false">
      <c r="A25" s="32"/>
      <c r="C25" s="35" t="e">
        <v>#NAME?</v>
      </c>
      <c r="D25" s="36" t="n">
        <v>36.88</v>
      </c>
      <c r="E25" s="36" t="n">
        <v>12.4</v>
      </c>
      <c r="F25" s="36" t="n">
        <v>10.4</v>
      </c>
      <c r="G25" s="36" t="n">
        <v>3.1</v>
      </c>
      <c r="H25" s="36" t="n">
        <v>3.7</v>
      </c>
      <c r="I25" s="36" t="n">
        <v>1.6</v>
      </c>
    </row>
    <row r="26" customFormat="false" ht="15.75" hidden="false" customHeight="false" outlineLevel="0" collapsed="false">
      <c r="A26" s="32"/>
      <c r="C26" s="35" t="e">
        <v>#NAME?</v>
      </c>
      <c r="D26" s="36" t="n">
        <v>39.65</v>
      </c>
      <c r="E26" s="36" t="n">
        <v>12.4</v>
      </c>
      <c r="F26" s="36" t="n">
        <v>10.5</v>
      </c>
      <c r="G26" s="36" t="n">
        <v>3.6</v>
      </c>
      <c r="H26" s="36" t="n">
        <v>3.8</v>
      </c>
      <c r="I26" s="36" t="n">
        <v>1.8</v>
      </c>
    </row>
    <row r="27" customFormat="false" ht="15.75" hidden="false" customHeight="false" outlineLevel="0" collapsed="false">
      <c r="A27" s="32"/>
      <c r="C27" s="35" t="e">
        <v>#NAME?</v>
      </c>
      <c r="D27" s="36" t="n">
        <v>36.88</v>
      </c>
      <c r="E27" s="36" t="n">
        <v>12.5</v>
      </c>
      <c r="F27" s="36" t="n">
        <v>10.8</v>
      </c>
      <c r="G27" s="36" t="n">
        <v>3.4</v>
      </c>
      <c r="H27" s="36" t="n">
        <v>3.7</v>
      </c>
      <c r="I27" s="36" t="n">
        <v>1.6</v>
      </c>
    </row>
    <row r="28" customFormat="false" ht="15.75" hidden="false" customHeight="false" outlineLevel="0" collapsed="false">
      <c r="A28" s="32"/>
      <c r="C28" s="35" t="e">
        <v>#NAME?</v>
      </c>
      <c r="D28" s="36" t="n">
        <v>36.02</v>
      </c>
      <c r="E28" s="36" t="n">
        <v>11.9</v>
      </c>
      <c r="F28" s="36" t="n">
        <v>10.3</v>
      </c>
      <c r="G28" s="36" t="n">
        <v>3.2</v>
      </c>
      <c r="H28" s="36" t="n">
        <v>3.7</v>
      </c>
      <c r="I28" s="36" t="n">
        <v>1.6</v>
      </c>
    </row>
    <row r="29" customFormat="false" ht="15.75" hidden="false" customHeight="false" outlineLevel="0" collapsed="false">
      <c r="A29" s="32"/>
      <c r="C29" s="35" t="e">
        <v>#NAME?</v>
      </c>
      <c r="D29" s="36" t="n">
        <v>42.74</v>
      </c>
      <c r="E29" s="36" t="n">
        <v>13.3</v>
      </c>
      <c r="F29" s="36" t="n">
        <v>11.4</v>
      </c>
      <c r="G29" s="36" t="n">
        <v>3.5</v>
      </c>
      <c r="H29" s="36" t="n">
        <v>3.8</v>
      </c>
      <c r="I29" s="36" t="n">
        <v>1.7</v>
      </c>
    </row>
    <row r="30" customFormat="false" ht="15.75" hidden="false" customHeight="false" outlineLevel="0" collapsed="false">
      <c r="A30" s="32"/>
      <c r="C30" s="35" t="e">
        <v>#NAME?</v>
      </c>
      <c r="D30" s="36" t="n">
        <v>39.54</v>
      </c>
      <c r="E30" s="36" t="n">
        <v>12.4</v>
      </c>
      <c r="F30" s="36" t="n">
        <v>10.7</v>
      </c>
      <c r="G30" s="36" t="n">
        <v>3.4</v>
      </c>
      <c r="H30" s="36" t="n">
        <v>4</v>
      </c>
      <c r="I30" s="36" t="n">
        <v>1.7</v>
      </c>
    </row>
    <row r="31" customFormat="false" ht="15.75" hidden="false" customHeight="false" outlineLevel="0" collapsed="false">
      <c r="A31" s="32"/>
      <c r="C31" s="35" t="e">
        <v>#NAME?</v>
      </c>
      <c r="D31" s="36" t="n">
        <v>31.14</v>
      </c>
      <c r="E31" s="36" t="n">
        <v>11.8</v>
      </c>
      <c r="F31" s="36" t="n">
        <v>10.1</v>
      </c>
      <c r="G31" s="36" t="n">
        <v>3</v>
      </c>
      <c r="H31" s="36" t="n">
        <v>3.5</v>
      </c>
      <c r="I31" s="36" t="n">
        <v>1.6</v>
      </c>
    </row>
    <row r="32" customFormat="false" ht="15.75" hidden="false" customHeight="false" outlineLevel="0" collapsed="false">
      <c r="A32" s="32"/>
      <c r="C32" s="35" t="e">
        <v>#NAME?</v>
      </c>
      <c r="D32" s="36" t="n">
        <v>38.2</v>
      </c>
      <c r="E32" s="36" t="n">
        <v>13</v>
      </c>
      <c r="F32" s="36" t="n">
        <v>11.1</v>
      </c>
      <c r="G32" s="36" t="n">
        <v>3.4</v>
      </c>
      <c r="H32" s="36" t="n">
        <v>3.6</v>
      </c>
      <c r="I32" s="36" t="n">
        <v>1.6</v>
      </c>
    </row>
    <row r="33" customFormat="false" ht="15.75" hidden="false" customHeight="false" outlineLevel="0" collapsed="false">
      <c r="A33" s="32"/>
      <c r="C33" s="35" t="e">
        <v>#NAME?</v>
      </c>
      <c r="D33" s="36" t="n">
        <v>43.45</v>
      </c>
      <c r="E33" s="36" t="n">
        <v>12.9</v>
      </c>
      <c r="F33" s="36" t="n">
        <v>10.9</v>
      </c>
      <c r="G33" s="36" t="n">
        <v>3.2</v>
      </c>
      <c r="H33" s="36" t="n">
        <v>3.5</v>
      </c>
      <c r="I33" s="36" t="n">
        <v>1.7</v>
      </c>
    </row>
    <row r="34" customFormat="false" ht="15.75" hidden="false" customHeight="false" outlineLevel="0" collapsed="false">
      <c r="A34" s="32"/>
      <c r="C34" s="35" t="e">
        <v>#NAME?</v>
      </c>
      <c r="D34" s="36" t="n">
        <v>41.04</v>
      </c>
      <c r="E34" s="36" t="n">
        <v>12.5</v>
      </c>
      <c r="F34" s="36" t="n">
        <v>10.7</v>
      </c>
      <c r="G34" s="36" t="n">
        <v>3.2</v>
      </c>
      <c r="H34" s="36" t="n">
        <v>3.7</v>
      </c>
      <c r="I34" s="36" t="n">
        <v>1.6</v>
      </c>
    </row>
    <row r="35" customFormat="false" ht="15.75" hidden="false" customHeight="false" outlineLevel="0" collapsed="false">
      <c r="A35" s="32"/>
      <c r="C35" s="35" t="e">
        <v>#NAME?</v>
      </c>
      <c r="D35" s="36" t="n">
        <v>37.94</v>
      </c>
      <c r="E35" s="36" t="n">
        <v>12.7</v>
      </c>
      <c r="F35" s="36" t="n">
        <v>10.7</v>
      </c>
      <c r="G35" s="36" t="n">
        <v>3.2</v>
      </c>
      <c r="H35" s="36" t="n">
        <v>3.7</v>
      </c>
      <c r="I35" s="36" t="n">
        <v>1.6</v>
      </c>
    </row>
    <row r="36" customFormat="false" ht="15.75" hidden="false" customHeight="false" outlineLevel="0" collapsed="false">
      <c r="A36" s="32"/>
      <c r="C36" s="35" t="e">
        <v>#NAME?</v>
      </c>
      <c r="D36" s="36" t="n">
        <v>46.6</v>
      </c>
      <c r="E36" s="36" t="n">
        <v>13</v>
      </c>
      <c r="F36" s="36" t="n">
        <v>11</v>
      </c>
      <c r="G36" s="36" t="n">
        <v>3.3</v>
      </c>
      <c r="H36" s="36" t="n">
        <v>4.2</v>
      </c>
      <c r="I36" s="36" t="n">
        <v>1.8</v>
      </c>
    </row>
    <row r="37" customFormat="false" ht="15.75" hidden="false" customHeight="false" outlineLevel="0" collapsed="false">
      <c r="A37" s="32"/>
      <c r="C37" s="35" t="e">
        <v>#NAME?</v>
      </c>
      <c r="D37" s="36" t="n">
        <v>34.12</v>
      </c>
      <c r="E37" s="36" t="n">
        <v>12.6</v>
      </c>
      <c r="F37" s="36" t="n">
        <v>10.4</v>
      </c>
      <c r="G37" s="36" t="n">
        <v>3.2</v>
      </c>
      <c r="H37" s="36" t="n">
        <v>3.7</v>
      </c>
      <c r="I37" s="36" t="n">
        <v>1.6</v>
      </c>
    </row>
    <row r="38" customFormat="false" ht="15.75" hidden="false" customHeight="false" outlineLevel="0" collapsed="false">
      <c r="A38" s="32"/>
      <c r="C38" s="35" t="e">
        <v>#NAME?</v>
      </c>
      <c r="D38" s="36" t="n">
        <v>39.95</v>
      </c>
      <c r="E38" s="36" t="n">
        <v>13.1</v>
      </c>
      <c r="F38" s="36" t="n">
        <v>11</v>
      </c>
      <c r="G38" s="36" t="n">
        <v>3.6</v>
      </c>
      <c r="H38" s="36" t="n">
        <v>3.9</v>
      </c>
      <c r="I38" s="36" t="n">
        <v>1.6</v>
      </c>
    </row>
    <row r="39" customFormat="false" ht="15.75" hidden="false" customHeight="false" outlineLevel="0" collapsed="false">
      <c r="A39" s="32"/>
      <c r="C39" s="35" t="e">
        <v>#NAME?</v>
      </c>
      <c r="D39" s="36" t="n">
        <v>31.5</v>
      </c>
      <c r="E39" s="36" t="n">
        <v>11.9</v>
      </c>
      <c r="F39" s="36" t="n">
        <v>10</v>
      </c>
      <c r="G39" s="36" t="n">
        <v>3.2</v>
      </c>
      <c r="H39" s="36" t="n">
        <v>3.6</v>
      </c>
      <c r="I39" s="36" t="n">
        <v>1.5</v>
      </c>
    </row>
    <row r="40" customFormat="false" ht="15.75" hidden="false" customHeight="false" outlineLevel="0" collapsed="false">
      <c r="A40" s="32"/>
      <c r="C40" s="35" t="e">
        <v>#NAME?</v>
      </c>
      <c r="D40" s="36" t="n">
        <v>47.05</v>
      </c>
      <c r="E40" s="36" t="n">
        <v>13.4</v>
      </c>
      <c r="F40" s="36" t="n">
        <v>11.5</v>
      </c>
      <c r="G40" s="36" t="n">
        <v>3.3</v>
      </c>
      <c r="H40" s="36" t="n">
        <v>4</v>
      </c>
      <c r="I40" s="36" t="n">
        <v>1.7</v>
      </c>
    </row>
    <row r="41" customFormat="false" ht="15.75" hidden="false" customHeight="false" outlineLevel="0" collapsed="false">
      <c r="A41" s="32"/>
      <c r="C41" s="35" t="e">
        <v>#NAME?</v>
      </c>
      <c r="D41" s="36" t="n">
        <v>44.15</v>
      </c>
      <c r="E41" s="36" t="n">
        <v>12.9</v>
      </c>
      <c r="F41" s="36" t="n">
        <v>10.9</v>
      </c>
      <c r="G41" s="36" t="n">
        <v>3.4</v>
      </c>
      <c r="H41" s="36" t="n">
        <v>4.2</v>
      </c>
      <c r="I41" s="36" t="n">
        <v>1.8</v>
      </c>
    </row>
    <row r="42" customFormat="false" ht="15.75" hidden="false" customHeight="false" outlineLevel="0" collapsed="false">
      <c r="A42" s="32"/>
      <c r="C42" s="35" t="e">
        <v>#NAME?</v>
      </c>
      <c r="D42" s="36" t="n">
        <v>35.63</v>
      </c>
      <c r="E42" s="36" t="n">
        <v>12.7</v>
      </c>
      <c r="F42" s="36" t="n">
        <v>10.4</v>
      </c>
      <c r="G42" s="36" t="n">
        <v>3.2</v>
      </c>
      <c r="H42" s="36" t="n">
        <v>3.9</v>
      </c>
      <c r="I42" s="36" t="n">
        <v>1.6</v>
      </c>
    </row>
    <row r="43" customFormat="false" ht="15.75" hidden="false" customHeight="false" outlineLevel="0" collapsed="false">
      <c r="A43" s="32"/>
      <c r="C43" s="35" t="e">
        <v>#NAME?</v>
      </c>
      <c r="D43" s="36" t="n">
        <v>30.74</v>
      </c>
      <c r="E43" s="36" t="n">
        <v>11.8</v>
      </c>
      <c r="F43" s="36" t="n">
        <v>9.9</v>
      </c>
      <c r="G43" s="36" t="n">
        <v>3.2</v>
      </c>
      <c r="H43" s="36" t="n">
        <v>3.5</v>
      </c>
      <c r="I43" s="36" t="n">
        <v>1.5</v>
      </c>
    </row>
    <row r="44" customFormat="false" ht="15.75" hidden="false" customHeight="false" outlineLevel="0" collapsed="false">
      <c r="A44" s="32"/>
      <c r="C44" s="35" t="e">
        <v>#NAME?</v>
      </c>
      <c r="D44" s="36" t="n">
        <v>30.27</v>
      </c>
      <c r="E44" s="36" t="n">
        <v>11.5</v>
      </c>
      <c r="F44" s="36" t="n">
        <v>9.8</v>
      </c>
      <c r="G44" s="36" t="n">
        <v>3.2</v>
      </c>
      <c r="H44" s="36" t="n">
        <v>3.5</v>
      </c>
      <c r="I44" s="36" t="n">
        <v>1.6</v>
      </c>
    </row>
    <row r="45" customFormat="false" ht="15.75" hidden="false" customHeight="false" outlineLevel="0" collapsed="false">
      <c r="A45" s="32"/>
      <c r="C45" s="35" t="e">
        <v>#NAME?</v>
      </c>
      <c r="D45" s="36" t="n">
        <v>36.84</v>
      </c>
      <c r="E45" s="36" t="n">
        <v>13</v>
      </c>
      <c r="F45" s="36" t="n">
        <v>10.9</v>
      </c>
      <c r="G45" s="36" t="n">
        <v>3</v>
      </c>
      <c r="H45" s="36" t="n">
        <v>3.8</v>
      </c>
      <c r="I45" s="36" t="n">
        <v>1.6</v>
      </c>
    </row>
    <row r="46" customFormat="false" ht="15.75" hidden="false" customHeight="false" outlineLevel="0" collapsed="false">
      <c r="A46" s="32"/>
      <c r="C46" s="35" t="e">
        <v>#NAME?</v>
      </c>
      <c r="D46" s="36" t="n">
        <v>37.46</v>
      </c>
      <c r="E46" s="36" t="n">
        <v>12.5</v>
      </c>
      <c r="F46" s="36" t="n">
        <v>10.5</v>
      </c>
      <c r="G46" s="36" t="n">
        <v>3.4</v>
      </c>
      <c r="H46" s="36" t="n">
        <v>3.6</v>
      </c>
      <c r="I46" s="36" t="n">
        <v>1.7</v>
      </c>
    </row>
    <row r="47" customFormat="false" ht="15.75" hidden="false" customHeight="false" outlineLevel="0" collapsed="false">
      <c r="A47" s="32"/>
      <c r="C47" s="35" t="e">
        <v>#NAME?</v>
      </c>
      <c r="D47" s="36" t="n">
        <v>37.55</v>
      </c>
      <c r="E47" s="36" t="n">
        <v>12.4</v>
      </c>
      <c r="F47" s="36" t="n">
        <v>10.2</v>
      </c>
      <c r="G47" s="36" t="n">
        <v>3.1</v>
      </c>
      <c r="H47" s="36" t="n">
        <v>3.7</v>
      </c>
      <c r="I47" s="36" t="n">
        <v>1.7</v>
      </c>
    </row>
    <row r="48" customFormat="false" ht="15.75" hidden="false" customHeight="false" outlineLevel="0" collapsed="false">
      <c r="A48" s="32"/>
      <c r="C48" s="35" t="e">
        <v>#NAME?</v>
      </c>
      <c r="D48" s="36" t="n">
        <v>49.38</v>
      </c>
      <c r="E48" s="36" t="n">
        <v>13.8</v>
      </c>
      <c r="F48" s="36" t="n">
        <v>11.6</v>
      </c>
      <c r="G48" s="36" t="n">
        <v>3.5</v>
      </c>
      <c r="H48" s="36" t="n">
        <v>4.1</v>
      </c>
      <c r="I48" s="36" t="n">
        <v>1.7</v>
      </c>
    </row>
    <row r="49" customFormat="false" ht="15.75" hidden="false" customHeight="false" outlineLevel="0" collapsed="false">
      <c r="A49" s="32"/>
      <c r="C49" s="35" t="e">
        <v>#NAME?</v>
      </c>
      <c r="D49" s="36" t="n">
        <v>40.94</v>
      </c>
      <c r="E49" s="36" t="n">
        <v>13.2</v>
      </c>
      <c r="F49" s="36" t="n">
        <v>11</v>
      </c>
      <c r="G49" s="36" t="n">
        <v>3.3</v>
      </c>
      <c r="H49" s="36" t="n">
        <v>3.9</v>
      </c>
      <c r="I49" s="36" t="n">
        <v>1.7</v>
      </c>
    </row>
    <row r="50" customFormat="false" ht="15.75" hidden="false" customHeight="false" outlineLevel="0" collapsed="false">
      <c r="A50" s="32"/>
      <c r="C50" s="35" t="e">
        <v>#NAME?</v>
      </c>
      <c r="D50" s="36" t="n">
        <v>41.83</v>
      </c>
      <c r="E50" s="36" t="n">
        <v>12.7</v>
      </c>
      <c r="F50" s="36" t="n">
        <v>10.9</v>
      </c>
      <c r="G50" s="36" t="n">
        <v>3.2</v>
      </c>
      <c r="H50" s="36" t="n">
        <v>4</v>
      </c>
      <c r="I50" s="36" t="n">
        <v>1.7</v>
      </c>
    </row>
    <row r="51" customFormat="false" ht="15.75" hidden="false" customHeight="false" outlineLevel="0" collapsed="false">
      <c r="A51" s="32"/>
      <c r="C51" s="35" t="e">
        <v>#NAME?</v>
      </c>
      <c r="D51" s="36" t="n">
        <v>33.96</v>
      </c>
      <c r="E51" s="36" t="n">
        <v>12.2</v>
      </c>
      <c r="F51" s="36" t="n">
        <v>10.3</v>
      </c>
      <c r="G51" s="36" t="n">
        <v>3.1</v>
      </c>
      <c r="H51" s="36" t="n">
        <v>3.6</v>
      </c>
      <c r="I51" s="36" t="n">
        <v>1.6</v>
      </c>
    </row>
    <row r="52" customFormat="false" ht="15.75" hidden="false" customHeight="false" outlineLevel="0" collapsed="false">
      <c r="A52" s="32"/>
      <c r="C52" s="35" t="e">
        <v>#NAME?</v>
      </c>
      <c r="D52" s="36" t="n">
        <v>41.45</v>
      </c>
      <c r="E52" s="36" t="n">
        <v>13.1</v>
      </c>
      <c r="F52" s="36" t="n">
        <v>10.9</v>
      </c>
      <c r="G52" s="36" t="n">
        <v>3.4</v>
      </c>
      <c r="H52" s="36" t="n">
        <v>3.9</v>
      </c>
      <c r="I52" s="36" t="n">
        <v>1.6</v>
      </c>
    </row>
    <row r="53" customFormat="false" ht="15.75" hidden="false" customHeight="false" outlineLevel="0" collapsed="false">
      <c r="A53" s="32"/>
      <c r="C53" s="35" t="e">
        <v>#NAME?</v>
      </c>
      <c r="D53" s="36" t="n">
        <v>33.14</v>
      </c>
      <c r="E53" s="36" t="n">
        <v>12.1</v>
      </c>
      <c r="F53" s="36" t="n">
        <v>10.1</v>
      </c>
      <c r="G53" s="36" t="n">
        <v>3.2</v>
      </c>
      <c r="H53" s="36" t="n">
        <v>3.7</v>
      </c>
      <c r="I53" s="36" t="n">
        <v>1.5</v>
      </c>
    </row>
    <row r="54" customFormat="false" ht="15.75" hidden="false" customHeight="false" outlineLevel="0" collapsed="false">
      <c r="A54" s="32"/>
      <c r="C54" s="35" t="e">
        <v>#NAME?</v>
      </c>
      <c r="D54" s="36" t="n">
        <v>43.91</v>
      </c>
      <c r="E54" s="36" t="n">
        <v>13.3</v>
      </c>
      <c r="F54" s="36" t="n">
        <v>11.2</v>
      </c>
      <c r="G54" s="36" t="n">
        <v>3.3</v>
      </c>
      <c r="H54" s="36" t="n">
        <v>4</v>
      </c>
      <c r="I54" s="36" t="n">
        <v>1.6</v>
      </c>
    </row>
    <row r="55" customFormat="false" ht="15.75" hidden="false" customHeight="false" outlineLevel="0" collapsed="false">
      <c r="A55" s="32"/>
      <c r="C55" s="35" t="e">
        <v>#NAME?</v>
      </c>
      <c r="D55" s="36" t="n">
        <v>35.46</v>
      </c>
      <c r="E55" s="36" t="n">
        <v>12.2</v>
      </c>
      <c r="F55" s="36" t="n">
        <v>10.4</v>
      </c>
      <c r="G55" s="36" t="n">
        <v>3.1</v>
      </c>
      <c r="H55" s="36" t="n">
        <v>3.8</v>
      </c>
      <c r="I55" s="36" t="n">
        <v>1.5</v>
      </c>
    </row>
    <row r="56" customFormat="false" ht="15.75" hidden="false" customHeight="false" outlineLevel="0" collapsed="false">
      <c r="A56" s="32"/>
      <c r="C56" s="35" t="e">
        <v>#NAME?</v>
      </c>
      <c r="D56" s="36" t="n">
        <v>38.36</v>
      </c>
      <c r="E56" s="36" t="n">
        <v>12.5</v>
      </c>
      <c r="F56" s="36" t="n">
        <v>10.8</v>
      </c>
      <c r="G56" s="36" t="n">
        <v>3</v>
      </c>
      <c r="H56" s="36" t="n">
        <v>3.9</v>
      </c>
      <c r="I56" s="36" t="n">
        <v>1.6</v>
      </c>
    </row>
    <row r="57" customFormat="false" ht="15.75" hidden="false" customHeight="false" outlineLevel="0" collapsed="false">
      <c r="A57" s="32"/>
      <c r="C57" s="35" t="e">
        <v>#NAME?</v>
      </c>
      <c r="D57" s="36" t="n">
        <v>35.8</v>
      </c>
      <c r="E57" s="36" t="n">
        <v>12.3</v>
      </c>
      <c r="F57" s="36" t="n">
        <v>10.3</v>
      </c>
      <c r="G57" s="36" t="n">
        <v>3</v>
      </c>
      <c r="H57" s="36" t="n">
        <v>3.8</v>
      </c>
      <c r="I57" s="40" t="n">
        <v>1.6</v>
      </c>
    </row>
    <row r="58" customFormat="false" ht="15.75" hidden="false" customHeight="false" outlineLevel="0" collapsed="false">
      <c r="A58" s="32"/>
      <c r="C58" s="35" t="e">
        <v>#NAME?</v>
      </c>
      <c r="D58" s="36" t="n">
        <v>44.78</v>
      </c>
      <c r="E58" s="36" t="n">
        <v>13.2</v>
      </c>
      <c r="F58" s="36" t="n">
        <v>11</v>
      </c>
      <c r="G58" s="36" t="n">
        <v>3.2</v>
      </c>
      <c r="H58" s="36" t="n">
        <v>4.2</v>
      </c>
      <c r="I58" s="36" t="n">
        <v>1.8</v>
      </c>
    </row>
    <row r="59" customFormat="false" ht="15.75" hidden="false" customHeight="false" outlineLevel="0" collapsed="false">
      <c r="A59" s="32"/>
      <c r="C59" s="35" t="e">
        <v>#NAME?</v>
      </c>
      <c r="D59" s="36" t="n">
        <v>44.96</v>
      </c>
      <c r="E59" s="36" t="n">
        <v>13.3</v>
      </c>
      <c r="F59" s="36" t="n">
        <v>11.2</v>
      </c>
      <c r="G59" s="36" t="n">
        <v>3.4</v>
      </c>
      <c r="H59" s="36" t="n">
        <v>3.9</v>
      </c>
      <c r="I59" s="36" t="n">
        <v>1.6</v>
      </c>
    </row>
    <row r="60" customFormat="false" ht="15.75" hidden="false" customHeight="false" outlineLevel="0" collapsed="false">
      <c r="A60" s="32"/>
      <c r="C60" s="35" t="e">
        <v>#NAME?</v>
      </c>
      <c r="D60" s="36" t="n">
        <v>32.24</v>
      </c>
      <c r="E60" s="36" t="n">
        <v>12.4</v>
      </c>
      <c r="F60" s="36" t="n">
        <v>10.5</v>
      </c>
      <c r="G60" s="36" t="n">
        <v>3.1</v>
      </c>
      <c r="H60" s="36" t="n">
        <v>3.6</v>
      </c>
      <c r="I60" s="36" t="n">
        <v>1.5</v>
      </c>
    </row>
    <row r="61" customFormat="false" ht="15.75" hidden="false" customHeight="false" outlineLevel="0" collapsed="false">
      <c r="A61" s="32"/>
      <c r="C61" s="35" t="e">
        <v>#NAME?</v>
      </c>
      <c r="D61" s="36" t="n">
        <v>43.39</v>
      </c>
      <c r="E61" s="36" t="n">
        <v>13.4</v>
      </c>
      <c r="F61" s="36" t="n">
        <v>11.2</v>
      </c>
      <c r="G61" s="36" t="n">
        <v>3.3</v>
      </c>
      <c r="H61" s="36" t="n">
        <v>4</v>
      </c>
      <c r="I61" s="36" t="n">
        <v>1.8</v>
      </c>
    </row>
    <row r="62" customFormat="false" ht="15.75" hidden="false" customHeight="false" outlineLevel="0" collapsed="false">
      <c r="A62" s="32"/>
      <c r="C62" s="35" t="e">
        <v>#NAME?</v>
      </c>
      <c r="D62" s="36" t="n">
        <v>30.74</v>
      </c>
      <c r="E62" s="36" t="n">
        <v>11.7</v>
      </c>
      <c r="F62" s="36" t="n">
        <v>9.9</v>
      </c>
      <c r="G62" s="36" t="n">
        <v>3</v>
      </c>
      <c r="H62" s="36" t="n">
        <v>3.5</v>
      </c>
      <c r="I62" s="36" t="n">
        <v>1.5</v>
      </c>
    </row>
    <row r="63" customFormat="false" ht="15.75" hidden="false" customHeight="false" outlineLevel="0" collapsed="false">
      <c r="A63" s="32"/>
      <c r="C63" s="35" t="e">
        <v>#NAME?</v>
      </c>
      <c r="D63" s="36" t="n">
        <v>43.13</v>
      </c>
      <c r="E63" s="36" t="n">
        <v>13.2</v>
      </c>
      <c r="F63" s="36" t="n">
        <v>11</v>
      </c>
      <c r="G63" s="36" t="n">
        <v>3.3</v>
      </c>
      <c r="H63" s="36" t="n">
        <v>4.1</v>
      </c>
      <c r="I63" s="36" t="n">
        <v>1.7</v>
      </c>
    </row>
    <row r="64" customFormat="false" ht="15.75" hidden="false" customHeight="false" outlineLevel="0" collapsed="false">
      <c r="A64" s="32"/>
      <c r="C64" s="35" t="e">
        <v>#NAME?</v>
      </c>
      <c r="D64" s="36" t="n">
        <v>47.87</v>
      </c>
      <c r="E64" s="36" t="n">
        <v>13.8</v>
      </c>
      <c r="F64" s="36" t="n">
        <v>11.5</v>
      </c>
      <c r="G64" s="36" t="n">
        <v>3.6</v>
      </c>
      <c r="H64" s="36" t="n">
        <v>4.3</v>
      </c>
      <c r="I64" s="36" t="n">
        <v>1.9</v>
      </c>
    </row>
    <row r="65" customFormat="false" ht="15.75" hidden="false" customHeight="false" outlineLevel="0" collapsed="false">
      <c r="A65" s="32"/>
      <c r="C65" s="35" t="e">
        <v>#NAME?</v>
      </c>
      <c r="D65" s="36" t="n">
        <v>42.9</v>
      </c>
      <c r="E65" s="36" t="n">
        <v>13.3</v>
      </c>
      <c r="F65" s="36" t="n">
        <v>11.2</v>
      </c>
      <c r="G65" s="36" t="n">
        <v>3.5</v>
      </c>
      <c r="H65" s="36" t="n">
        <v>4</v>
      </c>
      <c r="I65" s="36" t="n">
        <v>1.8</v>
      </c>
    </row>
    <row r="66" customFormat="false" ht="15.75" hidden="false" customHeight="false" outlineLevel="0" collapsed="false">
      <c r="A66" s="32"/>
      <c r="C66" s="35" t="e">
        <v>#NAME?</v>
      </c>
      <c r="D66" s="36" t="n">
        <v>34.84</v>
      </c>
      <c r="E66" s="36" t="n">
        <v>12.4</v>
      </c>
      <c r="F66" s="36" t="n">
        <v>10.5</v>
      </c>
      <c r="G66" s="36" t="n">
        <v>3.1</v>
      </c>
      <c r="H66" s="36" t="n">
        <v>3.9</v>
      </c>
      <c r="I66" s="36" t="n">
        <v>1.5</v>
      </c>
    </row>
    <row r="67" customFormat="false" ht="15.75" hidden="false" customHeight="false" outlineLevel="0" collapsed="false">
      <c r="A67" s="32"/>
      <c r="C67" s="35" t="e">
        <v>#NAME?</v>
      </c>
      <c r="D67" s="36" t="n">
        <v>34.64</v>
      </c>
      <c r="E67" s="36" t="n">
        <v>12.8</v>
      </c>
      <c r="F67" s="36" t="n">
        <v>10.9</v>
      </c>
      <c r="G67" s="36" t="n">
        <v>3.3</v>
      </c>
      <c r="H67" s="36" t="n">
        <v>3.8</v>
      </c>
      <c r="I67" s="36" t="n">
        <v>1.5</v>
      </c>
    </row>
    <row r="68" customFormat="false" ht="15.75" hidden="false" customHeight="false" outlineLevel="0" collapsed="false">
      <c r="A68" s="32"/>
      <c r="C68" s="35" t="e">
        <v>#NAME?</v>
      </c>
      <c r="D68" s="36" t="n">
        <v>39.4</v>
      </c>
      <c r="E68" s="36" t="n">
        <v>12.5</v>
      </c>
      <c r="F68" s="36" t="n">
        <v>10.7</v>
      </c>
      <c r="G68" s="36" t="n">
        <v>3.1</v>
      </c>
      <c r="H68" s="36" t="n">
        <v>4</v>
      </c>
      <c r="I68" s="36" t="n">
        <v>1.7</v>
      </c>
    </row>
    <row r="69" customFormat="false" ht="15.75" hidden="false" customHeight="false" outlineLevel="0" collapsed="false">
      <c r="A69" s="32"/>
      <c r="C69" s="35" t="e">
        <v>#NAME?</v>
      </c>
      <c r="D69" s="36" t="n">
        <v>40.84</v>
      </c>
      <c r="E69" s="36" t="n">
        <v>13.2</v>
      </c>
      <c r="F69" s="36" t="n">
        <v>11.1</v>
      </c>
      <c r="G69" s="36" t="n">
        <v>3.3</v>
      </c>
      <c r="H69" s="36" t="n">
        <v>4</v>
      </c>
      <c r="I69" s="36" t="n">
        <v>1.6</v>
      </c>
    </row>
    <row r="70" customFormat="false" ht="15.75" hidden="false" customHeight="false" outlineLevel="0" collapsed="false">
      <c r="A70" s="32"/>
      <c r="C70" s="35" t="e">
        <v>#NAME?</v>
      </c>
      <c r="D70" s="36" t="n">
        <v>33.01</v>
      </c>
      <c r="E70" s="36" t="n">
        <v>12.2</v>
      </c>
      <c r="F70" s="36" t="n">
        <v>10.1</v>
      </c>
      <c r="G70" s="36" t="n">
        <v>3.1</v>
      </c>
      <c r="H70" s="36" t="n">
        <v>3.9</v>
      </c>
      <c r="I70" s="36" t="n">
        <v>1.5</v>
      </c>
    </row>
    <row r="71" customFormat="false" ht="15.75" hidden="false" customHeight="false" outlineLevel="0" collapsed="false">
      <c r="A71" s="32"/>
      <c r="C71" s="35" t="e">
        <v>#NAME?</v>
      </c>
      <c r="D71" s="36" t="n">
        <v>38.93</v>
      </c>
      <c r="E71" s="36" t="n">
        <v>12.8</v>
      </c>
      <c r="F71" s="36" t="n">
        <v>10.9</v>
      </c>
      <c r="G71" s="36" t="n">
        <v>3.3</v>
      </c>
      <c r="H71" s="36" t="n">
        <v>3.7</v>
      </c>
      <c r="I71" s="36" t="n">
        <v>1.7</v>
      </c>
    </row>
    <row r="72" customFormat="false" ht="15.75" hidden="false" customHeight="false" outlineLevel="0" collapsed="false">
      <c r="A72" s="32"/>
      <c r="C72" s="35" t="e">
        <v>#NAME?</v>
      </c>
      <c r="D72" s="36" t="n">
        <v>48.7</v>
      </c>
      <c r="E72" s="36" t="n">
        <v>13.4</v>
      </c>
      <c r="F72" s="36" t="n">
        <v>11.6</v>
      </c>
      <c r="G72" s="36" t="n">
        <v>3.3</v>
      </c>
      <c r="H72" s="36" t="n">
        <v>4.2</v>
      </c>
      <c r="I72" s="36" t="n">
        <v>1.7</v>
      </c>
    </row>
    <row r="73" customFormat="false" ht="15.75" hidden="false" customHeight="false" outlineLevel="0" collapsed="false">
      <c r="A73" s="32"/>
      <c r="C73" s="35" t="e">
        <v>#NAME?</v>
      </c>
      <c r="D73" s="36" t="n">
        <v>49.42</v>
      </c>
      <c r="E73" s="36" t="n">
        <v>13.4</v>
      </c>
      <c r="F73" s="36" t="n">
        <v>11.5</v>
      </c>
      <c r="G73" s="36" t="n">
        <v>3.3</v>
      </c>
      <c r="H73" s="36" t="n">
        <v>4.1</v>
      </c>
      <c r="I73" s="36" t="n">
        <v>1.8</v>
      </c>
    </row>
    <row r="74" customFormat="false" ht="15.75" hidden="false" customHeight="false" outlineLevel="0" collapsed="false">
      <c r="A74" s="32"/>
      <c r="C74" s="35" t="e">
        <v>#NAME?</v>
      </c>
      <c r="D74" s="36" t="n">
        <v>35.24</v>
      </c>
      <c r="E74" s="36" t="n">
        <v>12.4</v>
      </c>
      <c r="F74" s="36" t="n">
        <v>10.6</v>
      </c>
      <c r="G74" s="36" t="n">
        <v>3.1</v>
      </c>
      <c r="H74" s="36" t="n">
        <v>3.8</v>
      </c>
      <c r="I74" s="36" t="n">
        <v>1.6</v>
      </c>
    </row>
    <row r="75" customFormat="false" ht="15.75" hidden="false" customHeight="false" outlineLevel="0" collapsed="false">
      <c r="A75" s="32"/>
      <c r="C75" s="35" t="e">
        <v>#NAME?</v>
      </c>
      <c r="D75" s="36" t="n">
        <v>36.76</v>
      </c>
      <c r="E75" s="36" t="n">
        <v>12.8</v>
      </c>
      <c r="F75" s="36" t="n">
        <v>10.8</v>
      </c>
      <c r="G75" s="36" t="n">
        <v>3.2</v>
      </c>
      <c r="H75" s="36" t="n">
        <v>3.8</v>
      </c>
      <c r="I75" s="36" t="n">
        <v>1.6</v>
      </c>
    </row>
    <row r="76" customFormat="false" ht="15.75" hidden="false" customHeight="false" outlineLevel="0" collapsed="false">
      <c r="A76" s="32"/>
      <c r="C76" s="35" t="e">
        <v>#NAME?</v>
      </c>
      <c r="D76" s="36" t="n">
        <v>34.82</v>
      </c>
      <c r="E76" s="36" t="n">
        <v>12</v>
      </c>
      <c r="F76" s="36" t="n">
        <v>10.2</v>
      </c>
      <c r="G76" s="36" t="n">
        <v>3.2</v>
      </c>
      <c r="H76" s="36" t="n">
        <v>3.8</v>
      </c>
      <c r="I76" s="36" t="n">
        <v>1.5</v>
      </c>
    </row>
    <row r="77" customFormat="false" ht="15.75" hidden="false" customHeight="false" outlineLevel="0" collapsed="false">
      <c r="A77" s="32"/>
      <c r="C77" s="35" t="e">
        <v>#NAME?</v>
      </c>
      <c r="D77" s="36" t="n">
        <v>36.99</v>
      </c>
      <c r="E77" s="36" t="n">
        <v>12.7</v>
      </c>
      <c r="F77" s="36" t="n">
        <v>10.9</v>
      </c>
      <c r="G77" s="36" t="n">
        <v>3.2</v>
      </c>
      <c r="H77" s="36" t="n">
        <v>3.6</v>
      </c>
      <c r="I77" s="36" t="n">
        <v>1.6</v>
      </c>
    </row>
    <row r="78" customFormat="false" ht="15.75" hidden="false" customHeight="false" outlineLevel="0" collapsed="false">
      <c r="A78" s="32"/>
      <c r="C78" s="35" t="e">
        <v>#NAME?</v>
      </c>
      <c r="D78" s="36" t="n">
        <v>41.31</v>
      </c>
      <c r="E78" s="36" t="n">
        <v>12.8</v>
      </c>
      <c r="F78" s="36" t="n">
        <v>10.9</v>
      </c>
      <c r="G78" s="36" t="n">
        <v>3.2</v>
      </c>
      <c r="H78" s="36" t="n">
        <v>3.9</v>
      </c>
      <c r="I78" s="36" t="n">
        <v>1.6</v>
      </c>
    </row>
    <row r="79" customFormat="false" ht="15.75" hidden="false" customHeight="false" outlineLevel="0" collapsed="false">
      <c r="A79" s="32"/>
      <c r="C79" s="35" t="e">
        <v>#NAME?</v>
      </c>
      <c r="D79" s="36" t="n">
        <v>40.74</v>
      </c>
      <c r="E79" s="36" t="n">
        <v>12.9</v>
      </c>
      <c r="F79" s="36" t="n">
        <v>10.9</v>
      </c>
      <c r="G79" s="36" t="n">
        <v>3.2</v>
      </c>
      <c r="H79" s="36" t="n">
        <v>3.7</v>
      </c>
      <c r="I79" s="36" t="n">
        <v>1.6</v>
      </c>
    </row>
    <row r="80" customFormat="false" ht="15.75" hidden="false" customHeight="false" outlineLevel="0" collapsed="false">
      <c r="A80" s="32"/>
      <c r="C80" s="35" t="e">
        <v>#NAME?</v>
      </c>
      <c r="D80" s="36" t="n">
        <v>43.28</v>
      </c>
      <c r="E80" s="36" t="n">
        <v>13.1</v>
      </c>
      <c r="F80" s="36" t="n">
        <v>11.2</v>
      </c>
      <c r="G80" s="36" t="n">
        <v>3.3</v>
      </c>
      <c r="H80" s="36" t="n">
        <v>4</v>
      </c>
      <c r="I80" s="36" t="n">
        <v>1.6</v>
      </c>
    </row>
    <row r="81" customFormat="false" ht="15.75" hidden="false" customHeight="false" outlineLevel="0" collapsed="false">
      <c r="A81" s="32"/>
      <c r="C81" s="35" t="e">
        <v>#NAME?</v>
      </c>
      <c r="D81" s="36" t="n">
        <v>39.39</v>
      </c>
      <c r="E81" s="36" t="n">
        <v>12.5</v>
      </c>
      <c r="F81" s="36" t="n">
        <v>11</v>
      </c>
      <c r="G81" s="36" t="n">
        <v>3.1</v>
      </c>
      <c r="H81" s="36" t="n">
        <v>3.7</v>
      </c>
      <c r="I81" s="36" t="n">
        <v>1.6</v>
      </c>
    </row>
    <row r="82" customFormat="false" ht="15.75" hidden="false" customHeight="false" outlineLevel="0" collapsed="false">
      <c r="A82" s="32"/>
      <c r="C82" s="35" t="e">
        <v>#NAME?</v>
      </c>
      <c r="D82" s="36" t="n">
        <v>31.2</v>
      </c>
      <c r="E82" s="36" t="n">
        <v>12</v>
      </c>
      <c r="F82" s="36" t="n">
        <v>10.3</v>
      </c>
      <c r="G82" s="36" t="n">
        <v>2.9</v>
      </c>
      <c r="H82" s="36" t="n">
        <v>3.4</v>
      </c>
      <c r="I82" s="36" t="n">
        <v>1.5</v>
      </c>
    </row>
    <row r="83" customFormat="false" ht="15.75" hidden="false" customHeight="false" outlineLevel="0" collapsed="false">
      <c r="A83" s="32"/>
      <c r="C83" s="35" t="e">
        <v>#NAME?</v>
      </c>
      <c r="D83" s="36" t="n">
        <v>43.79</v>
      </c>
      <c r="E83" s="36" t="n">
        <v>13.3</v>
      </c>
      <c r="F83" s="36" t="n">
        <v>11.4</v>
      </c>
      <c r="G83" s="36" t="n">
        <v>3.5</v>
      </c>
      <c r="H83" s="36" t="n">
        <v>4</v>
      </c>
      <c r="I83" s="36" t="n">
        <v>1.6</v>
      </c>
    </row>
    <row r="84" customFormat="false" ht="15.75" hidden="false" customHeight="false" outlineLevel="0" collapsed="false">
      <c r="A84" s="32"/>
      <c r="C84" s="35" t="e">
        <v>#NAME?</v>
      </c>
      <c r="D84" s="36" t="n">
        <v>40.88</v>
      </c>
      <c r="E84" s="36" t="n">
        <v>13.4</v>
      </c>
      <c r="F84" s="36" t="n">
        <v>11.3</v>
      </c>
      <c r="G84" s="36" t="n">
        <v>3.2</v>
      </c>
      <c r="H84" s="36" t="n">
        <v>3.6</v>
      </c>
      <c r="I84" s="36" t="n">
        <v>1.7</v>
      </c>
    </row>
    <row r="85" customFormat="false" ht="15.75" hidden="false" customHeight="false" outlineLevel="0" collapsed="false">
      <c r="A85" s="32"/>
      <c r="C85" s="35" t="e">
        <v>#NAME?</v>
      </c>
      <c r="D85" s="36" t="n">
        <v>37.78</v>
      </c>
      <c r="E85" s="36" t="n">
        <v>11.9</v>
      </c>
      <c r="F85" s="36" t="n">
        <v>10</v>
      </c>
      <c r="G85" s="36" t="n">
        <v>3.1</v>
      </c>
      <c r="H85" s="36" t="n">
        <v>3.9</v>
      </c>
      <c r="I85" s="36" t="n">
        <v>1.6</v>
      </c>
    </row>
    <row r="86" customFormat="false" ht="15.75" hidden="false" customHeight="false" outlineLevel="0" collapsed="false">
      <c r="A86" s="32"/>
      <c r="C86" s="35" t="e">
        <v>#NAME?</v>
      </c>
      <c r="D86" s="36" t="n">
        <v>45.69</v>
      </c>
      <c r="E86" s="36" t="n">
        <v>13.3</v>
      </c>
      <c r="F86" s="36" t="n">
        <v>11.4</v>
      </c>
      <c r="G86" s="36" t="n">
        <v>3.2</v>
      </c>
      <c r="H86" s="36" t="n">
        <v>4</v>
      </c>
      <c r="I86" s="36" t="n">
        <v>1.7</v>
      </c>
    </row>
    <row r="87" customFormat="false" ht="15.75" hidden="false" customHeight="false" outlineLevel="0" collapsed="false">
      <c r="A87" s="32"/>
      <c r="C87" s="35" t="e">
        <v>#NAME?</v>
      </c>
      <c r="D87" s="36" t="n">
        <v>48.56</v>
      </c>
      <c r="E87" s="36" t="n">
        <v>13.4</v>
      </c>
      <c r="F87" s="36" t="n">
        <v>11.5</v>
      </c>
      <c r="G87" s="36" t="n">
        <v>3.4</v>
      </c>
      <c r="H87" s="36" t="n">
        <v>4</v>
      </c>
      <c r="I87" s="36" t="n">
        <v>1.7</v>
      </c>
    </row>
    <row r="88" customFormat="false" ht="15.75" hidden="false" customHeight="false" outlineLevel="0" collapsed="false">
      <c r="A88" s="32"/>
      <c r="C88" s="35" t="e">
        <v>#NAME?</v>
      </c>
      <c r="D88" s="36" t="n">
        <v>37.62</v>
      </c>
      <c r="E88" s="36" t="n">
        <v>13</v>
      </c>
      <c r="F88" s="36" t="n">
        <v>11.2</v>
      </c>
      <c r="G88" s="36" t="n">
        <v>3.3</v>
      </c>
      <c r="H88" s="36" t="n">
        <v>3.8</v>
      </c>
      <c r="I88" s="36" t="n">
        <v>1.6</v>
      </c>
    </row>
    <row r="89" customFormat="false" ht="15.75" hidden="false" customHeight="false" outlineLevel="0" collapsed="false">
      <c r="A89" s="32"/>
      <c r="C89" s="35" t="e">
        <v>#NAME?</v>
      </c>
      <c r="D89" s="36" t="n">
        <v>39.07</v>
      </c>
      <c r="E89" s="36" t="n">
        <v>12.6</v>
      </c>
      <c r="F89" s="36" t="n">
        <v>10.8</v>
      </c>
      <c r="G89" s="36" t="n">
        <v>3.3</v>
      </c>
      <c r="H89" s="36" t="n">
        <v>3.9</v>
      </c>
      <c r="I89" s="36" t="n">
        <v>1.6</v>
      </c>
    </row>
    <row r="90" customFormat="false" ht="15.75" hidden="false" customHeight="false" outlineLevel="0" collapsed="false">
      <c r="A90" s="32"/>
      <c r="C90" s="35" t="e">
        <v>#NAME?</v>
      </c>
      <c r="D90" s="36" t="n">
        <v>42.71</v>
      </c>
      <c r="E90" s="36" t="n">
        <v>13</v>
      </c>
      <c r="F90" s="36" t="n">
        <v>11.2</v>
      </c>
      <c r="G90" s="36" t="n">
        <v>3.4</v>
      </c>
      <c r="H90" s="36" t="n">
        <v>4</v>
      </c>
      <c r="I90" s="36" t="n">
        <v>1.7</v>
      </c>
    </row>
    <row r="91" customFormat="false" ht="15.75" hidden="false" customHeight="false" outlineLevel="0" collapsed="false">
      <c r="A91" s="32"/>
      <c r="C91" s="35" t="e">
        <v>#NAME?</v>
      </c>
      <c r="D91" s="36" t="n">
        <v>34.88</v>
      </c>
      <c r="E91" s="36" t="n">
        <v>12.2</v>
      </c>
      <c r="F91" s="36" t="n">
        <v>10.2</v>
      </c>
      <c r="G91" s="36" t="n">
        <v>3.1</v>
      </c>
      <c r="H91" s="36" t="n">
        <v>3.8</v>
      </c>
      <c r="I91" s="36" t="n">
        <v>1.5</v>
      </c>
    </row>
    <row r="92" customFormat="false" ht="15.75" hidden="false" customHeight="false" outlineLevel="0" collapsed="false">
      <c r="A92" s="32"/>
      <c r="C92" s="35" t="e">
        <v>#NAME?</v>
      </c>
      <c r="D92" s="36" t="n">
        <v>37.75</v>
      </c>
      <c r="E92" s="36" t="n">
        <v>12.5</v>
      </c>
      <c r="F92" s="36" t="n">
        <v>10.8</v>
      </c>
      <c r="G92" s="36" t="n">
        <v>3.2</v>
      </c>
      <c r="H92" s="36" t="n">
        <v>3.8</v>
      </c>
      <c r="I92" s="36" t="n">
        <v>1.5</v>
      </c>
    </row>
    <row r="93" customFormat="false" ht="15.75" hidden="false" customHeight="false" outlineLevel="0" collapsed="false">
      <c r="A93" s="32"/>
      <c r="C93" s="35" t="e">
        <v>#NAME?</v>
      </c>
      <c r="D93" s="36" t="n">
        <v>34.94</v>
      </c>
      <c r="E93" s="36" t="n">
        <v>12.5</v>
      </c>
      <c r="F93" s="36" t="n">
        <v>10.4</v>
      </c>
      <c r="G93" s="36" t="n">
        <v>3</v>
      </c>
      <c r="H93" s="36" t="n">
        <v>3.6</v>
      </c>
      <c r="I93" s="36" t="n">
        <v>1.6</v>
      </c>
    </row>
    <row r="94" customFormat="false" ht="15.75" hidden="false" customHeight="false" outlineLevel="0" collapsed="false">
      <c r="A94" s="32"/>
      <c r="C94" s="35" t="e">
        <v>#NAME?</v>
      </c>
      <c r="D94" s="36" t="n">
        <v>45.93</v>
      </c>
      <c r="E94" s="36" t="n">
        <v>13.4</v>
      </c>
      <c r="F94" s="36" t="n">
        <v>11.1</v>
      </c>
      <c r="G94" s="36" t="n">
        <v>3.3</v>
      </c>
      <c r="H94" s="36" t="n">
        <v>4.1</v>
      </c>
      <c r="I94" s="36" t="n">
        <v>1.7</v>
      </c>
    </row>
    <row r="95" customFormat="false" ht="15.75" hidden="false" customHeight="false" outlineLevel="0" collapsed="false">
      <c r="A95" s="32"/>
      <c r="C95" s="35" t="e">
        <v>#NAME?</v>
      </c>
      <c r="D95" s="36" t="n">
        <v>46.58</v>
      </c>
      <c r="E95" s="36" t="n">
        <v>13.4</v>
      </c>
      <c r="F95" s="36" t="n">
        <v>11.5</v>
      </c>
      <c r="G95" s="36" t="n">
        <v>3.4</v>
      </c>
      <c r="H95" s="36" t="n">
        <v>3.9</v>
      </c>
      <c r="I95" s="36" t="n">
        <v>1.6</v>
      </c>
    </row>
    <row r="96" customFormat="false" ht="15.75" hidden="false" customHeight="false" outlineLevel="0" collapsed="false">
      <c r="A96" s="32"/>
      <c r="C96" s="35" t="e">
        <v>#NAME?</v>
      </c>
      <c r="D96" s="36" t="n">
        <v>50.31</v>
      </c>
      <c r="E96" s="36" t="n">
        <v>14.2</v>
      </c>
      <c r="F96" s="36" t="n">
        <v>12.4</v>
      </c>
      <c r="G96" s="36" t="n">
        <v>3.5</v>
      </c>
      <c r="H96" s="36" t="n">
        <v>4.1</v>
      </c>
      <c r="I96" s="36" t="n">
        <v>1.8</v>
      </c>
    </row>
    <row r="97" customFormat="false" ht="15.75" hidden="false" customHeight="false" outlineLevel="0" collapsed="false">
      <c r="A97" s="32"/>
      <c r="C97" s="35" t="e">
        <v>#NAME?</v>
      </c>
      <c r="D97" s="36" t="n">
        <v>43.52</v>
      </c>
      <c r="E97" s="36" t="n">
        <v>13.4</v>
      </c>
      <c r="F97" s="36" t="n">
        <v>11.3</v>
      </c>
      <c r="G97" s="36" t="n">
        <v>3.2</v>
      </c>
      <c r="H97" s="36" t="n">
        <v>4</v>
      </c>
      <c r="I97" s="36" t="n">
        <v>1.6</v>
      </c>
    </row>
    <row r="98" customFormat="false" ht="15.75" hidden="false" customHeight="false" outlineLevel="0" collapsed="false">
      <c r="A98" s="32"/>
      <c r="C98" s="35" t="e">
        <v>#NAME?</v>
      </c>
      <c r="D98" s="36" t="n">
        <v>43.45</v>
      </c>
      <c r="E98" s="36" t="n">
        <v>13.4</v>
      </c>
      <c r="F98" s="36" t="n">
        <v>11.2</v>
      </c>
      <c r="G98" s="36" t="n">
        <v>3.2</v>
      </c>
      <c r="H98" s="36" t="n">
        <v>4</v>
      </c>
      <c r="I98" s="36" t="n">
        <v>1.6</v>
      </c>
    </row>
    <row r="99" customFormat="false" ht="15.75" hidden="false" customHeight="false" outlineLevel="0" collapsed="false">
      <c r="A99" s="32"/>
      <c r="C99" s="35" t="e">
        <v>#NAME?</v>
      </c>
      <c r="D99" s="36" t="n">
        <v>34.66</v>
      </c>
      <c r="E99" s="36" t="n">
        <v>12.6</v>
      </c>
      <c r="F99" s="36" t="n">
        <v>10.4</v>
      </c>
      <c r="G99" s="36" t="n">
        <v>3.1</v>
      </c>
      <c r="H99" s="36" t="n">
        <v>3.7</v>
      </c>
      <c r="I99" s="36" t="n">
        <v>1.6</v>
      </c>
    </row>
    <row r="100" customFormat="false" ht="15.75" hidden="false" customHeight="false" outlineLevel="0" collapsed="false">
      <c r="A100" s="32"/>
      <c r="C100" s="35" t="e">
        <v>#NAME?</v>
      </c>
      <c r="D100" s="36" t="n">
        <v>43.2</v>
      </c>
      <c r="E100" s="36" t="n">
        <v>13.3</v>
      </c>
      <c r="F100" s="36" t="n">
        <v>11.2</v>
      </c>
      <c r="G100" s="36" t="n">
        <v>3.4</v>
      </c>
      <c r="H100" s="36" t="n">
        <v>4</v>
      </c>
      <c r="I100" s="36" t="n">
        <v>1.8</v>
      </c>
    </row>
    <row r="101" customFormat="false" ht="15.75" hidden="false" customHeight="false" outlineLevel="0" collapsed="false">
      <c r="A101" s="32"/>
      <c r="C101" s="35" t="e">
        <v>#NAME?</v>
      </c>
      <c r="D101" s="36" t="n">
        <v>51.59</v>
      </c>
      <c r="E101" s="36" t="n">
        <v>13.8</v>
      </c>
      <c r="F101" s="36" t="n">
        <v>11.9</v>
      </c>
      <c r="G101" s="36" t="n">
        <v>3.4</v>
      </c>
      <c r="H101" s="36" t="n">
        <v>4.5</v>
      </c>
      <c r="I101" s="36" t="n">
        <v>1.8</v>
      </c>
    </row>
    <row r="102" customFormat="false" ht="15.75" hidden="false" customHeight="false" outlineLevel="0" collapsed="false">
      <c r="A102" s="32"/>
      <c r="C102" s="35" t="e">
        <v>#NAME?</v>
      </c>
      <c r="D102" s="36" t="n">
        <v>36.88</v>
      </c>
      <c r="E102" s="36" t="n">
        <v>12.9</v>
      </c>
      <c r="F102" s="36" t="n">
        <v>10.8</v>
      </c>
      <c r="G102" s="36" t="n">
        <v>3.1</v>
      </c>
      <c r="H102" s="36" t="n">
        <v>3.8</v>
      </c>
      <c r="I102" s="36" t="n">
        <v>1.6</v>
      </c>
    </row>
    <row r="103" customFormat="false" ht="15.75" hidden="false" customHeight="false" outlineLevel="0" collapsed="false">
      <c r="A103" s="32"/>
      <c r="C103" s="35" t="e">
        <v>#NAME?</v>
      </c>
      <c r="D103" s="36" t="n">
        <v>45.39</v>
      </c>
      <c r="E103" s="36" t="n">
        <v>13</v>
      </c>
      <c r="F103" s="36" t="n">
        <v>10.9</v>
      </c>
      <c r="G103" s="36" t="n">
        <v>3.4</v>
      </c>
      <c r="H103" s="36" t="n">
        <v>4.1</v>
      </c>
      <c r="I103" s="36" t="n">
        <v>1.8</v>
      </c>
    </row>
    <row r="104" customFormat="false" ht="15.75" hidden="false" customHeight="false" outlineLevel="0" collapsed="false">
      <c r="A104" s="32"/>
      <c r="C104" s="35" t="e">
        <v>#NAME?</v>
      </c>
      <c r="D104" s="36" t="n">
        <v>40.06</v>
      </c>
      <c r="E104" s="36" t="n">
        <v>13</v>
      </c>
      <c r="F104" s="36" t="n">
        <v>10.9</v>
      </c>
      <c r="G104" s="36" t="n">
        <v>3.2</v>
      </c>
      <c r="H104" s="36" t="n">
        <v>3.9</v>
      </c>
      <c r="I104" s="36" t="n">
        <v>1.9</v>
      </c>
    </row>
    <row r="105" customFormat="false" ht="15.75" hidden="false" customHeight="false" outlineLevel="0" collapsed="false">
      <c r="A105" s="32"/>
      <c r="C105" s="35" t="e">
        <v>#NAME?</v>
      </c>
      <c r="D105" s="36" t="n">
        <v>37.38</v>
      </c>
      <c r="E105" s="36" t="n">
        <v>12.9</v>
      </c>
      <c r="F105" s="36" t="n">
        <v>11</v>
      </c>
      <c r="G105" s="36" t="n">
        <v>3.2</v>
      </c>
      <c r="H105" s="36" t="n">
        <v>3.9</v>
      </c>
      <c r="I105" s="36" t="n">
        <v>1.5</v>
      </c>
    </row>
    <row r="106" customFormat="false" ht="15.75" hidden="false" customHeight="false" outlineLevel="0" collapsed="false">
      <c r="A106" s="32"/>
      <c r="C106" s="35" t="e">
        <v>#NAME?</v>
      </c>
      <c r="D106" s="36" t="n">
        <v>38.55</v>
      </c>
      <c r="E106" s="36" t="n">
        <v>12.5</v>
      </c>
      <c r="F106" s="36" t="n">
        <v>10.8</v>
      </c>
      <c r="G106" s="36" t="n">
        <v>3.3</v>
      </c>
      <c r="H106" s="36" t="n">
        <v>3.5</v>
      </c>
      <c r="I106" s="36" t="n">
        <v>1.7</v>
      </c>
    </row>
    <row r="107" customFormat="false" ht="15.75" hidden="false" customHeight="false" outlineLevel="0" collapsed="false">
      <c r="A107" s="32"/>
      <c r="C107" s="35" t="e">
        <v>#NAME?</v>
      </c>
      <c r="D107" s="36" t="n">
        <v>38.98</v>
      </c>
      <c r="E107" s="36" t="n">
        <v>12.7</v>
      </c>
      <c r="F107" s="36" t="n">
        <v>10.9</v>
      </c>
      <c r="G107" s="36" t="n">
        <v>3.4</v>
      </c>
      <c r="H107" s="36" t="n">
        <v>3.9</v>
      </c>
      <c r="I107" s="36" t="n">
        <v>1.6</v>
      </c>
    </row>
    <row r="108" customFormat="false" ht="15.75" hidden="false" customHeight="false" outlineLevel="0" collapsed="false">
      <c r="A108" s="32"/>
      <c r="C108" s="35" t="e">
        <v>#NAME?</v>
      </c>
      <c r="D108" s="36" t="n">
        <v>37.97</v>
      </c>
      <c r="E108" s="36" t="n">
        <v>12.8</v>
      </c>
      <c r="F108" s="36" t="n">
        <v>11</v>
      </c>
      <c r="G108" s="36" t="n">
        <v>3.1</v>
      </c>
      <c r="H108" s="36" t="n">
        <v>3.8</v>
      </c>
      <c r="I108" s="36" t="n">
        <v>1.6</v>
      </c>
    </row>
    <row r="109" customFormat="false" ht="15.75" hidden="false" customHeight="false" outlineLevel="0" collapsed="false">
      <c r="A109" s="32"/>
      <c r="C109" s="35" t="e">
        <v>#NAME?</v>
      </c>
      <c r="D109" s="36" t="n">
        <v>37.45</v>
      </c>
      <c r="E109" s="36" t="n">
        <v>13.2</v>
      </c>
      <c r="F109" s="36" t="n">
        <v>11.2</v>
      </c>
      <c r="G109" s="36" t="n">
        <v>3.4</v>
      </c>
      <c r="H109" s="36" t="n">
        <v>3.6</v>
      </c>
      <c r="I109" s="36" t="n">
        <v>1.5</v>
      </c>
    </row>
    <row r="110" customFormat="false" ht="15.75" hidden="false" customHeight="false" outlineLevel="0" collapsed="false">
      <c r="A110" s="32"/>
      <c r="C110" s="35" t="e">
        <v>#NAME?</v>
      </c>
      <c r="D110" s="36" t="n">
        <v>39.69</v>
      </c>
      <c r="E110" s="36" t="n">
        <v>12.7</v>
      </c>
      <c r="F110" s="36" t="n">
        <v>10.6</v>
      </c>
      <c r="G110" s="36" t="n">
        <v>3.1</v>
      </c>
      <c r="H110" s="36" t="n">
        <v>3.8</v>
      </c>
      <c r="I110" s="36" t="n">
        <v>1.6</v>
      </c>
    </row>
    <row r="111" customFormat="false" ht="15.75" hidden="false" customHeight="false" outlineLevel="0" collapsed="false">
      <c r="A111" s="32"/>
      <c r="C111" s="35" t="e">
        <v>#NAME?</v>
      </c>
      <c r="D111" s="36" t="n">
        <v>39.94</v>
      </c>
      <c r="E111" s="36" t="n">
        <v>12.5</v>
      </c>
      <c r="F111" s="36" t="n">
        <v>10.6</v>
      </c>
      <c r="G111" s="36" t="n">
        <v>3.2</v>
      </c>
      <c r="H111" s="36" t="n">
        <v>3.9</v>
      </c>
      <c r="I111" s="36" t="n">
        <v>1.6</v>
      </c>
    </row>
    <row r="112" customFormat="false" ht="15.75" hidden="false" customHeight="false" outlineLevel="0" collapsed="false">
      <c r="A112" s="32"/>
      <c r="C112" s="35" t="e">
        <v>#NAME?</v>
      </c>
      <c r="D112" s="36" t="n">
        <v>48.44</v>
      </c>
      <c r="E112" s="36" t="n">
        <v>13.6</v>
      </c>
      <c r="F112" s="36" t="n">
        <v>11.8</v>
      </c>
      <c r="G112" s="36" t="n">
        <v>3.6</v>
      </c>
      <c r="H112" s="36" t="n">
        <v>4.1</v>
      </c>
      <c r="I112" s="36" t="n">
        <v>1.7</v>
      </c>
    </row>
    <row r="113" customFormat="false" ht="15.75" hidden="false" customHeight="false" outlineLevel="0" collapsed="false">
      <c r="A113" s="32"/>
      <c r="C113" s="35" t="e">
        <v>#NAME?</v>
      </c>
      <c r="D113" s="36" t="n">
        <v>43.14</v>
      </c>
      <c r="E113" s="36" t="n">
        <v>12.7</v>
      </c>
      <c r="F113" s="36" t="n">
        <v>10.6</v>
      </c>
      <c r="G113" s="36" t="n">
        <v>3.2</v>
      </c>
      <c r="H113" s="36" t="n">
        <v>4.1</v>
      </c>
      <c r="I113" s="36" t="n">
        <v>1.7</v>
      </c>
    </row>
    <row r="114" customFormat="false" ht="15.75" hidden="false" customHeight="false" outlineLevel="0" collapsed="false">
      <c r="A114" s="32"/>
      <c r="C114" s="35" t="e">
        <v>#NAME?</v>
      </c>
      <c r="D114" s="36" t="n">
        <v>37.35</v>
      </c>
      <c r="E114" s="36" t="n">
        <v>12.4</v>
      </c>
      <c r="F114" s="36" t="n">
        <v>10.8</v>
      </c>
      <c r="G114" s="36" t="n">
        <v>3.5</v>
      </c>
      <c r="H114" s="36" t="n">
        <v>4</v>
      </c>
      <c r="I114" s="36" t="n">
        <v>1.5</v>
      </c>
    </row>
    <row r="115" customFormat="false" ht="15.75" hidden="false" customHeight="false" outlineLevel="0" collapsed="false">
      <c r="A115" s="32"/>
      <c r="C115" s="35" t="e">
        <v>#NAME?</v>
      </c>
      <c r="D115" s="36" t="n">
        <v>47.32</v>
      </c>
      <c r="E115" s="36" t="n">
        <v>13.4</v>
      </c>
      <c r="F115" s="36" t="n">
        <v>11.2</v>
      </c>
      <c r="G115" s="36" t="n">
        <v>3.4</v>
      </c>
      <c r="H115" s="36" t="n">
        <v>4</v>
      </c>
      <c r="I115" s="36" t="n">
        <v>1.9</v>
      </c>
    </row>
    <row r="116" customFormat="false" ht="15.75" hidden="false" customHeight="false" outlineLevel="0" collapsed="false">
      <c r="A116" s="32"/>
      <c r="C116" s="35" t="e">
        <v>#NAME?</v>
      </c>
      <c r="D116" s="36" t="n">
        <v>39.99</v>
      </c>
      <c r="E116" s="36" t="n">
        <v>13.2</v>
      </c>
      <c r="F116" s="36" t="n">
        <v>11</v>
      </c>
      <c r="G116" s="36" t="n">
        <v>3.2</v>
      </c>
      <c r="H116" s="36" t="n">
        <v>3.9</v>
      </c>
      <c r="I116" s="36" t="n">
        <v>1.7</v>
      </c>
    </row>
    <row r="117" customFormat="false" ht="15.75" hidden="false" customHeight="false" outlineLevel="0" collapsed="false">
      <c r="A117" s="32"/>
      <c r="C117" s="35" t="e">
        <v>#NAME?</v>
      </c>
      <c r="D117" s="36" t="n">
        <v>34.22</v>
      </c>
      <c r="E117" s="36" t="n">
        <v>12.4</v>
      </c>
      <c r="F117" s="36" t="n">
        <v>10.4</v>
      </c>
      <c r="G117" s="36" t="n">
        <v>3.3</v>
      </c>
      <c r="H117" s="36" t="n">
        <v>3.6</v>
      </c>
      <c r="I117" s="36" t="n">
        <v>1.5</v>
      </c>
    </row>
    <row r="118" customFormat="false" ht="15.75" hidden="false" customHeight="false" outlineLevel="0" collapsed="false">
      <c r="A118" s="32"/>
      <c r="C118" s="35" t="e">
        <v>#NAME?</v>
      </c>
      <c r="D118" s="36" t="n">
        <v>33.04</v>
      </c>
      <c r="E118" s="36" t="n">
        <v>11.8</v>
      </c>
      <c r="F118" s="36" t="n">
        <v>9.9</v>
      </c>
      <c r="G118" s="36" t="n">
        <v>3.2</v>
      </c>
      <c r="H118" s="36" t="n">
        <v>3.4</v>
      </c>
      <c r="I118" s="36" t="n">
        <v>1.5</v>
      </c>
    </row>
    <row r="119" customFormat="false" ht="15.75" hidden="false" customHeight="false" outlineLevel="0" collapsed="false">
      <c r="A119" s="32"/>
      <c r="C119" s="35" t="e">
        <v>#NAME?</v>
      </c>
      <c r="D119" s="36" t="n">
        <v>36.89</v>
      </c>
      <c r="E119" s="36" t="n">
        <v>13</v>
      </c>
      <c r="F119" s="36" t="n">
        <v>11.1</v>
      </c>
      <c r="G119" s="36" t="n">
        <v>3.4</v>
      </c>
      <c r="H119" s="36" t="n">
        <v>3.9</v>
      </c>
      <c r="I119" s="36" t="n">
        <v>1.7</v>
      </c>
    </row>
    <row r="120" customFormat="false" ht="15.75" hidden="false" customHeight="false" outlineLevel="0" collapsed="false">
      <c r="A120" s="32"/>
      <c r="C120" s="35" t="e">
        <v>#NAME?</v>
      </c>
      <c r="D120" s="36" t="n">
        <v>34.78</v>
      </c>
      <c r="E120" s="36" t="n">
        <v>12.4</v>
      </c>
      <c r="F120" s="36" t="n">
        <v>10.6</v>
      </c>
      <c r="G120" s="36" t="n">
        <v>3.3</v>
      </c>
      <c r="H120" s="36" t="n">
        <v>3.8</v>
      </c>
      <c r="I120" s="36" t="n">
        <v>1.7</v>
      </c>
    </row>
    <row r="121" customFormat="false" ht="15.75" hidden="false" customHeight="false" outlineLevel="0" collapsed="false">
      <c r="A121" s="32"/>
      <c r="C121" s="35" t="e">
        <v>#NAME?</v>
      </c>
      <c r="D121" s="36" t="n">
        <v>30.8</v>
      </c>
      <c r="E121" s="36" t="n">
        <v>12.1</v>
      </c>
      <c r="F121" s="36" t="n">
        <v>10.3</v>
      </c>
      <c r="G121" s="36" t="n">
        <v>3</v>
      </c>
      <c r="H121" s="36" t="n">
        <v>3.4</v>
      </c>
      <c r="I121" s="36" t="n">
        <v>1.5</v>
      </c>
    </row>
    <row r="122" customFormat="false" ht="15.75" hidden="false" customHeight="false" outlineLevel="0" collapsed="false">
      <c r="A122" s="32"/>
      <c r="C122" s="35" t="e">
        <v>#NAME?</v>
      </c>
      <c r="D122" s="36" t="n">
        <v>37.07</v>
      </c>
      <c r="E122" s="36" t="n">
        <v>12.4</v>
      </c>
      <c r="F122" s="36" t="n">
        <v>10.4</v>
      </c>
      <c r="G122" s="36" t="n">
        <v>3.4</v>
      </c>
      <c r="H122" s="36" t="n">
        <v>3.6</v>
      </c>
      <c r="I122" s="36" t="n">
        <v>1.6</v>
      </c>
    </row>
    <row r="123" customFormat="false" ht="15.75" hidden="false" customHeight="false" outlineLevel="0" collapsed="false">
      <c r="A123" s="32"/>
      <c r="C123" s="35" t="e">
        <v>#NAME?</v>
      </c>
      <c r="D123" s="36" t="n">
        <v>36.23</v>
      </c>
      <c r="E123" s="36" t="n">
        <v>12.5</v>
      </c>
      <c r="F123" s="36" t="n">
        <v>10.6</v>
      </c>
      <c r="G123" s="36" t="n">
        <v>3.2</v>
      </c>
      <c r="H123" s="36" t="n">
        <v>3.8</v>
      </c>
      <c r="I123" s="36" t="n">
        <v>1.6</v>
      </c>
    </row>
    <row r="124" customFormat="false" ht="15.75" hidden="false" customHeight="false" outlineLevel="0" collapsed="false">
      <c r="A124" s="32"/>
      <c r="C124" s="35" t="e">
        <v>#NAME?</v>
      </c>
      <c r="D124" s="41" t="n">
        <v>100.4</v>
      </c>
      <c r="E124" s="41" t="n">
        <v>16.08</v>
      </c>
      <c r="F124" s="41" t="n">
        <v>13.08</v>
      </c>
      <c r="G124" s="41" t="n">
        <v>4.4</v>
      </c>
      <c r="H124" s="41" t="n">
        <v>5.4</v>
      </c>
      <c r="I124" s="41" t="n">
        <v>2.1</v>
      </c>
    </row>
    <row r="125" customFormat="false" ht="15.75" hidden="false" customHeight="false" outlineLevel="0" collapsed="false">
      <c r="A125" s="32"/>
      <c r="C125" s="35" t="e">
        <v>#NAME?</v>
      </c>
      <c r="D125" s="41" t="n">
        <v>77.45</v>
      </c>
      <c r="E125" s="41" t="n">
        <v>15.7</v>
      </c>
      <c r="F125" s="41" t="n">
        <v>13.5</v>
      </c>
      <c r="G125" s="41" t="n">
        <v>4.2</v>
      </c>
      <c r="H125" s="41" t="n">
        <v>5.1</v>
      </c>
      <c r="I125" s="41" t="n">
        <v>2.1</v>
      </c>
    </row>
    <row r="126" customFormat="false" ht="15.75" hidden="false" customHeight="false" outlineLevel="0" collapsed="false">
      <c r="A126" s="32"/>
      <c r="C126" s="35" t="e">
        <v>#NAME?</v>
      </c>
      <c r="D126" s="41" t="n">
        <v>89.55</v>
      </c>
      <c r="E126" s="41" t="n">
        <v>15.7</v>
      </c>
      <c r="F126" s="41" t="n">
        <v>13.4</v>
      </c>
      <c r="G126" s="41" t="n">
        <v>4.2</v>
      </c>
      <c r="H126" s="41" t="n">
        <v>5.1</v>
      </c>
      <c r="I126" s="41" t="n">
        <v>2.2</v>
      </c>
    </row>
    <row r="127" customFormat="false" ht="15.75" hidden="false" customHeight="false" outlineLevel="0" collapsed="false">
      <c r="A127" s="32"/>
      <c r="C127" s="35" t="e">
        <v>#NAME?</v>
      </c>
      <c r="D127" s="41" t="n">
        <v>88.03</v>
      </c>
      <c r="E127" s="41" t="n">
        <v>16</v>
      </c>
      <c r="F127" s="41" t="n">
        <v>13.8</v>
      </c>
      <c r="G127" s="41" t="n">
        <v>4.1</v>
      </c>
      <c r="H127" s="41" t="n">
        <v>5.3</v>
      </c>
      <c r="I127" s="41" t="n">
        <v>2</v>
      </c>
    </row>
    <row r="128" customFormat="false" ht="15.75" hidden="false" customHeight="false" outlineLevel="0" collapsed="false">
      <c r="A128" s="32"/>
      <c r="C128" s="35" t="e">
        <v>#NAME?</v>
      </c>
      <c r="D128" s="41" t="n">
        <v>96.96</v>
      </c>
      <c r="E128" s="41" t="n">
        <v>16.4</v>
      </c>
      <c r="F128" s="41" t="n">
        <v>14</v>
      </c>
      <c r="G128" s="41" t="n">
        <v>4.3</v>
      </c>
      <c r="H128" s="41" t="n">
        <v>5.5</v>
      </c>
      <c r="I128" s="41" t="n">
        <v>2.3</v>
      </c>
    </row>
    <row r="129" customFormat="false" ht="15.75" hidden="false" customHeight="false" outlineLevel="0" collapsed="false">
      <c r="A129" s="32"/>
      <c r="C129" s="35" t="e">
        <v>#NAME?</v>
      </c>
      <c r="D129" s="41" t="n">
        <v>73.13</v>
      </c>
      <c r="E129" s="41" t="n">
        <v>15</v>
      </c>
      <c r="F129" s="41" t="n">
        <v>13.2</v>
      </c>
      <c r="G129" s="41" t="n">
        <v>4.4</v>
      </c>
      <c r="H129" s="41" t="n">
        <v>4.9</v>
      </c>
      <c r="I129" s="41" t="n">
        <v>2</v>
      </c>
    </row>
    <row r="130" customFormat="false" ht="15.75" hidden="false" customHeight="false" outlineLevel="0" collapsed="false">
      <c r="A130" s="32"/>
      <c r="C130" s="35" t="e">
        <v>#NAME?</v>
      </c>
      <c r="D130" s="41" t="n">
        <v>91</v>
      </c>
      <c r="E130" s="41" t="n">
        <v>16.3</v>
      </c>
      <c r="F130" s="41" t="n">
        <v>14.2</v>
      </c>
      <c r="G130" s="41" t="n">
        <v>4.4</v>
      </c>
      <c r="H130" s="41" t="n">
        <v>4.9</v>
      </c>
      <c r="I130" s="41" t="n">
        <v>2</v>
      </c>
    </row>
    <row r="131" customFormat="false" ht="15.75" hidden="false" customHeight="false" outlineLevel="0" collapsed="false">
      <c r="A131" s="32"/>
      <c r="C131" s="35" t="e">
        <v>#NAME?</v>
      </c>
      <c r="D131" s="41" t="n">
        <v>86.62</v>
      </c>
      <c r="E131" s="41" t="n">
        <v>15.9</v>
      </c>
      <c r="F131" s="41" t="n">
        <v>13.8</v>
      </c>
      <c r="G131" s="41" t="n">
        <v>4.1</v>
      </c>
      <c r="H131" s="41" t="n">
        <v>5.1</v>
      </c>
      <c r="I131" s="41" t="n">
        <v>2.1</v>
      </c>
    </row>
    <row r="132" customFormat="false" ht="15.75" hidden="false" customHeight="false" outlineLevel="0" collapsed="false">
      <c r="A132" s="32"/>
      <c r="C132" s="35" t="e">
        <v>#NAME?</v>
      </c>
      <c r="D132" s="41" t="n">
        <v>77.9</v>
      </c>
      <c r="E132" s="41" t="n">
        <v>15.4</v>
      </c>
      <c r="F132" s="41" t="n">
        <v>13.2</v>
      </c>
      <c r="G132" s="41" t="n">
        <v>4.3</v>
      </c>
      <c r="H132" s="41" t="n">
        <v>4.6</v>
      </c>
      <c r="I132" s="41" t="n">
        <v>2.1</v>
      </c>
    </row>
    <row r="133" customFormat="false" ht="15.75" hidden="false" customHeight="false" outlineLevel="0" collapsed="false">
      <c r="A133" s="32"/>
      <c r="C133" s="35" t="e">
        <v>#NAME?</v>
      </c>
      <c r="D133" s="41" t="n">
        <v>58.33</v>
      </c>
      <c r="E133" s="41" t="n">
        <v>14.2</v>
      </c>
      <c r="F133" s="41" t="n">
        <v>12.2</v>
      </c>
      <c r="G133" s="41" t="n">
        <v>3.8</v>
      </c>
      <c r="H133" s="41" t="n">
        <v>4.5</v>
      </c>
      <c r="I133" s="41" t="n">
        <v>1.8</v>
      </c>
    </row>
    <row r="134" customFormat="false" ht="15.75" hidden="false" customHeight="false" outlineLevel="0" collapsed="false">
      <c r="A134" s="32"/>
      <c r="C134" s="35" t="e">
        <v>#NAME?</v>
      </c>
      <c r="D134" s="41" t="n">
        <v>71.71</v>
      </c>
      <c r="E134" s="41" t="n">
        <v>14.9</v>
      </c>
      <c r="F134" s="41" t="n">
        <v>13.3</v>
      </c>
      <c r="G134" s="41" t="n">
        <v>4.3</v>
      </c>
      <c r="H134" s="41" t="n">
        <v>4.7</v>
      </c>
      <c r="I134" s="41" t="n">
        <v>2</v>
      </c>
    </row>
    <row r="135" customFormat="false" ht="15.75" hidden="false" customHeight="false" outlineLevel="0" collapsed="false">
      <c r="A135" s="32"/>
      <c r="C135" s="35" t="e">
        <v>#NAME?</v>
      </c>
      <c r="D135" s="41" t="n">
        <v>78.56</v>
      </c>
      <c r="E135" s="41" t="n">
        <v>15.7</v>
      </c>
      <c r="F135" s="41" t="n">
        <v>13.5</v>
      </c>
      <c r="G135" s="41" t="n">
        <v>4.3</v>
      </c>
      <c r="H135" s="41" t="n">
        <v>4.9</v>
      </c>
      <c r="I135" s="41" t="n">
        <v>2</v>
      </c>
    </row>
    <row r="136" customFormat="false" ht="15.75" hidden="false" customHeight="false" outlineLevel="0" collapsed="false">
      <c r="A136" s="32"/>
      <c r="C136" s="35" t="e">
        <v>#NAME?</v>
      </c>
      <c r="D136" s="41" t="n">
        <v>75.25</v>
      </c>
      <c r="E136" s="41" t="n">
        <v>15.4</v>
      </c>
      <c r="F136" s="41" t="n">
        <v>13.2</v>
      </c>
      <c r="G136" s="41" t="n">
        <v>3.9</v>
      </c>
      <c r="H136" s="41" t="n">
        <v>4.6</v>
      </c>
      <c r="I136" s="41" t="n">
        <v>1.9</v>
      </c>
    </row>
    <row r="137" customFormat="false" ht="15.75" hidden="false" customHeight="false" outlineLevel="0" collapsed="false">
      <c r="A137" s="32"/>
      <c r="C137" s="35" t="e">
        <v>#NAME?</v>
      </c>
      <c r="D137" s="41" t="n">
        <v>89.86</v>
      </c>
      <c r="E137" s="41" t="n">
        <v>15.8</v>
      </c>
      <c r="F137" s="41" t="n">
        <v>13.4</v>
      </c>
      <c r="G137" s="41" t="n">
        <v>4.2</v>
      </c>
      <c r="H137" s="41" t="n">
        <v>4.7</v>
      </c>
      <c r="I137" s="41" t="n">
        <v>2.4</v>
      </c>
    </row>
    <row r="138" customFormat="false" ht="15.75" hidden="false" customHeight="false" outlineLevel="0" collapsed="false">
      <c r="A138" s="32"/>
      <c r="C138" s="35" t="e">
        <v>#NAME?</v>
      </c>
      <c r="D138" s="41" t="n">
        <v>91.72</v>
      </c>
      <c r="E138" s="41" t="n">
        <v>16.3</v>
      </c>
      <c r="F138" s="41" t="n">
        <v>13.6</v>
      </c>
      <c r="G138" s="41" t="n">
        <v>4.3</v>
      </c>
      <c r="H138" s="41" t="n">
        <v>4.7</v>
      </c>
      <c r="I138" s="41" t="n">
        <v>2.3</v>
      </c>
    </row>
    <row r="139" customFormat="false" ht="15.75" hidden="false" customHeight="false" outlineLevel="0" collapsed="false">
      <c r="A139" s="32"/>
      <c r="C139" s="35" t="e">
        <v>#NAME?</v>
      </c>
      <c r="D139" s="41" t="n">
        <v>79.59</v>
      </c>
      <c r="E139" s="41" t="n">
        <v>15.2</v>
      </c>
      <c r="F139" s="41" t="n">
        <v>13</v>
      </c>
      <c r="G139" s="41" t="n">
        <v>4.2</v>
      </c>
      <c r="H139" s="41" t="n">
        <v>5</v>
      </c>
      <c r="I139" s="41" t="n">
        <v>2</v>
      </c>
    </row>
    <row r="140" customFormat="false" ht="15.75" hidden="false" customHeight="false" outlineLevel="0" collapsed="false">
      <c r="A140" s="32"/>
      <c r="C140" s="35" t="e">
        <v>#NAME?</v>
      </c>
      <c r="D140" s="41" t="n">
        <v>111.36</v>
      </c>
      <c r="E140" s="41" t="n">
        <v>17.4</v>
      </c>
      <c r="F140" s="41" t="n">
        <v>14.8</v>
      </c>
      <c r="G140" s="41" t="n">
        <v>4.8</v>
      </c>
      <c r="H140" s="41" t="n">
        <v>5</v>
      </c>
      <c r="I140" s="41" t="n">
        <v>2.5</v>
      </c>
    </row>
    <row r="141" customFormat="false" ht="15.75" hidden="false" customHeight="false" outlineLevel="0" collapsed="false">
      <c r="A141" s="32"/>
      <c r="C141" s="35" t="e">
        <v>#NAME?</v>
      </c>
      <c r="D141" s="41" t="n">
        <v>104.03</v>
      </c>
      <c r="E141" s="41" t="n">
        <v>16.8</v>
      </c>
      <c r="F141" s="41" t="n">
        <v>14.5</v>
      </c>
      <c r="G141" s="41" t="n">
        <v>4.8</v>
      </c>
      <c r="H141" s="41" t="n">
        <v>5</v>
      </c>
      <c r="I141" s="41" t="n">
        <v>2.3</v>
      </c>
    </row>
    <row r="142" customFormat="false" ht="15.75" hidden="false" customHeight="false" outlineLevel="0" collapsed="false">
      <c r="A142" s="32"/>
      <c r="C142" s="35" t="e">
        <v>#NAME?</v>
      </c>
      <c r="D142" s="41" t="n">
        <v>66.16</v>
      </c>
      <c r="E142" s="41" t="n">
        <v>14.9</v>
      </c>
      <c r="F142" s="41" t="n">
        <v>13.2</v>
      </c>
      <c r="G142" s="41" t="n">
        <v>3.9</v>
      </c>
      <c r="H142" s="41" t="n">
        <v>4.5</v>
      </c>
      <c r="I142" s="41" t="n">
        <v>1.8</v>
      </c>
    </row>
    <row r="143" customFormat="false" ht="15.75" hidden="false" customHeight="false" outlineLevel="0" collapsed="false">
      <c r="A143" s="32"/>
      <c r="C143" s="35" t="e">
        <v>#NAME?</v>
      </c>
      <c r="D143" s="41" t="n">
        <v>85.5</v>
      </c>
      <c r="E143" s="41" t="n">
        <v>15.8</v>
      </c>
      <c r="F143" s="41" t="n">
        <v>13.5</v>
      </c>
      <c r="G143" s="41" t="n">
        <v>4.2</v>
      </c>
      <c r="H143" s="41" t="n">
        <v>4.9</v>
      </c>
      <c r="I143" s="41" t="n">
        <v>2.1</v>
      </c>
    </row>
    <row r="144" customFormat="false" ht="15.75" hidden="false" customHeight="false" outlineLevel="0" collapsed="false">
      <c r="A144" s="32"/>
      <c r="C144" s="35" t="e">
        <v>#NAME?</v>
      </c>
      <c r="D144" s="41" t="n">
        <v>77.55</v>
      </c>
      <c r="E144" s="41" t="n">
        <v>15.5</v>
      </c>
      <c r="F144" s="41" t="n">
        <v>13.3</v>
      </c>
      <c r="G144" s="41" t="n">
        <v>4.1</v>
      </c>
      <c r="H144" s="41" t="n">
        <v>4.7</v>
      </c>
      <c r="I144" s="41" t="n">
        <v>1.9</v>
      </c>
    </row>
    <row r="145" customFormat="false" ht="15.75" hidden="false" customHeight="false" outlineLevel="0" collapsed="false">
      <c r="A145" s="32"/>
      <c r="C145" s="35" t="e">
        <v>#NAME?</v>
      </c>
      <c r="D145" s="41" t="n">
        <v>81.7</v>
      </c>
      <c r="E145" s="41" t="n">
        <v>15.4</v>
      </c>
      <c r="F145" s="41" t="n">
        <v>13.6</v>
      </c>
      <c r="G145" s="41" t="n">
        <v>4.1</v>
      </c>
      <c r="H145" s="41" t="n">
        <v>4.6</v>
      </c>
      <c r="I145" s="41" t="n">
        <v>2.1</v>
      </c>
    </row>
    <row r="146" customFormat="false" ht="15.75" hidden="false" customHeight="false" outlineLevel="0" collapsed="false">
      <c r="A146" s="32"/>
      <c r="C146" s="35" t="e">
        <v>#NAME?</v>
      </c>
      <c r="D146" s="41" t="n">
        <v>79.25</v>
      </c>
      <c r="E146" s="41" t="n">
        <v>15.3</v>
      </c>
      <c r="F146" s="41" t="n">
        <v>13</v>
      </c>
      <c r="G146" s="41" t="n">
        <v>4.3</v>
      </c>
      <c r="H146" s="41" t="n">
        <v>4.8</v>
      </c>
      <c r="I146" s="41" t="n">
        <v>2.1</v>
      </c>
    </row>
    <row r="147" customFormat="false" ht="15.75" hidden="false" customHeight="false" outlineLevel="0" collapsed="false">
      <c r="A147" s="32"/>
      <c r="C147" s="35" t="e">
        <v>#NAME?</v>
      </c>
      <c r="D147" s="41" t="n">
        <v>92.97</v>
      </c>
      <c r="E147" s="41" t="n">
        <v>16.8</v>
      </c>
      <c r="F147" s="41" t="n">
        <v>14.3</v>
      </c>
      <c r="G147" s="41" t="n">
        <v>4.5</v>
      </c>
      <c r="H147" s="41" t="n">
        <v>4.7</v>
      </c>
      <c r="I147" s="41" t="n">
        <v>2.2</v>
      </c>
    </row>
    <row r="148" customFormat="false" ht="15.75" hidden="false" customHeight="false" outlineLevel="0" collapsed="false">
      <c r="A148" s="32"/>
      <c r="C148" s="35" t="e">
        <v>#NAME?</v>
      </c>
      <c r="D148" s="41" t="n">
        <v>87.3</v>
      </c>
      <c r="E148" s="41" t="n">
        <v>15.7</v>
      </c>
      <c r="F148" s="41" t="n">
        <v>13.8</v>
      </c>
      <c r="G148" s="41" t="n">
        <v>4.1</v>
      </c>
      <c r="H148" s="41" t="n">
        <v>4.8</v>
      </c>
      <c r="I148" s="41" t="n">
        <v>2.1</v>
      </c>
    </row>
    <row r="149" customFormat="false" ht="15.75" hidden="false" customHeight="false" outlineLevel="0" collapsed="false">
      <c r="A149" s="32"/>
      <c r="C149" s="35" t="e">
        <v>#NAME?</v>
      </c>
      <c r="D149" s="41" t="n">
        <v>68.67</v>
      </c>
      <c r="E149" s="41" t="n">
        <v>15.5</v>
      </c>
      <c r="F149" s="41" t="n">
        <v>13.2</v>
      </c>
      <c r="G149" s="41" t="n">
        <v>4</v>
      </c>
      <c r="H149" s="41" t="n">
        <v>4.6</v>
      </c>
      <c r="I149" s="41" t="n">
        <v>1.9</v>
      </c>
    </row>
    <row r="150" customFormat="false" ht="15.75" hidden="false" customHeight="false" outlineLevel="0" collapsed="false">
      <c r="A150" s="32"/>
      <c r="C150" s="35" t="e">
        <v>#NAME?</v>
      </c>
      <c r="D150" s="41" t="n">
        <v>112.96</v>
      </c>
      <c r="E150" s="41" t="n">
        <v>17.3</v>
      </c>
      <c r="F150" s="41" t="n">
        <v>14.8</v>
      </c>
      <c r="G150" s="41" t="n">
        <v>4.3</v>
      </c>
      <c r="H150" s="41" t="n">
        <v>5.2</v>
      </c>
      <c r="I150" s="41" t="n">
        <v>2.3</v>
      </c>
    </row>
    <row r="151" customFormat="false" ht="15.75" hidden="false" customHeight="false" outlineLevel="0" collapsed="false">
      <c r="A151" s="32"/>
      <c r="C151" s="35" t="e">
        <v>#NAME?</v>
      </c>
      <c r="D151" s="41" t="n">
        <v>84.94</v>
      </c>
      <c r="E151" s="41" t="n">
        <v>15.5</v>
      </c>
      <c r="F151" s="41" t="n">
        <v>13.8</v>
      </c>
      <c r="G151" s="41" t="n">
        <v>4.1</v>
      </c>
      <c r="H151" s="41" t="n">
        <v>4.5</v>
      </c>
      <c r="I151" s="41" t="n">
        <v>2.2</v>
      </c>
    </row>
    <row r="152" customFormat="false" ht="15.75" hidden="false" customHeight="false" outlineLevel="0" collapsed="false">
      <c r="A152" s="32"/>
      <c r="C152" s="35" t="e">
        <v>#NAME?</v>
      </c>
      <c r="D152" s="41" t="n">
        <v>93</v>
      </c>
      <c r="E152" s="41" t="n">
        <v>16.1</v>
      </c>
      <c r="F152" s="41" t="n">
        <v>13.7</v>
      </c>
      <c r="G152" s="41" t="n">
        <v>4.2</v>
      </c>
      <c r="H152" s="41" t="n">
        <v>4.8</v>
      </c>
      <c r="I152" s="41" t="n">
        <v>2.2</v>
      </c>
    </row>
    <row r="153" customFormat="false" ht="15.75" hidden="false" customHeight="false" outlineLevel="0" collapsed="false">
      <c r="A153" s="32"/>
      <c r="C153" s="35" t="e">
        <v>#NAME?</v>
      </c>
      <c r="D153" s="41" t="n">
        <v>65.55</v>
      </c>
      <c r="E153" s="41" t="n">
        <v>14.4</v>
      </c>
      <c r="F153" s="41" t="n">
        <v>12.7</v>
      </c>
      <c r="G153" s="41" t="n">
        <v>4</v>
      </c>
      <c r="H153" s="41" t="n">
        <v>4.6</v>
      </c>
      <c r="I153" s="41" t="n">
        <v>2</v>
      </c>
    </row>
    <row r="154" customFormat="false" ht="15.75" hidden="false" customHeight="false" outlineLevel="0" collapsed="false">
      <c r="A154" s="32"/>
      <c r="C154" s="35" t="e">
        <v>#NAME?</v>
      </c>
      <c r="D154" s="41" t="n">
        <v>90.75</v>
      </c>
      <c r="E154" s="41" t="n">
        <v>16.5</v>
      </c>
      <c r="F154" s="41" t="n">
        <v>14</v>
      </c>
      <c r="G154" s="41" t="n">
        <v>4.3</v>
      </c>
      <c r="H154" s="41" t="n">
        <v>4.7</v>
      </c>
      <c r="I154" s="41" t="n">
        <v>2.2</v>
      </c>
    </row>
    <row r="155" customFormat="false" ht="15.75" hidden="false" customHeight="false" outlineLevel="0" collapsed="false">
      <c r="A155" s="32"/>
      <c r="C155" s="35" t="e">
        <v>#NAME?</v>
      </c>
      <c r="D155" s="41" t="n">
        <v>82.33</v>
      </c>
      <c r="E155" s="41" t="n">
        <v>15.5</v>
      </c>
      <c r="F155" s="41" t="n">
        <v>13.2</v>
      </c>
      <c r="G155" s="41" t="n">
        <v>4</v>
      </c>
      <c r="H155" s="41" t="n">
        <v>4.9</v>
      </c>
      <c r="I155" s="41" t="n">
        <v>2.3</v>
      </c>
    </row>
    <row r="156" customFormat="false" ht="15.75" hidden="false" customHeight="false" outlineLevel="0" collapsed="false">
      <c r="A156" s="32"/>
      <c r="C156" s="35" t="e">
        <v>#NAME?</v>
      </c>
      <c r="D156" s="41" t="n">
        <v>101.45</v>
      </c>
      <c r="E156" s="41" t="n">
        <v>16.7</v>
      </c>
      <c r="F156" s="41" t="n">
        <v>14.5</v>
      </c>
      <c r="G156" s="41" t="n">
        <v>4.2</v>
      </c>
      <c r="H156" s="41" t="n">
        <v>5.1</v>
      </c>
      <c r="I156" s="41" t="n">
        <v>2.2</v>
      </c>
    </row>
    <row r="157" customFormat="false" ht="15.75" hidden="false" customHeight="false" outlineLevel="0" collapsed="false">
      <c r="A157" s="32"/>
      <c r="C157" s="35" t="e">
        <v>#NAME?</v>
      </c>
      <c r="D157" s="41" t="n">
        <v>71.75</v>
      </c>
      <c r="E157" s="41" t="n">
        <v>14.9</v>
      </c>
      <c r="F157" s="41" t="n">
        <v>12.8</v>
      </c>
      <c r="G157" s="41" t="n">
        <v>4.2</v>
      </c>
      <c r="H157" s="41" t="n">
        <v>4.8</v>
      </c>
      <c r="I157" s="41" t="n">
        <v>1.9</v>
      </c>
    </row>
    <row r="158" customFormat="false" ht="15.75" hidden="false" customHeight="false" outlineLevel="0" collapsed="false">
      <c r="A158" s="32"/>
      <c r="C158" s="35" t="e">
        <v>#NAME?</v>
      </c>
      <c r="D158" s="41" t="n">
        <v>82.94</v>
      </c>
      <c r="E158" s="41" t="n">
        <v>15.9</v>
      </c>
      <c r="F158" s="41" t="n">
        <v>13.4</v>
      </c>
      <c r="G158" s="41" t="n">
        <v>4.1</v>
      </c>
      <c r="H158" s="41" t="n">
        <v>5</v>
      </c>
      <c r="I158" s="41" t="n">
        <v>2</v>
      </c>
    </row>
    <row r="159" customFormat="false" ht="15.75" hidden="false" customHeight="false" outlineLevel="0" collapsed="false">
      <c r="A159" s="32"/>
      <c r="C159" s="35" t="e">
        <v>#NAME?</v>
      </c>
      <c r="D159" s="41" t="n">
        <v>74.3</v>
      </c>
      <c r="E159" s="41" t="n">
        <v>16</v>
      </c>
      <c r="F159" s="41" t="n">
        <v>13.5</v>
      </c>
      <c r="G159" s="41" t="n">
        <v>4.2</v>
      </c>
      <c r="H159" s="41" t="n">
        <v>4.7</v>
      </c>
      <c r="I159" s="41" t="n">
        <v>2</v>
      </c>
    </row>
    <row r="160" customFormat="false" ht="15.75" hidden="false" customHeight="false" outlineLevel="0" collapsed="false">
      <c r="A160" s="32"/>
      <c r="C160" s="35" t="e">
        <v>#NAME?</v>
      </c>
      <c r="D160" s="41" t="n">
        <v>74.06</v>
      </c>
      <c r="E160" s="41" t="n">
        <v>15.2</v>
      </c>
      <c r="F160" s="41" t="n">
        <v>13.2</v>
      </c>
      <c r="G160" s="41" t="n">
        <v>4.1</v>
      </c>
      <c r="H160" s="41" t="n">
        <v>4.2</v>
      </c>
      <c r="I160" s="41" t="n">
        <v>1.9</v>
      </c>
    </row>
    <row r="161" customFormat="false" ht="15.75" hidden="false" customHeight="false" outlineLevel="0" collapsed="false">
      <c r="A161" s="32"/>
      <c r="C161" s="35" t="e">
        <v>#NAME?</v>
      </c>
      <c r="D161" s="41" t="n">
        <v>85.56</v>
      </c>
      <c r="E161" s="41" t="n">
        <v>16.3</v>
      </c>
      <c r="F161" s="41" t="n">
        <v>14.2</v>
      </c>
      <c r="G161" s="41" t="n">
        <v>4.2</v>
      </c>
      <c r="H161" s="41" t="n">
        <v>4.7</v>
      </c>
      <c r="I161" s="41" t="n">
        <v>2</v>
      </c>
    </row>
    <row r="162" customFormat="false" ht="15.75" hidden="false" customHeight="false" outlineLevel="0" collapsed="false">
      <c r="A162" s="32"/>
      <c r="C162" s="35" t="e">
        <v>#NAME?</v>
      </c>
      <c r="D162" s="41" t="n">
        <v>79.74</v>
      </c>
      <c r="E162" s="41" t="n">
        <v>15.5</v>
      </c>
      <c r="F162" s="41" t="n">
        <v>13.4</v>
      </c>
      <c r="G162" s="41" t="n">
        <v>4.3</v>
      </c>
      <c r="H162" s="41" t="n">
        <v>4.5</v>
      </c>
      <c r="I162" s="41" t="n">
        <v>2</v>
      </c>
    </row>
    <row r="163" customFormat="false" ht="15.75" hidden="false" customHeight="false" outlineLevel="0" collapsed="false">
      <c r="A163" s="32"/>
      <c r="C163" s="35" t="e">
        <v>#NAME?</v>
      </c>
      <c r="D163" s="41" t="n">
        <v>88.55</v>
      </c>
      <c r="E163" s="41" t="n">
        <v>15.9</v>
      </c>
      <c r="F163" s="41" t="n">
        <v>13.6</v>
      </c>
      <c r="G163" s="41" t="n">
        <v>4</v>
      </c>
      <c r="H163" s="41" t="n">
        <v>4.9</v>
      </c>
      <c r="I163" s="41" t="n">
        <v>2.2</v>
      </c>
    </row>
    <row r="164" customFormat="false" ht="15.75" hidden="false" customHeight="false" outlineLevel="0" collapsed="false">
      <c r="A164" s="32"/>
      <c r="C164" s="35" t="e">
        <v>#NAME?</v>
      </c>
      <c r="D164" s="41" t="n">
        <v>68.87</v>
      </c>
      <c r="E164" s="41" t="n">
        <v>15.1</v>
      </c>
      <c r="F164" s="41" t="n">
        <v>12.8</v>
      </c>
      <c r="G164" s="41" t="n">
        <v>4.1</v>
      </c>
      <c r="H164" s="41" t="n">
        <v>4.6</v>
      </c>
      <c r="I164" s="41" t="n">
        <v>1.9</v>
      </c>
    </row>
    <row r="165" customFormat="false" ht="15.75" hidden="false" customHeight="false" outlineLevel="0" collapsed="false">
      <c r="A165" s="32"/>
      <c r="C165" s="35" t="e">
        <v>#NAME?</v>
      </c>
      <c r="D165" s="41" t="n">
        <v>78.8</v>
      </c>
      <c r="E165" s="41" t="n">
        <v>15.7</v>
      </c>
      <c r="F165" s="41" t="n">
        <v>13.5</v>
      </c>
      <c r="G165" s="41" t="n">
        <v>4</v>
      </c>
      <c r="H165" s="41" t="n">
        <v>4.5</v>
      </c>
      <c r="I165" s="41" t="n">
        <v>2</v>
      </c>
    </row>
    <row r="166" customFormat="false" ht="15.75" hidden="false" customHeight="false" outlineLevel="0" collapsed="false">
      <c r="A166" s="32"/>
      <c r="C166" s="35" t="e">
        <v>#NAME?</v>
      </c>
      <c r="D166" s="41" t="n">
        <v>95.97</v>
      </c>
      <c r="E166" s="41" t="n">
        <v>16.5</v>
      </c>
      <c r="F166" s="41" t="n">
        <v>14.45</v>
      </c>
      <c r="G166" s="41" t="n">
        <v>4.4</v>
      </c>
      <c r="H166" s="41" t="n">
        <v>5</v>
      </c>
      <c r="I166" s="41" t="n">
        <v>2.3</v>
      </c>
    </row>
    <row r="167" customFormat="false" ht="15.75" hidden="false" customHeight="false" outlineLevel="0" collapsed="false">
      <c r="A167" s="32"/>
      <c r="C167" s="35" t="e">
        <v>#NAME?</v>
      </c>
      <c r="D167" s="41" t="n">
        <v>76.4</v>
      </c>
      <c r="E167" s="41" t="n">
        <v>15.5</v>
      </c>
      <c r="F167" s="41" t="n">
        <v>13.4</v>
      </c>
      <c r="G167" s="41" t="n">
        <v>4.5</v>
      </c>
      <c r="H167" s="41" t="n">
        <v>4.5</v>
      </c>
      <c r="I167" s="41" t="n">
        <v>2.1</v>
      </c>
    </row>
    <row r="168" customFormat="false" ht="15.75" hidden="false" customHeight="false" outlineLevel="0" collapsed="false">
      <c r="A168" s="32"/>
      <c r="C168" s="35" t="e">
        <v>#NAME?</v>
      </c>
      <c r="D168" s="41" t="n">
        <v>86.35</v>
      </c>
      <c r="E168" s="41" t="n">
        <v>15.5</v>
      </c>
      <c r="F168" s="41" t="n">
        <v>13.6</v>
      </c>
      <c r="G168" s="41" t="n">
        <v>42</v>
      </c>
      <c r="H168" s="41" t="n">
        <v>4.7</v>
      </c>
      <c r="I168" s="41" t="n">
        <v>2</v>
      </c>
    </row>
    <row r="169" customFormat="false" ht="15.75" hidden="false" customHeight="false" outlineLevel="0" collapsed="false">
      <c r="A169" s="32"/>
      <c r="C169" s="35" t="e">
        <v>#NAME?</v>
      </c>
      <c r="D169" s="41" t="n">
        <v>80.64</v>
      </c>
      <c r="E169" s="41" t="n">
        <v>15.5</v>
      </c>
      <c r="F169" s="41" t="n">
        <v>13.3</v>
      </c>
      <c r="G169" s="41" t="n">
        <v>4.5</v>
      </c>
      <c r="H169" s="41" t="n">
        <v>4.8</v>
      </c>
      <c r="I169" s="41" t="n">
        <v>1.9</v>
      </c>
    </row>
    <row r="170" customFormat="false" ht="15.75" hidden="false" customHeight="false" outlineLevel="0" collapsed="false">
      <c r="A170" s="32"/>
      <c r="C170" s="35" t="e">
        <v>#NAME?</v>
      </c>
      <c r="D170" s="41" t="n">
        <v>97.31</v>
      </c>
      <c r="E170" s="41" t="n">
        <v>16.8</v>
      </c>
      <c r="F170" s="41" t="n">
        <v>14.4</v>
      </c>
      <c r="G170" s="41" t="n">
        <v>4.5</v>
      </c>
      <c r="H170" s="41" t="n">
        <v>5.1</v>
      </c>
      <c r="I170" s="41" t="n">
        <v>2.2</v>
      </c>
    </row>
    <row r="171" customFormat="false" ht="15.75" hidden="false" customHeight="false" outlineLevel="0" collapsed="false">
      <c r="A171" s="32"/>
      <c r="C171" s="35" t="e">
        <v>#NAME?</v>
      </c>
      <c r="D171" s="41" t="n">
        <v>82.46</v>
      </c>
      <c r="E171" s="41" t="n">
        <v>15.4</v>
      </c>
      <c r="F171" s="41" t="n">
        <v>13</v>
      </c>
      <c r="G171" s="41" t="n">
        <v>4.1</v>
      </c>
      <c r="H171" s="41" t="n">
        <v>4.7</v>
      </c>
      <c r="I171" s="41" t="n">
        <v>2</v>
      </c>
    </row>
    <row r="172" customFormat="false" ht="15.75" hidden="false" customHeight="false" outlineLevel="0" collapsed="false">
      <c r="A172" s="32"/>
      <c r="C172" s="35" t="e">
        <v>#NAME?</v>
      </c>
      <c r="D172" s="41" t="n">
        <v>61.86</v>
      </c>
      <c r="E172" s="41" t="n">
        <v>14.5</v>
      </c>
      <c r="F172" s="41" t="n">
        <v>12.3</v>
      </c>
      <c r="G172" s="41" t="n">
        <v>3.9</v>
      </c>
      <c r="H172" s="41" t="n">
        <v>4.4</v>
      </c>
      <c r="I172" s="41" t="n">
        <v>1.8</v>
      </c>
    </row>
    <row r="173" customFormat="false" ht="15.75" hidden="false" customHeight="false" outlineLevel="0" collapsed="false">
      <c r="A173" s="32"/>
      <c r="C173" s="35" t="e">
        <v>#NAME?</v>
      </c>
      <c r="D173" s="41" t="n">
        <v>68.36</v>
      </c>
      <c r="E173" s="41" t="n">
        <v>15</v>
      </c>
      <c r="F173" s="41" t="n">
        <v>12.7</v>
      </c>
      <c r="G173" s="41" t="n">
        <v>3.8</v>
      </c>
      <c r="H173" s="41" t="n">
        <v>4.5</v>
      </c>
      <c r="I173" s="41" t="n">
        <v>1.9</v>
      </c>
    </row>
    <row r="174" customFormat="false" ht="15.75" hidden="false" customHeight="false" outlineLevel="0" collapsed="false">
      <c r="A174" s="32"/>
      <c r="C174" s="35" t="e">
        <v>#NAME?</v>
      </c>
      <c r="D174" s="41" t="n">
        <v>87.37</v>
      </c>
      <c r="E174" s="41" t="n">
        <v>16.2</v>
      </c>
      <c r="F174" s="41" t="n">
        <v>13.8</v>
      </c>
      <c r="G174" s="41" t="n">
        <v>4.4</v>
      </c>
      <c r="H174" s="41" t="n">
        <v>5</v>
      </c>
      <c r="I174" s="41" t="n">
        <v>2.1</v>
      </c>
    </row>
    <row r="175" customFormat="false" ht="15.75" hidden="false" customHeight="false" outlineLevel="0" collapsed="false">
      <c r="A175" s="32"/>
      <c r="C175" s="35" t="e">
        <v>#NAME?</v>
      </c>
      <c r="D175" s="41" t="n">
        <v>89.1</v>
      </c>
      <c r="E175" s="41" t="n">
        <v>16.2</v>
      </c>
      <c r="F175" s="41" t="n">
        <v>13.8</v>
      </c>
      <c r="G175" s="41" t="n">
        <v>4.5</v>
      </c>
      <c r="H175" s="41" t="n">
        <v>4.9</v>
      </c>
      <c r="I175" s="41" t="n">
        <v>2.2</v>
      </c>
    </row>
    <row r="176" customFormat="false" ht="15.75" hidden="false" customHeight="false" outlineLevel="0" collapsed="false">
      <c r="A176" s="32"/>
      <c r="C176" s="35" t="e">
        <v>#NAME?</v>
      </c>
      <c r="D176" s="41" t="n">
        <v>71.08</v>
      </c>
      <c r="E176" s="41" t="n">
        <v>14.9</v>
      </c>
      <c r="F176" s="41" t="n">
        <v>12.8</v>
      </c>
      <c r="G176" s="41" t="n">
        <v>3.9</v>
      </c>
      <c r="H176" s="41" t="n">
        <v>4.5</v>
      </c>
      <c r="I176" s="41" t="n">
        <v>1.9</v>
      </c>
    </row>
    <row r="177" customFormat="false" ht="15.75" hidden="false" customHeight="false" outlineLevel="0" collapsed="false">
      <c r="A177" s="32"/>
      <c r="C177" s="35" t="e">
        <v>#NAME?</v>
      </c>
      <c r="D177" s="41" t="n">
        <v>78.79</v>
      </c>
      <c r="E177" s="41" t="n">
        <v>15.5</v>
      </c>
      <c r="F177" s="41" t="n">
        <v>13.4</v>
      </c>
      <c r="G177" s="41" t="n">
        <v>4.1</v>
      </c>
      <c r="H177" s="41" t="n">
        <v>4.5</v>
      </c>
      <c r="I177" s="41" t="n">
        <v>2.1</v>
      </c>
    </row>
    <row r="178" customFormat="false" ht="15.75" hidden="false" customHeight="false" outlineLevel="0" collapsed="false">
      <c r="A178" s="32"/>
      <c r="C178" s="35" t="e">
        <v>#NAME?</v>
      </c>
      <c r="D178" s="41" t="n">
        <v>81.57</v>
      </c>
      <c r="E178" s="41" t="n">
        <v>15.2</v>
      </c>
      <c r="F178" s="41" t="n">
        <v>12.8</v>
      </c>
      <c r="G178" s="41" t="n">
        <v>4</v>
      </c>
      <c r="H178" s="41" t="n">
        <v>4.5</v>
      </c>
      <c r="I178" s="41" t="n">
        <v>2.2</v>
      </c>
    </row>
    <row r="179" customFormat="false" ht="15.75" hidden="false" customHeight="false" outlineLevel="0" collapsed="false">
      <c r="A179" s="32"/>
      <c r="C179" s="35" t="e">
        <v>#NAME?</v>
      </c>
      <c r="D179" s="41" t="n">
        <v>79.25</v>
      </c>
      <c r="E179" s="41" t="n">
        <v>15.4</v>
      </c>
      <c r="F179" s="41" t="n">
        <v>13</v>
      </c>
      <c r="G179" s="41" t="n">
        <v>3.9</v>
      </c>
      <c r="H179" s="41" t="n">
        <v>4.7</v>
      </c>
      <c r="I179" s="41" t="n">
        <v>2.1</v>
      </c>
    </row>
    <row r="180" customFormat="false" ht="15.75" hidden="false" customHeight="false" outlineLevel="0" collapsed="false">
      <c r="A180" s="32"/>
      <c r="C180" s="35" t="e">
        <v>#NAME?</v>
      </c>
      <c r="D180" s="41" t="n">
        <v>92.3</v>
      </c>
      <c r="E180" s="41" t="n">
        <v>15.7</v>
      </c>
      <c r="F180" s="41" t="n">
        <v>13.5</v>
      </c>
      <c r="G180" s="41" t="n">
        <v>3.8</v>
      </c>
      <c r="H180" s="41" t="n">
        <v>5</v>
      </c>
      <c r="I180" s="41" t="n">
        <v>2.1</v>
      </c>
    </row>
    <row r="181" customFormat="false" ht="15.75" hidden="false" customHeight="false" outlineLevel="0" collapsed="false">
      <c r="A181" s="32"/>
      <c r="C181" s="35" t="e">
        <v>#NAME?</v>
      </c>
      <c r="D181" s="41" t="n">
        <v>82.81</v>
      </c>
      <c r="E181" s="41" t="n">
        <v>15.4</v>
      </c>
      <c r="F181" s="41" t="n">
        <v>13.1</v>
      </c>
      <c r="G181" s="41" t="n">
        <v>3.9</v>
      </c>
      <c r="H181" s="41" t="n">
        <v>4.7</v>
      </c>
      <c r="I181" s="41" t="n">
        <v>2.1</v>
      </c>
    </row>
    <row r="182" customFormat="false" ht="15.75" hidden="false" customHeight="false" outlineLevel="0" collapsed="false">
      <c r="A182" s="32"/>
      <c r="C182" s="35" t="e">
        <v>#NAME?</v>
      </c>
      <c r="D182" s="41" t="n">
        <v>72.98</v>
      </c>
      <c r="E182" s="41" t="n">
        <v>15.4</v>
      </c>
      <c r="F182" s="41" t="n">
        <v>13</v>
      </c>
      <c r="G182" s="41" t="n">
        <v>4.1</v>
      </c>
      <c r="H182" s="41" t="n">
        <v>4.6</v>
      </c>
      <c r="I182" s="41" t="n">
        <v>1.9</v>
      </c>
    </row>
    <row r="183" customFormat="false" ht="15.75" hidden="false" customHeight="false" outlineLevel="0" collapsed="false">
      <c r="A183" s="32"/>
      <c r="C183" s="35" t="e">
        <v>#NAME?</v>
      </c>
      <c r="D183" s="41" t="n">
        <v>77.46</v>
      </c>
      <c r="E183" s="41" t="n">
        <v>15.4</v>
      </c>
      <c r="F183" s="41" t="n">
        <v>13.2</v>
      </c>
      <c r="G183" s="41" t="n">
        <v>3.8</v>
      </c>
      <c r="H183" s="41" t="n">
        <v>4.3</v>
      </c>
      <c r="I183" s="41" t="n">
        <v>2.1</v>
      </c>
    </row>
    <row r="184" customFormat="false" ht="15.75" hidden="false" customHeight="false" outlineLevel="0" collapsed="false">
      <c r="A184" s="32"/>
      <c r="C184" s="35" t="e">
        <v>#NAME?</v>
      </c>
      <c r="D184" s="41" t="n">
        <v>68.14</v>
      </c>
      <c r="E184" s="41" t="n">
        <v>15.4</v>
      </c>
      <c r="F184" s="41" t="n">
        <v>13</v>
      </c>
      <c r="G184" s="41" t="n">
        <v>3.9</v>
      </c>
      <c r="H184" s="41" t="n">
        <v>4.6</v>
      </c>
      <c r="I184" s="41" t="n">
        <v>1.9</v>
      </c>
    </row>
    <row r="185" customFormat="false" ht="15.75" hidden="false" customHeight="false" outlineLevel="0" collapsed="false">
      <c r="A185" s="32"/>
      <c r="C185" s="35" t="e">
        <v>#NAME?</v>
      </c>
      <c r="D185" s="41" t="n">
        <v>83.49</v>
      </c>
      <c r="E185" s="41" t="n">
        <v>15.7</v>
      </c>
      <c r="F185" s="41" t="n">
        <v>13.8</v>
      </c>
      <c r="G185" s="41" t="n">
        <v>4.2</v>
      </c>
      <c r="H185" s="41" t="n">
        <v>4.8</v>
      </c>
      <c r="I185" s="41" t="n">
        <v>2.1</v>
      </c>
    </row>
    <row r="186" customFormat="false" ht="15.75" hidden="false" customHeight="false" outlineLevel="0" collapsed="false">
      <c r="A186" s="32"/>
      <c r="C186" s="35" t="e">
        <v>#NAME?</v>
      </c>
      <c r="D186" s="41" t="n">
        <v>81.32</v>
      </c>
      <c r="E186" s="41" t="n">
        <v>15.7</v>
      </c>
      <c r="F186" s="41" t="n">
        <v>13.6</v>
      </c>
      <c r="G186" s="41" t="n">
        <v>4</v>
      </c>
      <c r="H186" s="41" t="n">
        <v>4.9</v>
      </c>
      <c r="I186" s="41" t="n">
        <v>1.9</v>
      </c>
    </row>
    <row r="187" customFormat="false" ht="15.75" hidden="false" customHeight="false" outlineLevel="0" collapsed="false">
      <c r="A187" s="32"/>
      <c r="C187" s="35" t="e">
        <v>#NAME?</v>
      </c>
      <c r="D187" s="41" t="n">
        <v>76.63</v>
      </c>
      <c r="E187" s="41" t="n">
        <v>15.7</v>
      </c>
      <c r="F187" s="41" t="n">
        <v>13.5</v>
      </c>
      <c r="G187" s="41" t="n">
        <v>4</v>
      </c>
      <c r="H187" s="41" t="n">
        <v>4.6</v>
      </c>
      <c r="I187" s="41" t="n">
        <v>2.1</v>
      </c>
    </row>
    <row r="188" customFormat="false" ht="15.75" hidden="false" customHeight="false" outlineLevel="0" collapsed="false">
      <c r="A188" s="32"/>
      <c r="C188" s="35" t="e">
        <v>#NAME?</v>
      </c>
      <c r="D188" s="41" t="n">
        <v>85.84</v>
      </c>
      <c r="E188" s="41" t="n">
        <v>15.9</v>
      </c>
      <c r="F188" s="41" t="n">
        <v>13.5</v>
      </c>
      <c r="G188" s="41" t="n">
        <v>4.3</v>
      </c>
      <c r="H188" s="41" t="n">
        <v>4.7</v>
      </c>
      <c r="I188" s="41" t="n">
        <v>2.1</v>
      </c>
    </row>
    <row r="189" customFormat="false" ht="15.75" hidden="false" customHeight="false" outlineLevel="0" collapsed="false">
      <c r="A189" s="32"/>
      <c r="C189" s="35" t="e">
        <v>#NAME?</v>
      </c>
      <c r="D189" s="41" t="n">
        <v>86.69</v>
      </c>
      <c r="E189" s="41" t="n">
        <v>16.4</v>
      </c>
      <c r="F189" s="41" t="n">
        <v>13.6</v>
      </c>
      <c r="G189" s="41" t="n">
        <v>4.2</v>
      </c>
      <c r="H189" s="41" t="n">
        <v>5</v>
      </c>
      <c r="I189" s="41" t="n">
        <v>2.2</v>
      </c>
    </row>
    <row r="190" customFormat="false" ht="15.75" hidden="false" customHeight="false" outlineLevel="0" collapsed="false">
      <c r="A190" s="32"/>
      <c r="C190" s="35" t="e">
        <v>#NAME?</v>
      </c>
      <c r="D190" s="41" t="n">
        <v>93.9</v>
      </c>
      <c r="E190" s="41" t="n">
        <v>16.5</v>
      </c>
      <c r="F190" s="41" t="n">
        <v>13.8</v>
      </c>
      <c r="G190" s="41" t="n">
        <v>4.4</v>
      </c>
      <c r="H190" s="41" t="n">
        <v>5</v>
      </c>
      <c r="I190" s="41" t="n">
        <v>2.2</v>
      </c>
    </row>
    <row r="191" customFormat="false" ht="15.75" hidden="false" customHeight="false" outlineLevel="0" collapsed="false">
      <c r="A191" s="32"/>
      <c r="C191" s="35" t="e">
        <v>#NAME?</v>
      </c>
      <c r="D191" s="41" t="n">
        <v>72.86</v>
      </c>
      <c r="E191" s="41" t="n">
        <v>14.8</v>
      </c>
      <c r="F191" s="41" t="n">
        <v>13.1</v>
      </c>
      <c r="G191" s="41" t="n">
        <v>4.1</v>
      </c>
      <c r="H191" s="41" t="n">
        <v>4.5</v>
      </c>
      <c r="I191" s="41" t="n">
        <v>2</v>
      </c>
    </row>
    <row r="192" customFormat="false" ht="15.75" hidden="false" customHeight="false" outlineLevel="0" collapsed="false">
      <c r="A192" s="32"/>
      <c r="C192" s="35" t="e">
        <v>#NAME?</v>
      </c>
      <c r="D192" s="41" t="n">
        <v>61.18</v>
      </c>
      <c r="E192" s="41" t="n">
        <v>14.8</v>
      </c>
      <c r="F192" s="41" t="n">
        <v>12.7</v>
      </c>
      <c r="G192" s="41" t="n">
        <v>4</v>
      </c>
      <c r="H192" s="41" t="n">
        <v>4.4</v>
      </c>
      <c r="I192" s="41" t="n">
        <v>2</v>
      </c>
    </row>
    <row r="193" customFormat="false" ht="15.75" hidden="false" customHeight="false" outlineLevel="0" collapsed="false">
      <c r="A193" s="32"/>
      <c r="C193" s="35" t="e">
        <v>#NAME?</v>
      </c>
      <c r="D193" s="41" t="n">
        <v>73.34</v>
      </c>
      <c r="E193" s="41" t="n">
        <v>15.5</v>
      </c>
      <c r="F193" s="41" t="n">
        <v>13.5</v>
      </c>
      <c r="G193" s="41" t="n">
        <v>4.2</v>
      </c>
      <c r="H193" s="41" t="n">
        <v>4.5</v>
      </c>
      <c r="I193" s="41" t="n">
        <v>2</v>
      </c>
    </row>
    <row r="194" customFormat="false" ht="15.75" hidden="false" customHeight="false" outlineLevel="0" collapsed="false">
      <c r="A194" s="32"/>
      <c r="C194" s="35" t="e">
        <v>#NAME?</v>
      </c>
      <c r="D194" s="41" t="n">
        <v>70.45</v>
      </c>
      <c r="E194" s="41" t="n">
        <v>14.9</v>
      </c>
      <c r="F194" s="41" t="n">
        <v>12.8</v>
      </c>
      <c r="G194" s="41" t="n">
        <v>3.9</v>
      </c>
      <c r="H194" s="41" t="n">
        <v>4.5</v>
      </c>
      <c r="I194" s="41" t="n">
        <v>2</v>
      </c>
    </row>
    <row r="195" customFormat="false" ht="15.75" hidden="false" customHeight="false" outlineLevel="0" collapsed="false">
      <c r="A195" s="32"/>
      <c r="C195" s="35" t="e">
        <v>#NAME?</v>
      </c>
      <c r="D195" s="41" t="n">
        <v>88.76</v>
      </c>
      <c r="E195" s="41" t="n">
        <v>16.7</v>
      </c>
      <c r="F195" s="41" t="n">
        <v>14.4</v>
      </c>
      <c r="G195" s="41" t="n">
        <v>4.3</v>
      </c>
      <c r="H195" s="41" t="n">
        <v>5</v>
      </c>
      <c r="I195" s="41" t="n">
        <v>2.2</v>
      </c>
    </row>
    <row r="196" customFormat="false" ht="15.75" hidden="false" customHeight="false" outlineLevel="0" collapsed="false">
      <c r="A196" s="32"/>
      <c r="C196" s="35" t="e">
        <v>#NAME?</v>
      </c>
      <c r="D196" s="41" t="n">
        <v>79.43</v>
      </c>
      <c r="E196" s="41" t="n">
        <v>15.3</v>
      </c>
      <c r="F196" s="41" t="n">
        <v>13</v>
      </c>
      <c r="G196" s="41" t="n">
        <v>4.1</v>
      </c>
      <c r="H196" s="41" t="n">
        <v>4.5</v>
      </c>
      <c r="I196" s="41" t="n">
        <v>2.1</v>
      </c>
    </row>
    <row r="197" customFormat="false" ht="15.75" hidden="false" customHeight="false" outlineLevel="0" collapsed="false">
      <c r="A197" s="32"/>
      <c r="C197" s="35" t="e">
        <v>#NAME?</v>
      </c>
      <c r="D197" s="41" t="n">
        <v>73.54</v>
      </c>
      <c r="E197" s="41" t="n">
        <v>15.5</v>
      </c>
      <c r="F197" s="41" t="n">
        <v>13.3</v>
      </c>
      <c r="G197" s="41" t="n">
        <v>4.1</v>
      </c>
      <c r="H197" s="41" t="n">
        <v>4.6</v>
      </c>
      <c r="I197" s="41" t="n">
        <v>2</v>
      </c>
    </row>
    <row r="198" customFormat="false" ht="15.75" hidden="false" customHeight="false" outlineLevel="0" collapsed="false">
      <c r="A198" s="32"/>
      <c r="C198" s="35" t="e">
        <v>#NAME?</v>
      </c>
      <c r="D198" s="41" t="n">
        <v>63.84</v>
      </c>
      <c r="E198" s="41" t="n">
        <v>14.5</v>
      </c>
      <c r="F198" s="41" t="n">
        <v>12.8</v>
      </c>
      <c r="G198" s="41" t="n">
        <v>4.1</v>
      </c>
      <c r="H198" s="41" t="n">
        <v>4.5</v>
      </c>
      <c r="I198" s="41" t="n">
        <v>2</v>
      </c>
    </row>
    <row r="199" customFormat="false" ht="15.75" hidden="false" customHeight="false" outlineLevel="0" collapsed="false">
      <c r="A199" s="32"/>
      <c r="C199" s="35" t="e">
        <v>#NAME?</v>
      </c>
      <c r="D199" s="41" t="n">
        <v>95.55</v>
      </c>
      <c r="E199" s="41" t="n">
        <v>16.8</v>
      </c>
      <c r="F199" s="41" t="n">
        <v>14.7</v>
      </c>
      <c r="G199" s="41" t="n">
        <v>4.1</v>
      </c>
      <c r="H199" s="41" t="n">
        <v>5</v>
      </c>
      <c r="I199" s="41" t="n">
        <v>2.1</v>
      </c>
    </row>
    <row r="200" customFormat="false" ht="15.75" hidden="false" customHeight="false" outlineLevel="0" collapsed="false">
      <c r="A200" s="32"/>
      <c r="C200" s="35" t="e">
        <v>#NAME?</v>
      </c>
      <c r="D200" s="41" t="n">
        <v>71.82</v>
      </c>
      <c r="E200" s="41" t="n">
        <v>15.1</v>
      </c>
      <c r="F200" s="41" t="n">
        <v>12.8</v>
      </c>
      <c r="G200" s="41" t="n">
        <v>3.8</v>
      </c>
      <c r="H200" s="41" t="n">
        <v>4.9</v>
      </c>
      <c r="I200" s="41" t="n">
        <v>2</v>
      </c>
    </row>
    <row r="201" customFormat="false" ht="15.75" hidden="false" customHeight="false" outlineLevel="0" collapsed="false">
      <c r="A201" s="32"/>
      <c r="C201" s="35" t="e">
        <v>#NAME?</v>
      </c>
      <c r="D201" s="41" t="n">
        <v>75.29</v>
      </c>
      <c r="E201" s="41" t="n">
        <v>16</v>
      </c>
      <c r="F201" s="41" t="n">
        <v>13.9</v>
      </c>
      <c r="G201" s="41" t="n">
        <v>4.2</v>
      </c>
      <c r="H201" s="41" t="n">
        <v>4.9</v>
      </c>
      <c r="I201" s="41" t="n">
        <v>2</v>
      </c>
    </row>
    <row r="202" customFormat="false" ht="15.75" hidden="false" customHeight="false" outlineLevel="0" collapsed="false">
      <c r="A202" s="32"/>
      <c r="C202" s="35" t="e">
        <v>#NAME?</v>
      </c>
      <c r="D202" s="41" t="n">
        <v>67.42</v>
      </c>
      <c r="E202" s="41" t="n">
        <v>15.1</v>
      </c>
      <c r="F202" s="41" t="n">
        <v>12.7</v>
      </c>
      <c r="G202" s="41" t="n">
        <v>3.9</v>
      </c>
      <c r="H202" s="41" t="n">
        <v>4.6</v>
      </c>
      <c r="I202" s="41" t="n">
        <v>2</v>
      </c>
    </row>
    <row r="203" customFormat="false" ht="15.75" hidden="false" customHeight="false" outlineLevel="0" collapsed="false">
      <c r="A203" s="32"/>
      <c r="C203" s="35" t="e">
        <v>#NAME?</v>
      </c>
      <c r="D203" s="41" t="n">
        <v>93.31</v>
      </c>
      <c r="E203" s="41" t="n">
        <v>16</v>
      </c>
      <c r="F203" s="41" t="n">
        <v>13.5</v>
      </c>
      <c r="G203" s="41" t="n">
        <v>4.2</v>
      </c>
      <c r="H203" s="41" t="n">
        <v>5.1</v>
      </c>
      <c r="I203" s="41" t="n">
        <v>2.2</v>
      </c>
    </row>
    <row r="204" customFormat="false" ht="15.75" hidden="false" customHeight="false" outlineLevel="0" collapsed="false">
      <c r="A204" s="32"/>
      <c r="C204" s="35" t="e">
        <v>#NAME?</v>
      </c>
      <c r="D204" s="41" t="n">
        <v>70.65</v>
      </c>
      <c r="E204" s="41" t="n">
        <v>15.7</v>
      </c>
      <c r="F204" s="41" t="n">
        <v>13.6</v>
      </c>
      <c r="G204" s="41" t="n">
        <v>4.1</v>
      </c>
      <c r="H204" s="41" t="n">
        <v>4.6</v>
      </c>
      <c r="I204" s="41" t="n">
        <v>2</v>
      </c>
    </row>
    <row r="205" customFormat="false" ht="15.75" hidden="false" customHeight="false" outlineLevel="0" collapsed="false">
      <c r="A205" s="32"/>
      <c r="C205" s="35" t="e">
        <v>#NAME?</v>
      </c>
      <c r="D205" s="41" t="n">
        <v>102.13</v>
      </c>
      <c r="E205" s="41" t="n">
        <v>16.7</v>
      </c>
      <c r="F205" s="41" t="n">
        <v>14.4</v>
      </c>
      <c r="G205" s="41" t="n">
        <v>4.5</v>
      </c>
      <c r="H205" s="41" t="n">
        <v>5.2</v>
      </c>
      <c r="I205" s="41" t="n">
        <v>2.2</v>
      </c>
    </row>
    <row r="206" customFormat="false" ht="15.75" hidden="false" customHeight="false" outlineLevel="0" collapsed="false">
      <c r="A206" s="32"/>
      <c r="C206" s="35" t="e">
        <v>#NAME?</v>
      </c>
      <c r="D206" s="41" t="n">
        <v>105.54</v>
      </c>
      <c r="E206" s="41" t="n">
        <v>17.5</v>
      </c>
      <c r="F206" s="41" t="n">
        <v>14.8</v>
      </c>
      <c r="G206" s="41" t="n">
        <v>4.3</v>
      </c>
      <c r="H206" s="41" t="n">
        <v>5</v>
      </c>
      <c r="I206" s="41" t="n">
        <v>2.3</v>
      </c>
    </row>
    <row r="207" customFormat="false" ht="15.75" hidden="false" customHeight="false" outlineLevel="0" collapsed="false">
      <c r="A207" s="32"/>
      <c r="C207" s="35" t="e">
        <v>#NAME?</v>
      </c>
      <c r="D207" s="41" t="n">
        <v>93.52</v>
      </c>
      <c r="E207" s="41" t="n">
        <v>16.5</v>
      </c>
      <c r="F207" s="41" t="n">
        <v>14.6</v>
      </c>
      <c r="G207" s="41" t="n">
        <v>4.4</v>
      </c>
      <c r="H207" s="41" t="n">
        <v>4.6</v>
      </c>
      <c r="I207" s="41" t="n">
        <v>2.2</v>
      </c>
    </row>
    <row r="208" customFormat="false" ht="15.75" hidden="false" customHeight="false" outlineLevel="0" collapsed="false">
      <c r="A208" s="32"/>
      <c r="C208" s="35" t="e">
        <v>#NAME?</v>
      </c>
      <c r="D208" s="41" t="n">
        <v>64.88</v>
      </c>
      <c r="E208" s="41" t="n">
        <v>14.6</v>
      </c>
      <c r="F208" s="41" t="n">
        <v>12.4</v>
      </c>
      <c r="G208" s="41" t="n">
        <v>4.1</v>
      </c>
      <c r="H208" s="41" t="n">
        <v>4.6</v>
      </c>
      <c r="I208" s="41" t="n">
        <v>2</v>
      </c>
    </row>
    <row r="209" customFormat="false" ht="15.75" hidden="false" customHeight="false" outlineLevel="0" collapsed="false">
      <c r="A209" s="32"/>
      <c r="C209" s="35" t="e">
        <v>#NAME?</v>
      </c>
      <c r="D209" s="41" t="n">
        <v>77.28</v>
      </c>
      <c r="E209" s="41" t="n">
        <v>15.5</v>
      </c>
      <c r="F209" s="41" t="n">
        <v>13.5</v>
      </c>
      <c r="G209" s="41" t="n">
        <v>4</v>
      </c>
      <c r="H209" s="41" t="n">
        <v>4.8</v>
      </c>
      <c r="I209" s="41" t="n">
        <v>2.1</v>
      </c>
    </row>
    <row r="210" customFormat="false" ht="15.75" hidden="false" customHeight="false" outlineLevel="0" collapsed="false">
      <c r="A210" s="32"/>
      <c r="C210" s="35" t="e">
        <v>#NAME?</v>
      </c>
      <c r="D210" s="41" t="n">
        <v>72.7</v>
      </c>
      <c r="E210" s="41" t="n">
        <v>15.3</v>
      </c>
      <c r="F210" s="41" t="n">
        <v>12.8</v>
      </c>
      <c r="G210" s="41" t="n">
        <v>4.1</v>
      </c>
      <c r="H210" s="41" t="n">
        <v>4.6</v>
      </c>
      <c r="I210" s="41" t="n">
        <v>2</v>
      </c>
    </row>
    <row r="211" customFormat="false" ht="15.75" hidden="false" customHeight="false" outlineLevel="0" collapsed="false">
      <c r="A211" s="32"/>
      <c r="C211" s="35" t="e">
        <v>#NAME?</v>
      </c>
      <c r="D211" s="41" t="n">
        <v>91.55</v>
      </c>
      <c r="E211" s="41" t="n">
        <v>16.5</v>
      </c>
      <c r="F211" s="41" t="n">
        <v>14.2</v>
      </c>
      <c r="G211" s="41" t="n">
        <v>4.3</v>
      </c>
      <c r="H211" s="41" t="n">
        <v>4.9</v>
      </c>
      <c r="I211" s="41" t="n">
        <v>2.3</v>
      </c>
    </row>
    <row r="212" customFormat="false" ht="15.75" hidden="false" customHeight="false" outlineLevel="0" collapsed="false">
      <c r="A212" s="32"/>
      <c r="C212" s="35" t="e">
        <v>#NAME?</v>
      </c>
      <c r="D212" s="41" t="n">
        <v>91.02</v>
      </c>
      <c r="E212" s="41" t="n">
        <v>16.3</v>
      </c>
      <c r="F212" s="41" t="n">
        <v>13.7</v>
      </c>
      <c r="G212" s="41" t="n">
        <v>4.3</v>
      </c>
      <c r="H212" s="41" t="n">
        <v>5</v>
      </c>
      <c r="I212" s="41" t="n">
        <v>2.1</v>
      </c>
    </row>
    <row r="213" customFormat="false" ht="15.75" hidden="false" customHeight="false" outlineLevel="0" collapsed="false">
      <c r="A213" s="32"/>
      <c r="C213" s="35" t="e">
        <v>#NAME?</v>
      </c>
      <c r="D213" s="41" t="n">
        <v>61.82</v>
      </c>
      <c r="E213" s="41" t="n">
        <v>14.2</v>
      </c>
      <c r="F213" s="41" t="n">
        <v>12</v>
      </c>
      <c r="G213" s="41" t="n">
        <v>3.9</v>
      </c>
      <c r="H213" s="41" t="n">
        <v>4.2</v>
      </c>
      <c r="I213" s="41" t="n">
        <v>1.9</v>
      </c>
    </row>
    <row r="214" customFormat="false" ht="15.75" hidden="false" customHeight="false" outlineLevel="0" collapsed="false">
      <c r="A214" s="32"/>
      <c r="C214" s="35" t="e">
        <v>#NAME?</v>
      </c>
      <c r="D214" s="41" t="n">
        <v>69.97</v>
      </c>
      <c r="E214" s="41" t="n">
        <v>14.8</v>
      </c>
      <c r="F214" s="41" t="n">
        <v>12.8</v>
      </c>
      <c r="G214" s="41" t="n">
        <v>3.4</v>
      </c>
      <c r="H214" s="41" t="n">
        <v>4.5</v>
      </c>
      <c r="I214" s="41" t="n">
        <v>1.9</v>
      </c>
    </row>
    <row r="215" customFormat="false" ht="15.75" hidden="false" customHeight="false" outlineLevel="0" collapsed="false">
      <c r="A215" s="32"/>
      <c r="C215" s="35" t="e">
        <v>#NAME?</v>
      </c>
      <c r="D215" s="41" t="n">
        <v>74.44</v>
      </c>
      <c r="E215" s="41" t="n">
        <v>15</v>
      </c>
      <c r="F215" s="41" t="n">
        <v>12.9</v>
      </c>
      <c r="G215" s="41" t="n">
        <v>4.2</v>
      </c>
      <c r="H215" s="41" t="n">
        <v>4.7</v>
      </c>
      <c r="I215" s="41" t="n">
        <v>2.1</v>
      </c>
    </row>
    <row r="216" customFormat="false" ht="15.75" hidden="false" customHeight="false" outlineLevel="0" collapsed="false">
      <c r="A216" s="32"/>
      <c r="C216" s="35" t="e">
        <v>#NAME?</v>
      </c>
      <c r="D216" s="41" t="n">
        <v>57.04</v>
      </c>
      <c r="E216" s="41" t="n">
        <v>14.5</v>
      </c>
      <c r="F216" s="41" t="n">
        <v>12</v>
      </c>
      <c r="G216" s="41" t="n">
        <v>4</v>
      </c>
      <c r="H216" s="41" t="n">
        <v>4.2</v>
      </c>
      <c r="I216" s="41" t="n">
        <v>1.9</v>
      </c>
    </row>
    <row r="217" customFormat="false" ht="15.75" hidden="false" customHeight="false" outlineLevel="0" collapsed="false">
      <c r="A217" s="32"/>
      <c r="C217" s="35" t="e">
        <v>#NAME?</v>
      </c>
      <c r="D217" s="41" t="n">
        <v>93.43</v>
      </c>
      <c r="E217" s="41" t="n">
        <v>17</v>
      </c>
      <c r="F217" s="41" t="n">
        <v>14.5</v>
      </c>
      <c r="G217" s="41" t="n">
        <v>4.5</v>
      </c>
      <c r="H217" s="41" t="n">
        <v>4.9</v>
      </c>
      <c r="I217" s="41" t="n">
        <v>2.2</v>
      </c>
    </row>
    <row r="218" customFormat="false" ht="15.75" hidden="false" customHeight="false" outlineLevel="0" collapsed="false">
      <c r="A218" s="32"/>
      <c r="C218" s="35" t="e">
        <v>#NAME?</v>
      </c>
      <c r="D218" s="41" t="n">
        <v>85.55</v>
      </c>
      <c r="E218" s="41" t="n">
        <v>16</v>
      </c>
      <c r="F218" s="41" t="n">
        <v>13.8</v>
      </c>
      <c r="G218" s="41" t="n">
        <v>4.5</v>
      </c>
      <c r="H218" s="41" t="n">
        <v>5.1</v>
      </c>
      <c r="I218" s="41" t="n">
        <v>2.1</v>
      </c>
    </row>
    <row r="219" customFormat="false" ht="15.75" hidden="false" customHeight="false" outlineLevel="0" collapsed="false">
      <c r="A219" s="32"/>
      <c r="C219" s="35" t="e">
        <v>#NAME?</v>
      </c>
      <c r="D219" s="41" t="n">
        <v>74.88</v>
      </c>
      <c r="E219" s="41" t="n">
        <v>15.2</v>
      </c>
      <c r="F219" s="41" t="n">
        <v>12.7</v>
      </c>
      <c r="G219" s="41" t="n">
        <v>4</v>
      </c>
      <c r="H219" s="41" t="n">
        <v>4.8</v>
      </c>
      <c r="I219" s="41" t="n">
        <v>1.9</v>
      </c>
    </row>
    <row r="220" customFormat="false" ht="15.75" hidden="false" customHeight="false" outlineLevel="0" collapsed="false">
      <c r="A220" s="32"/>
      <c r="C220" s="35" t="e">
        <v>#NAME?</v>
      </c>
      <c r="D220" s="41" t="n">
        <v>74.82</v>
      </c>
      <c r="E220" s="41" t="n">
        <v>15.5</v>
      </c>
      <c r="F220" s="41" t="n">
        <v>13</v>
      </c>
      <c r="G220" s="41" t="n">
        <v>4.2</v>
      </c>
      <c r="H220" s="41" t="n">
        <v>4.7</v>
      </c>
      <c r="I220" s="41" t="n">
        <v>2.1</v>
      </c>
    </row>
    <row r="221" customFormat="false" ht="15.75" hidden="false" customHeight="false" outlineLevel="0" collapsed="false">
      <c r="A221" s="32"/>
      <c r="C221" s="35" t="e">
        <v>#NAME?</v>
      </c>
      <c r="D221" s="41" t="n">
        <v>71.72</v>
      </c>
      <c r="E221" s="41" t="n">
        <v>15.2</v>
      </c>
      <c r="F221" s="41" t="n">
        <v>13</v>
      </c>
      <c r="G221" s="41" t="n">
        <v>4.3</v>
      </c>
      <c r="H221" s="41" t="n">
        <v>4.7</v>
      </c>
      <c r="I221" s="41" t="n">
        <v>2</v>
      </c>
    </row>
    <row r="222" customFormat="false" ht="15.75" hidden="false" customHeight="false" outlineLevel="0" collapsed="false">
      <c r="A222" s="32"/>
      <c r="C222" s="35" t="e">
        <v>#NAME?</v>
      </c>
      <c r="D222" s="41" t="n">
        <v>70.77</v>
      </c>
      <c r="E222" s="41" t="n">
        <v>15</v>
      </c>
      <c r="F222" s="41" t="n">
        <v>12.9</v>
      </c>
      <c r="G222" s="41" t="n">
        <v>4.2</v>
      </c>
      <c r="H222" s="41" t="n">
        <v>4.5</v>
      </c>
      <c r="I222" s="41" t="n">
        <v>2</v>
      </c>
    </row>
    <row r="223" customFormat="false" ht="15.75" hidden="false" customHeight="false" outlineLevel="0" collapsed="false">
      <c r="A223" s="32"/>
      <c r="C223" s="35" t="e">
        <v>#NAME?</v>
      </c>
      <c r="D223" s="41" t="n">
        <v>84.74</v>
      </c>
      <c r="E223" s="41" t="n">
        <v>16</v>
      </c>
      <c r="F223" s="41" t="n">
        <v>13.6</v>
      </c>
      <c r="G223" s="41" t="n">
        <v>4.3</v>
      </c>
      <c r="H223" s="41" t="n">
        <v>4.9</v>
      </c>
      <c r="I223" s="41" t="n">
        <v>2.2</v>
      </c>
    </row>
    <row r="224" customFormat="false" ht="15.75" hidden="false" customHeight="false" outlineLevel="0" collapsed="false">
      <c r="A224" s="32"/>
      <c r="C224" s="35" t="e">
        <v>#NAME?</v>
      </c>
      <c r="D224" s="41" t="n">
        <v>73.82</v>
      </c>
      <c r="E224" s="41" t="n">
        <v>15.3</v>
      </c>
      <c r="F224" s="41" t="n">
        <v>13</v>
      </c>
      <c r="G224" s="41" t="n">
        <v>4.2</v>
      </c>
      <c r="H224" s="41" t="n">
        <v>4.6</v>
      </c>
      <c r="I224" s="41" t="n">
        <v>2</v>
      </c>
    </row>
    <row r="225" customFormat="false" ht="15.75" hidden="false" customHeight="false" outlineLevel="0" collapsed="false">
      <c r="A225" s="32"/>
      <c r="C225" s="35" t="e">
        <v>#NAME?</v>
      </c>
      <c r="D225" s="41" t="n">
        <v>76.2</v>
      </c>
      <c r="E225" s="41" t="n">
        <v>15.5</v>
      </c>
      <c r="F225" s="41" t="n">
        <v>13</v>
      </c>
      <c r="G225" s="41" t="n">
        <v>3.9</v>
      </c>
      <c r="H225" s="41" t="n">
        <v>4.5</v>
      </c>
      <c r="I225" s="41" t="n">
        <v>2</v>
      </c>
    </row>
    <row r="226" customFormat="false" ht="15.75" hidden="false" customHeight="false" outlineLevel="0" collapsed="false">
      <c r="A226" s="32"/>
      <c r="C226" s="35" t="e">
        <v>#NAME?</v>
      </c>
      <c r="D226" s="41" t="n">
        <v>104.29</v>
      </c>
      <c r="E226" s="41" t="n">
        <v>16.5</v>
      </c>
      <c r="F226" s="41" t="n">
        <v>14</v>
      </c>
      <c r="G226" s="41" t="n">
        <v>4.5</v>
      </c>
      <c r="H226" s="41" t="n">
        <v>5.2</v>
      </c>
      <c r="I226" s="41" t="n">
        <v>2.3</v>
      </c>
    </row>
    <row r="227" customFormat="false" ht="15.75" hidden="false" customHeight="false" outlineLevel="0" collapsed="false">
      <c r="A227" s="32"/>
      <c r="C227" s="35" t="e">
        <v>#NAME?</v>
      </c>
      <c r="D227" s="41" t="n">
        <v>72.49</v>
      </c>
      <c r="E227" s="41" t="n">
        <v>15.3</v>
      </c>
      <c r="F227" s="41" t="n">
        <v>13.3</v>
      </c>
      <c r="G227" s="41" t="n">
        <v>4</v>
      </c>
      <c r="H227" s="41" t="n">
        <v>4.5</v>
      </c>
      <c r="I227" s="41" t="n">
        <v>2</v>
      </c>
    </row>
    <row r="228" customFormat="false" ht="15.75" hidden="false" customHeight="false" outlineLevel="0" collapsed="false">
      <c r="A228" s="32"/>
      <c r="C228" s="35" t="e">
        <v>#NAME?</v>
      </c>
      <c r="D228" s="41" t="n">
        <v>78.77</v>
      </c>
      <c r="E228" s="41" t="n">
        <v>15.5</v>
      </c>
      <c r="F228" s="41" t="n">
        <v>13.3</v>
      </c>
      <c r="G228" s="41" t="n">
        <v>4.5</v>
      </c>
      <c r="H228" s="41" t="n">
        <v>4.8</v>
      </c>
      <c r="I228" s="41" t="n">
        <v>2.1</v>
      </c>
    </row>
    <row r="229" customFormat="false" ht="15.75" hidden="false" customHeight="false" outlineLevel="0" collapsed="false">
      <c r="A229" s="32"/>
      <c r="C229" s="35" t="e">
        <v>#NAME?</v>
      </c>
      <c r="D229" s="41" t="n">
        <v>71.06</v>
      </c>
      <c r="E229" s="41" t="n">
        <v>15.4</v>
      </c>
      <c r="F229" s="41" t="n">
        <v>13.6</v>
      </c>
      <c r="G229" s="41" t="n">
        <v>4.3</v>
      </c>
      <c r="H229" s="41" t="n">
        <v>4.7</v>
      </c>
      <c r="I229" s="41" t="n">
        <v>2</v>
      </c>
    </row>
    <row r="230" customFormat="false" ht="15.75" hidden="false" customHeight="false" outlineLevel="0" collapsed="false">
      <c r="A230" s="32"/>
      <c r="C230" s="35" t="e">
        <v>#NAME?</v>
      </c>
      <c r="D230" s="41" t="n">
        <v>75.96</v>
      </c>
      <c r="E230" s="41" t="n">
        <v>15.5</v>
      </c>
      <c r="F230" s="41" t="n">
        <v>13.2</v>
      </c>
      <c r="G230" s="41" t="n">
        <v>4.1</v>
      </c>
      <c r="H230" s="41" t="n">
        <v>4.7</v>
      </c>
      <c r="I230" s="41" t="n">
        <v>2</v>
      </c>
    </row>
    <row r="231" customFormat="false" ht="15.75" hidden="false" customHeight="false" outlineLevel="0" collapsed="false">
      <c r="A231" s="32"/>
      <c r="C231" s="35" t="e">
        <v>#NAME?</v>
      </c>
      <c r="D231" s="41" t="n">
        <v>78.9</v>
      </c>
      <c r="E231" s="41" t="n">
        <v>16</v>
      </c>
      <c r="F231" s="41" t="n">
        <v>13.9</v>
      </c>
      <c r="G231" s="41" t="n">
        <v>4.2</v>
      </c>
      <c r="H231" s="41" t="n">
        <v>4.5</v>
      </c>
      <c r="I231" s="41" t="n">
        <v>2</v>
      </c>
    </row>
    <row r="232" customFormat="false" ht="15.75" hidden="false" customHeight="false" outlineLevel="0" collapsed="false">
      <c r="A232" s="32"/>
      <c r="C232" s="35" t="e">
        <v>#NAME?</v>
      </c>
      <c r="D232" s="41" t="n">
        <v>73.68</v>
      </c>
      <c r="E232" s="41" t="n">
        <v>15.5</v>
      </c>
      <c r="F232" s="41" t="n">
        <v>13.3</v>
      </c>
      <c r="G232" s="41" t="n">
        <v>4.2</v>
      </c>
      <c r="H232" s="41" t="n">
        <v>4.5</v>
      </c>
      <c r="I232" s="41" t="n">
        <v>2</v>
      </c>
    </row>
    <row r="233" customFormat="false" ht="15.75" hidden="false" customHeight="false" outlineLevel="0" collapsed="false">
      <c r="A233" s="32"/>
      <c r="C233" s="35" t="e">
        <v>#NAME?</v>
      </c>
      <c r="D233" s="41" t="n">
        <v>57.46</v>
      </c>
      <c r="E233" s="41" t="n">
        <v>14.9</v>
      </c>
      <c r="F233" s="41" t="n">
        <v>12.9</v>
      </c>
      <c r="G233" s="41" t="n">
        <v>3.4</v>
      </c>
      <c r="H233" s="41" t="n">
        <v>4</v>
      </c>
      <c r="I233" s="41" t="n">
        <v>2</v>
      </c>
    </row>
    <row r="234" customFormat="false" ht="15.75" hidden="false" customHeight="false" outlineLevel="0" collapsed="false">
      <c r="A234" s="32"/>
      <c r="C234" s="35" t="e">
        <v>#NAME?</v>
      </c>
      <c r="D234" s="41" t="n">
        <v>76.06</v>
      </c>
      <c r="E234" s="41" t="n">
        <v>15.6</v>
      </c>
      <c r="F234" s="41" t="n">
        <v>13.6</v>
      </c>
      <c r="G234" s="41" t="n">
        <v>4.2</v>
      </c>
      <c r="H234" s="41" t="n">
        <v>4.6</v>
      </c>
      <c r="I234" s="41" t="n">
        <v>2.1</v>
      </c>
    </row>
    <row r="235" customFormat="false" ht="15.75" hidden="false" customHeight="false" outlineLevel="0" collapsed="false">
      <c r="A235" s="32"/>
      <c r="C235" s="35" t="e">
        <v>#NAME?</v>
      </c>
      <c r="D235" s="41" t="n">
        <v>71.68</v>
      </c>
      <c r="E235" s="41" t="n">
        <v>15.3</v>
      </c>
      <c r="F235" s="41" t="n">
        <v>13.2</v>
      </c>
      <c r="G235" s="41" t="n">
        <v>3.6</v>
      </c>
      <c r="H235" s="41" t="n">
        <v>4.8</v>
      </c>
      <c r="I235" s="41" t="n">
        <v>2</v>
      </c>
    </row>
    <row r="236" customFormat="false" ht="15.75" hidden="false" customHeight="false" outlineLevel="0" collapsed="false">
      <c r="A236" s="32"/>
      <c r="C236" s="35" t="e">
        <v>#NAME?</v>
      </c>
      <c r="D236" s="41" t="n">
        <v>71.02</v>
      </c>
      <c r="E236" s="41" t="n">
        <v>15.2</v>
      </c>
      <c r="F236" s="41" t="n">
        <v>13.4</v>
      </c>
      <c r="G236" s="41" t="n">
        <v>4.2</v>
      </c>
      <c r="H236" s="41" t="n">
        <v>4.6</v>
      </c>
      <c r="I236" s="41" t="n">
        <v>2.1</v>
      </c>
    </row>
    <row r="237" customFormat="false" ht="15.75" hidden="false" customHeight="false" outlineLevel="0" collapsed="false">
      <c r="A237" s="32"/>
      <c r="C237" s="35" t="e">
        <v>#NAME?</v>
      </c>
      <c r="D237" s="41" t="n">
        <v>79.04</v>
      </c>
      <c r="E237" s="41" t="n">
        <v>15.2</v>
      </c>
      <c r="F237" s="41" t="n">
        <v>13</v>
      </c>
      <c r="G237" s="41" t="n">
        <v>4.2</v>
      </c>
      <c r="H237" s="41" t="n">
        <v>4.9</v>
      </c>
      <c r="I237" s="41" t="n">
        <v>1.9</v>
      </c>
    </row>
    <row r="238" customFormat="false" ht="15.75" hidden="false" customHeight="false" outlineLevel="0" collapsed="false">
      <c r="A238" s="32"/>
      <c r="C238" s="35" t="e">
        <v>#NAME?</v>
      </c>
      <c r="D238" s="41" t="n">
        <v>89.57</v>
      </c>
      <c r="E238" s="41" t="n">
        <v>15.7</v>
      </c>
      <c r="F238" s="41" t="n">
        <v>13.2</v>
      </c>
      <c r="G238" s="41" t="n">
        <v>4.3</v>
      </c>
      <c r="H238" s="41" t="n">
        <v>4.9</v>
      </c>
      <c r="I238" s="41" t="n">
        <v>2.1</v>
      </c>
    </row>
    <row r="239" customFormat="false" ht="15.75" hidden="false" customHeight="false" outlineLevel="0" collapsed="false">
      <c r="A239" s="32"/>
      <c r="C239" s="35" t="e">
        <v>#NAME?</v>
      </c>
      <c r="D239" s="41" t="n">
        <v>72.45</v>
      </c>
      <c r="E239" s="41" t="n">
        <v>15</v>
      </c>
      <c r="F239" s="41" t="n">
        <v>12.8</v>
      </c>
      <c r="G239" s="41" t="n">
        <v>3.9</v>
      </c>
      <c r="H239" s="41" t="n">
        <v>4.5</v>
      </c>
      <c r="I239" s="41" t="n">
        <v>1.9</v>
      </c>
    </row>
    <row r="240" customFormat="false" ht="15.75" hidden="false" customHeight="false" outlineLevel="0" collapsed="false">
      <c r="A240" s="32"/>
      <c r="C240" s="35" t="e">
        <v>#NAME?</v>
      </c>
      <c r="D240" s="41" t="n">
        <v>68.71</v>
      </c>
      <c r="E240" s="41" t="n">
        <v>15</v>
      </c>
      <c r="F240" s="41" t="n">
        <v>12.7</v>
      </c>
      <c r="G240" s="41" t="n">
        <v>4</v>
      </c>
      <c r="H240" s="41" t="n">
        <v>4.6</v>
      </c>
      <c r="I240" s="41" t="n">
        <v>1.9</v>
      </c>
    </row>
    <row r="241" customFormat="false" ht="15.75" hidden="false" customHeight="false" outlineLevel="0" collapsed="false">
      <c r="A241" s="32"/>
      <c r="C241" s="35" t="e">
        <v>#NAME?</v>
      </c>
      <c r="D241" s="41" t="n">
        <v>83.8</v>
      </c>
      <c r="E241" s="41" t="n">
        <v>16.3</v>
      </c>
      <c r="F241" s="41" t="n">
        <v>14</v>
      </c>
      <c r="G241" s="41" t="n">
        <v>4.8</v>
      </c>
      <c r="H241" s="41" t="n">
        <v>4.8</v>
      </c>
      <c r="I241" s="41" t="n">
        <v>2</v>
      </c>
    </row>
    <row r="242" customFormat="false" ht="15.75" hidden="false" customHeight="false" outlineLevel="0" collapsed="false">
      <c r="A242" s="32"/>
      <c r="C242" s="42" t="e">
        <v>#NAME?</v>
      </c>
      <c r="D242" s="41" t="n">
        <v>61.64</v>
      </c>
      <c r="E242" s="41" t="n">
        <v>14.5</v>
      </c>
      <c r="F242" s="41" t="n">
        <v>12.2</v>
      </c>
      <c r="G242" s="41" t="n">
        <v>4.2</v>
      </c>
      <c r="H242" s="41" t="n">
        <v>4.5</v>
      </c>
      <c r="I242" s="41" t="n">
        <v>1.8</v>
      </c>
    </row>
    <row r="243" customFormat="false" ht="15.75" hidden="false" customHeight="false" outlineLevel="0" collapsed="false">
      <c r="A243" s="32"/>
      <c r="C243" s="43" t="e">
        <v>#NAME?</v>
      </c>
      <c r="D243" s="41" t="n">
        <v>75.12</v>
      </c>
      <c r="E243" s="41" t="n">
        <v>15.5</v>
      </c>
      <c r="F243" s="41" t="n">
        <v>13.4</v>
      </c>
      <c r="G243" s="41" t="n">
        <v>4.3</v>
      </c>
      <c r="H243" s="41" t="n">
        <v>4.7</v>
      </c>
      <c r="I243" s="41" t="n">
        <v>2</v>
      </c>
    </row>
    <row r="244" customFormat="false" ht="15.75" hidden="false" customHeight="false" outlineLevel="0" collapsed="false">
      <c r="A244" s="32"/>
      <c r="C244" s="44" t="e">
        <v>#NAME?</v>
      </c>
      <c r="D244" s="40" t="n">
        <v>108.25</v>
      </c>
      <c r="E244" s="40" t="n">
        <v>17.5</v>
      </c>
      <c r="F244" s="40" t="n">
        <v>15</v>
      </c>
      <c r="G244" s="40" t="n">
        <v>4.5</v>
      </c>
      <c r="H244" s="40" t="n">
        <v>5.5</v>
      </c>
      <c r="I244" s="40" t="n">
        <v>2.2</v>
      </c>
    </row>
    <row r="245" customFormat="false" ht="15.75" hidden="false" customHeight="false" outlineLevel="0" collapsed="false">
      <c r="A245" s="32"/>
      <c r="C245" s="44" t="e">
        <v>#NAME?</v>
      </c>
      <c r="D245" s="40" t="n">
        <v>141.25</v>
      </c>
      <c r="E245" s="40" t="n">
        <v>18.7</v>
      </c>
      <c r="F245" s="40" t="n">
        <v>16</v>
      </c>
      <c r="G245" s="40" t="n">
        <v>4.7</v>
      </c>
      <c r="H245" s="40" t="n">
        <v>5.5</v>
      </c>
      <c r="I245" s="40" t="n">
        <v>2.3</v>
      </c>
    </row>
    <row r="246" customFormat="false" ht="15.75" hidden="false" customHeight="false" outlineLevel="0" collapsed="false">
      <c r="A246" s="32"/>
      <c r="C246" s="44" t="e">
        <v>#NAME?</v>
      </c>
      <c r="D246" s="40" t="n">
        <v>117.52</v>
      </c>
      <c r="E246" s="40" t="n">
        <v>18.3</v>
      </c>
      <c r="F246" s="40" t="n">
        <v>15.4</v>
      </c>
      <c r="G246" s="40" t="n">
        <v>5</v>
      </c>
      <c r="H246" s="40" t="n">
        <v>5.2</v>
      </c>
      <c r="I246" s="40" t="n">
        <v>2.3</v>
      </c>
    </row>
    <row r="247" customFormat="false" ht="15.75" hidden="false" customHeight="false" outlineLevel="0" collapsed="false">
      <c r="A247" s="32"/>
      <c r="C247" s="44" t="e">
        <v>#NAME?</v>
      </c>
      <c r="D247" s="40" t="n">
        <v>93.47</v>
      </c>
      <c r="E247" s="40" t="n">
        <v>16.3</v>
      </c>
      <c r="F247" s="40" t="n">
        <v>14</v>
      </c>
      <c r="G247" s="40" t="n">
        <v>4.1</v>
      </c>
      <c r="H247" s="40" t="n">
        <v>4.9</v>
      </c>
      <c r="I247" s="40" t="n">
        <v>2.1</v>
      </c>
    </row>
    <row r="248" customFormat="false" ht="15.75" hidden="false" customHeight="false" outlineLevel="0" collapsed="false">
      <c r="A248" s="32"/>
      <c r="C248" s="44" t="e">
        <v>#NAME?</v>
      </c>
      <c r="D248" s="40" t="n">
        <v>150.21</v>
      </c>
      <c r="E248" s="40" t="n">
        <v>19.6</v>
      </c>
      <c r="F248" s="40" t="n">
        <v>16.3</v>
      </c>
      <c r="G248" s="40" t="n">
        <v>4.9</v>
      </c>
      <c r="H248" s="40" t="n">
        <v>5.5</v>
      </c>
      <c r="I248" s="40" t="n">
        <v>2.3</v>
      </c>
    </row>
    <row r="249" customFormat="false" ht="15.75" hidden="false" customHeight="false" outlineLevel="0" collapsed="false">
      <c r="A249" s="32"/>
      <c r="C249" s="44" t="e">
        <v>#NAME?</v>
      </c>
      <c r="D249" s="40" t="n">
        <v>115.57</v>
      </c>
      <c r="E249" s="40" t="n">
        <v>17.5</v>
      </c>
      <c r="F249" s="40" t="n">
        <v>15</v>
      </c>
      <c r="G249" s="40" t="n">
        <v>5.3</v>
      </c>
      <c r="H249" s="40" t="n">
        <v>5.3</v>
      </c>
      <c r="I249" s="40" t="n">
        <v>2.1</v>
      </c>
    </row>
    <row r="250" customFormat="false" ht="15.75" hidden="false" customHeight="false" outlineLevel="0" collapsed="false">
      <c r="A250" s="32"/>
      <c r="C250" s="44" t="e">
        <v>#NAME?</v>
      </c>
      <c r="D250" s="40" t="n">
        <v>136.9</v>
      </c>
      <c r="E250" s="40" t="n">
        <v>18.7</v>
      </c>
      <c r="F250" s="40" t="n">
        <v>16</v>
      </c>
      <c r="G250" s="40" t="n">
        <v>5.4</v>
      </c>
      <c r="H250" s="40" t="n">
        <v>5.5</v>
      </c>
      <c r="I250" s="40" t="n">
        <v>2.3</v>
      </c>
    </row>
    <row r="251" customFormat="false" ht="15.75" hidden="false" customHeight="false" outlineLevel="0" collapsed="false">
      <c r="A251" s="32"/>
      <c r="C251" s="44" t="e">
        <v>#NAME?</v>
      </c>
      <c r="D251" s="40" t="n">
        <v>111.92</v>
      </c>
      <c r="E251" s="40" t="n">
        <v>17.2</v>
      </c>
      <c r="F251" s="40" t="n">
        <v>14.6</v>
      </c>
      <c r="G251" s="40" t="n">
        <v>4.8</v>
      </c>
      <c r="H251" s="40" t="n">
        <v>5.3</v>
      </c>
      <c r="I251" s="40" t="n">
        <v>2.1</v>
      </c>
    </row>
    <row r="252" customFormat="false" ht="15.75" hidden="false" customHeight="false" outlineLevel="0" collapsed="false">
      <c r="A252" s="32"/>
      <c r="C252" s="44" t="e">
        <v>#NAME?</v>
      </c>
      <c r="D252" s="40" t="n">
        <v>156.7</v>
      </c>
      <c r="E252" s="40" t="n">
        <v>19.5</v>
      </c>
      <c r="F252" s="40" t="n">
        <v>16.7</v>
      </c>
      <c r="G252" s="40" t="n">
        <v>5.6</v>
      </c>
      <c r="H252" s="40" t="n">
        <v>5.5</v>
      </c>
      <c r="I252" s="40" t="n">
        <v>2.3</v>
      </c>
    </row>
    <row r="253" customFormat="false" ht="15.75" hidden="false" customHeight="false" outlineLevel="0" collapsed="false">
      <c r="A253" s="32"/>
      <c r="C253" s="44" t="e">
        <v>#NAME?</v>
      </c>
      <c r="D253" s="40" t="n">
        <v>140.46</v>
      </c>
      <c r="E253" s="40" t="n">
        <v>18.8</v>
      </c>
      <c r="F253" s="40" t="n">
        <v>16.3</v>
      </c>
      <c r="G253" s="40" t="n">
        <v>5</v>
      </c>
      <c r="H253" s="40" t="n">
        <v>5.5</v>
      </c>
      <c r="I253" s="40" t="n">
        <v>2.2</v>
      </c>
    </row>
    <row r="254" customFormat="false" ht="15.75" hidden="false" customHeight="false" outlineLevel="0" collapsed="false">
      <c r="A254" s="32"/>
      <c r="C254" s="44" t="e">
        <v>#NAME?</v>
      </c>
      <c r="D254" s="40" t="n">
        <v>114.58</v>
      </c>
      <c r="E254" s="40" t="n">
        <v>17.9</v>
      </c>
      <c r="F254" s="40" t="n">
        <v>15</v>
      </c>
      <c r="G254" s="40" t="n">
        <v>4.6</v>
      </c>
      <c r="H254" s="40" t="n">
        <v>4.7</v>
      </c>
      <c r="I254" s="40" t="n">
        <v>2.4</v>
      </c>
    </row>
    <row r="255" customFormat="false" ht="15.75" hidden="false" customHeight="false" outlineLevel="0" collapsed="false">
      <c r="A255" s="32"/>
      <c r="C255" s="44" t="e">
        <v>#NAME?</v>
      </c>
      <c r="D255" s="40" t="n">
        <v>139.03</v>
      </c>
      <c r="E255" s="40" t="n">
        <v>18.8</v>
      </c>
      <c r="F255" s="40" t="n">
        <v>16</v>
      </c>
      <c r="G255" s="40" t="n">
        <v>5</v>
      </c>
      <c r="H255" s="40" t="n">
        <v>5</v>
      </c>
      <c r="I255" s="40" t="n">
        <v>2.2</v>
      </c>
    </row>
    <row r="256" customFormat="false" ht="15.75" hidden="false" customHeight="false" outlineLevel="0" collapsed="false">
      <c r="A256" s="32"/>
      <c r="C256" s="44" t="e">
        <v>#NAME?</v>
      </c>
      <c r="D256" s="40" t="n">
        <v>119.8</v>
      </c>
      <c r="E256" s="40" t="n">
        <v>18</v>
      </c>
      <c r="F256" s="40" t="n">
        <v>15.4</v>
      </c>
      <c r="G256" s="40" t="n">
        <v>4.9</v>
      </c>
      <c r="H256" s="40" t="n">
        <v>5.4</v>
      </c>
      <c r="I256" s="40" t="n">
        <v>2.3</v>
      </c>
    </row>
    <row r="257" customFormat="false" ht="15.75" hidden="false" customHeight="false" outlineLevel="0" collapsed="false">
      <c r="A257" s="32"/>
      <c r="C257" s="44" t="e">
        <v>#NAME?</v>
      </c>
      <c r="D257" s="40" t="n">
        <v>145.04</v>
      </c>
      <c r="E257" s="40" t="n">
        <v>19.2</v>
      </c>
      <c r="F257" s="40" t="n">
        <v>16.3</v>
      </c>
      <c r="G257" s="40" t="n">
        <v>5.3</v>
      </c>
      <c r="H257" s="40" t="n">
        <v>5.4</v>
      </c>
      <c r="I257" s="40" t="n">
        <v>2.3</v>
      </c>
    </row>
    <row r="258" customFormat="false" ht="15.75" hidden="false" customHeight="false" outlineLevel="0" collapsed="false">
      <c r="A258" s="32"/>
      <c r="C258" s="44" t="e">
        <v>#NAME?</v>
      </c>
      <c r="D258" s="40" t="n">
        <v>143.15</v>
      </c>
      <c r="E258" s="40" t="n">
        <v>19</v>
      </c>
      <c r="F258" s="40" t="n">
        <v>15.9</v>
      </c>
      <c r="G258" s="40" t="n">
        <v>5</v>
      </c>
      <c r="H258" s="40" t="n">
        <v>5.8</v>
      </c>
      <c r="I258" s="40" t="n">
        <v>2.4</v>
      </c>
    </row>
    <row r="259" customFormat="false" ht="15.75" hidden="false" customHeight="false" outlineLevel="0" collapsed="false">
      <c r="A259" s="32"/>
      <c r="C259" s="44" t="e">
        <v>#NAME?</v>
      </c>
      <c r="D259" s="40" t="n">
        <v>119.92</v>
      </c>
      <c r="E259" s="40" t="n">
        <v>18.2</v>
      </c>
      <c r="F259" s="40" t="n">
        <v>14.8</v>
      </c>
      <c r="G259" s="40" t="n">
        <v>5.3</v>
      </c>
      <c r="H259" s="40" t="n">
        <v>5.3</v>
      </c>
      <c r="I259" s="40" t="n">
        <v>2.3</v>
      </c>
    </row>
    <row r="260" customFormat="false" ht="15.75" hidden="false" customHeight="false" outlineLevel="0" collapsed="false">
      <c r="A260" s="32"/>
      <c r="C260" s="44" t="e">
        <v>#NAME?</v>
      </c>
      <c r="D260" s="40" t="n">
        <v>122.91</v>
      </c>
      <c r="E260" s="40" t="n">
        <v>18.5</v>
      </c>
      <c r="F260" s="40" t="n">
        <v>15.8</v>
      </c>
      <c r="G260" s="40" t="n">
        <v>5</v>
      </c>
      <c r="H260" s="40" t="n">
        <v>5.2</v>
      </c>
      <c r="I260" s="40" t="n">
        <v>2.3</v>
      </c>
    </row>
    <row r="261" customFormat="false" ht="15.75" hidden="false" customHeight="false" outlineLevel="0" collapsed="false">
      <c r="A261" s="32"/>
      <c r="C261" s="44" t="e">
        <v>#NAME?</v>
      </c>
      <c r="D261" s="40" t="n">
        <v>93.2</v>
      </c>
      <c r="E261" s="40" t="n">
        <v>16.4</v>
      </c>
      <c r="F261" s="40" t="n">
        <v>14</v>
      </c>
      <c r="G261" s="40" t="n">
        <v>4.3</v>
      </c>
      <c r="H261" s="40" t="n">
        <v>5</v>
      </c>
      <c r="I261" s="40" t="n">
        <v>2.1</v>
      </c>
    </row>
    <row r="262" customFormat="false" ht="15.75" hidden="false" customHeight="false" outlineLevel="0" collapsed="false">
      <c r="A262" s="32"/>
      <c r="C262" s="44" t="e">
        <v>#NAME?</v>
      </c>
      <c r="D262" s="40" t="n">
        <v>167.1</v>
      </c>
      <c r="E262" s="40" t="n">
        <v>20.2</v>
      </c>
      <c r="F262" s="40" t="n">
        <v>17.3</v>
      </c>
      <c r="G262" s="40" t="n">
        <v>5.3</v>
      </c>
      <c r="H262" s="40" t="n">
        <v>5.7</v>
      </c>
      <c r="I262" s="40" t="n">
        <v>2.4</v>
      </c>
    </row>
    <row r="263" customFormat="false" ht="15.75" hidden="false" customHeight="false" outlineLevel="0" collapsed="false">
      <c r="A263" s="32"/>
      <c r="C263" s="44" t="e">
        <v>#NAME?</v>
      </c>
      <c r="D263" s="40" t="n">
        <v>130.17</v>
      </c>
      <c r="E263" s="40" t="n">
        <v>18.5</v>
      </c>
      <c r="F263" s="40" t="n">
        <v>15.9</v>
      </c>
      <c r="G263" s="40" t="n">
        <v>4.8</v>
      </c>
      <c r="H263" s="40" t="n">
        <v>5.5</v>
      </c>
      <c r="I263" s="40" t="n">
        <v>2.3</v>
      </c>
    </row>
    <row r="264" customFormat="false" ht="15.75" hidden="false" customHeight="false" outlineLevel="0" collapsed="false">
      <c r="A264" s="32"/>
      <c r="C264" s="44" t="e">
        <v>#NAME?</v>
      </c>
      <c r="D264" s="40" t="n">
        <v>148.2</v>
      </c>
      <c r="E264" s="40" t="n">
        <v>19.2</v>
      </c>
      <c r="F264" s="40" t="n">
        <v>16.3</v>
      </c>
      <c r="G264" s="40" t="n">
        <v>4.8</v>
      </c>
      <c r="H264" s="40" t="n">
        <v>5.4</v>
      </c>
      <c r="I264" s="40" t="n">
        <v>2.4</v>
      </c>
    </row>
    <row r="265" customFormat="false" ht="15.75" hidden="false" customHeight="false" outlineLevel="0" collapsed="false">
      <c r="A265" s="32"/>
      <c r="C265" s="44" t="e">
        <v>#NAME?</v>
      </c>
      <c r="D265" s="40" t="n">
        <v>154.87</v>
      </c>
      <c r="E265" s="40" t="n">
        <v>19.5</v>
      </c>
      <c r="F265" s="40" t="n">
        <v>1.7</v>
      </c>
      <c r="G265" s="40" t="n">
        <v>5.2</v>
      </c>
      <c r="H265" s="40" t="n">
        <v>5.7</v>
      </c>
      <c r="I265" s="40" t="n">
        <v>2.5</v>
      </c>
    </row>
    <row r="266" customFormat="false" ht="15.75" hidden="false" customHeight="false" outlineLevel="0" collapsed="false">
      <c r="A266" s="32"/>
      <c r="C266" s="44" t="e">
        <v>#NAME?</v>
      </c>
      <c r="D266" s="40" t="n">
        <v>145.24</v>
      </c>
      <c r="E266" s="40" t="n">
        <v>18.5</v>
      </c>
      <c r="F266" s="40" t="n">
        <v>15.8</v>
      </c>
      <c r="G266" s="40" t="n">
        <v>4.9</v>
      </c>
      <c r="H266" s="40" t="n">
        <v>5.6</v>
      </c>
      <c r="I266" s="40" t="n">
        <v>2.5</v>
      </c>
    </row>
    <row r="267" customFormat="false" ht="15.75" hidden="false" customHeight="false" outlineLevel="0" collapsed="false">
      <c r="A267" s="32"/>
      <c r="C267" s="44" t="e">
        <v>#NAME?</v>
      </c>
      <c r="D267" s="40" t="n">
        <v>125</v>
      </c>
      <c r="E267" s="40" t="n">
        <v>18.5</v>
      </c>
      <c r="F267" s="40" t="n">
        <v>16</v>
      </c>
      <c r="G267" s="40" t="n">
        <v>5.2</v>
      </c>
      <c r="H267" s="40" t="n">
        <v>5.4</v>
      </c>
      <c r="I267" s="40" t="n">
        <v>2.3</v>
      </c>
    </row>
    <row r="268" customFormat="false" ht="15.75" hidden="false" customHeight="false" outlineLevel="0" collapsed="false">
      <c r="A268" s="32"/>
      <c r="C268" s="44" t="e">
        <v>#NAME?</v>
      </c>
      <c r="D268" s="40" t="n">
        <v>104.52</v>
      </c>
      <c r="E268" s="40" t="n">
        <v>17.4</v>
      </c>
      <c r="F268" s="40" t="n">
        <v>14.5</v>
      </c>
      <c r="G268" s="40" t="n">
        <v>4.4</v>
      </c>
      <c r="H268" s="40" t="n">
        <v>5.2</v>
      </c>
      <c r="I268" s="40" t="n">
        <v>2.3</v>
      </c>
    </row>
    <row r="269" customFormat="false" ht="15.75" hidden="false" customHeight="false" outlineLevel="0" collapsed="false">
      <c r="A269" s="32"/>
      <c r="C269" s="44" t="e">
        <v>#NAME?</v>
      </c>
      <c r="D269" s="40" t="n">
        <v>118.1</v>
      </c>
      <c r="E269" s="40" t="n">
        <v>17.9</v>
      </c>
      <c r="F269" s="40" t="n">
        <v>14.7</v>
      </c>
      <c r="G269" s="40" t="n">
        <v>5.3</v>
      </c>
      <c r="H269" s="40" t="n">
        <v>5.1</v>
      </c>
      <c r="I269" s="40" t="n">
        <v>2.3</v>
      </c>
    </row>
    <row r="270" customFormat="false" ht="15.75" hidden="false" customHeight="false" outlineLevel="0" collapsed="false">
      <c r="A270" s="32"/>
      <c r="C270" s="44" t="e">
        <v>#NAME?</v>
      </c>
      <c r="D270" s="40" t="n">
        <v>126.18</v>
      </c>
      <c r="E270" s="40" t="n">
        <v>18.3</v>
      </c>
      <c r="F270" s="40" t="n">
        <v>15.7</v>
      </c>
      <c r="G270" s="40" t="n">
        <v>4.9</v>
      </c>
      <c r="H270" s="40" t="n">
        <v>5.1</v>
      </c>
      <c r="I270" s="40" t="n">
        <v>2.3</v>
      </c>
    </row>
    <row r="271" customFormat="false" ht="15.75" hidden="false" customHeight="false" outlineLevel="0" collapsed="false">
      <c r="A271" s="32"/>
      <c r="C271" s="44" t="e">
        <v>#NAME?</v>
      </c>
      <c r="D271" s="40" t="n">
        <v>151.57</v>
      </c>
      <c r="E271" s="40" t="n">
        <v>18.9</v>
      </c>
      <c r="F271" s="40" t="n">
        <v>16.4</v>
      </c>
      <c r="G271" s="40" t="n">
        <v>5.7</v>
      </c>
      <c r="H271" s="40" t="n">
        <v>5.5</v>
      </c>
      <c r="I271" s="40" t="n">
        <v>2.4</v>
      </c>
    </row>
    <row r="272" customFormat="false" ht="15.75" hidden="false" customHeight="false" outlineLevel="0" collapsed="false">
      <c r="A272" s="32"/>
      <c r="C272" s="44" t="e">
        <v>#NAME?</v>
      </c>
      <c r="D272" s="40" t="n">
        <v>137</v>
      </c>
      <c r="E272" s="40" t="n">
        <v>18.6</v>
      </c>
      <c r="F272" s="40" t="n">
        <v>15.7</v>
      </c>
      <c r="G272" s="40" t="n">
        <v>4.8</v>
      </c>
      <c r="H272" s="40" t="n">
        <v>5.6</v>
      </c>
      <c r="I272" s="40" t="n">
        <v>2.3</v>
      </c>
    </row>
    <row r="273" customFormat="false" ht="15.75" hidden="false" customHeight="false" outlineLevel="0" collapsed="false">
      <c r="A273" s="32"/>
      <c r="C273" s="44" t="e">
        <v>#NAME?</v>
      </c>
      <c r="D273" s="40" t="n">
        <v>160.25</v>
      </c>
      <c r="E273" s="40" t="n">
        <v>20.3</v>
      </c>
      <c r="F273" s="40" t="n">
        <v>17.4</v>
      </c>
      <c r="G273" s="40" t="n">
        <v>5.6</v>
      </c>
      <c r="H273" s="40" t="n">
        <v>5.6</v>
      </c>
      <c r="I273" s="40" t="n">
        <v>2.5</v>
      </c>
    </row>
    <row r="274" customFormat="false" ht="15.75" hidden="false" customHeight="false" outlineLevel="0" collapsed="false">
      <c r="A274" s="32"/>
      <c r="C274" s="44" t="e">
        <v>#NAME?</v>
      </c>
      <c r="D274" s="40" t="n">
        <v>142.54</v>
      </c>
      <c r="E274" s="40" t="n">
        <v>20</v>
      </c>
      <c r="F274" s="40" t="n">
        <v>16.1</v>
      </c>
      <c r="G274" s="40" t="n">
        <v>5.1</v>
      </c>
      <c r="H274" s="40" t="n">
        <v>5.4</v>
      </c>
      <c r="I274" s="40" t="n">
        <v>2.2</v>
      </c>
    </row>
    <row r="275" customFormat="false" ht="15.75" hidden="false" customHeight="false" outlineLevel="0" collapsed="false">
      <c r="A275" s="32"/>
      <c r="C275" s="44" t="e">
        <v>#NAME?</v>
      </c>
      <c r="D275" s="40" t="n">
        <v>137.4</v>
      </c>
      <c r="E275" s="40" t="n">
        <v>18.5</v>
      </c>
      <c r="F275" s="40" t="n">
        <v>16.7</v>
      </c>
      <c r="G275" s="40" t="n">
        <v>5.3</v>
      </c>
      <c r="H275" s="40" t="n">
        <v>5.5</v>
      </c>
      <c r="I275" s="40" t="n">
        <v>2.5</v>
      </c>
    </row>
    <row r="276" customFormat="false" ht="15.75" hidden="false" customHeight="false" outlineLevel="0" collapsed="false">
      <c r="A276" s="32"/>
      <c r="C276" s="44" t="e">
        <v>#NAME?</v>
      </c>
      <c r="D276" s="40" t="n">
        <v>122.39</v>
      </c>
      <c r="E276" s="40" t="n">
        <v>17.6</v>
      </c>
      <c r="F276" s="40" t="n">
        <v>15</v>
      </c>
      <c r="G276" s="40" t="n">
        <v>4.7</v>
      </c>
      <c r="H276" s="40" t="n">
        <v>5.4</v>
      </c>
      <c r="I276" s="40" t="n">
        <v>2.4</v>
      </c>
    </row>
    <row r="277" customFormat="false" ht="15.75" hidden="false" customHeight="false" outlineLevel="0" collapsed="false">
      <c r="A277" s="32"/>
      <c r="C277" s="44" t="e">
        <v>#NAME?</v>
      </c>
      <c r="D277" s="40" t="n">
        <v>145.28</v>
      </c>
      <c r="E277" s="40" t="n">
        <v>18.4</v>
      </c>
      <c r="F277" s="40" t="n">
        <v>15.5</v>
      </c>
      <c r="G277" s="40" t="n">
        <v>5</v>
      </c>
      <c r="H277" s="40" t="n">
        <v>5.6</v>
      </c>
      <c r="I277" s="40" t="n">
        <v>2.4</v>
      </c>
    </row>
    <row r="278" customFormat="false" ht="15.75" hidden="false" customHeight="false" outlineLevel="0" collapsed="false">
      <c r="A278" s="32"/>
      <c r="C278" s="44" t="e">
        <v>#NAME?</v>
      </c>
      <c r="D278" s="40" t="n">
        <v>117.35</v>
      </c>
      <c r="E278" s="40" t="n">
        <v>18.1</v>
      </c>
      <c r="F278" s="40" t="n">
        <v>15.5</v>
      </c>
      <c r="G278" s="40" t="n">
        <v>5.2</v>
      </c>
      <c r="H278" s="40" t="n">
        <v>5</v>
      </c>
      <c r="I278" s="40" t="n">
        <v>2.4</v>
      </c>
    </row>
    <row r="279" customFormat="false" ht="15.75" hidden="false" customHeight="false" outlineLevel="0" collapsed="false">
      <c r="A279" s="32"/>
      <c r="C279" s="44" t="e">
        <v>#NAME?</v>
      </c>
      <c r="D279" s="40" t="n">
        <v>110.8</v>
      </c>
      <c r="E279" s="40" t="n">
        <v>17.6</v>
      </c>
      <c r="F279" s="40" t="n">
        <v>14.9</v>
      </c>
      <c r="G279" s="40" t="n">
        <v>4.8</v>
      </c>
      <c r="H279" s="40" t="n">
        <v>5.3</v>
      </c>
      <c r="I279" s="40" t="n">
        <v>2.4</v>
      </c>
    </row>
    <row r="280" customFormat="false" ht="15.75" hidden="false" customHeight="false" outlineLevel="0" collapsed="false">
      <c r="A280" s="32"/>
      <c r="C280" s="44" t="e">
        <v>#NAME?</v>
      </c>
      <c r="D280" s="40" t="n">
        <v>148.02</v>
      </c>
      <c r="E280" s="40" t="n">
        <v>19.8</v>
      </c>
      <c r="F280" s="40" t="n">
        <v>16.4</v>
      </c>
      <c r="G280" s="40" t="n">
        <v>5.3</v>
      </c>
      <c r="H280" s="40" t="n">
        <v>5.5</v>
      </c>
      <c r="I280" s="40" t="n">
        <v>2.6</v>
      </c>
    </row>
    <row r="281" customFormat="false" ht="15.75" hidden="false" customHeight="false" outlineLevel="0" collapsed="false">
      <c r="A281" s="32"/>
      <c r="C281" s="44" t="e">
        <v>#NAME?</v>
      </c>
      <c r="D281" s="40" t="n">
        <v>115</v>
      </c>
      <c r="E281" s="40" t="n">
        <v>17.6</v>
      </c>
      <c r="F281" s="40" t="n">
        <v>14.8</v>
      </c>
      <c r="G281" s="40" t="n">
        <v>5</v>
      </c>
      <c r="H281" s="40" t="n">
        <v>5.2</v>
      </c>
      <c r="I281" s="40" t="n">
        <v>2.4</v>
      </c>
    </row>
    <row r="282" customFormat="false" ht="15.75" hidden="false" customHeight="false" outlineLevel="0" collapsed="false">
      <c r="A282" s="32"/>
      <c r="C282" s="44" t="e">
        <v>#NAME?</v>
      </c>
      <c r="D282" s="40" t="n">
        <v>151.67</v>
      </c>
      <c r="E282" s="40" t="n">
        <v>20</v>
      </c>
      <c r="F282" s="40" t="n">
        <v>16.9</v>
      </c>
      <c r="G282" s="40" t="n">
        <v>5.3</v>
      </c>
      <c r="H282" s="40" t="n">
        <v>5.3</v>
      </c>
      <c r="I282" s="40" t="n">
        <v>2.5</v>
      </c>
    </row>
    <row r="283" customFormat="false" ht="15.75" hidden="false" customHeight="false" outlineLevel="0" collapsed="false">
      <c r="A283" s="32"/>
      <c r="C283" s="44" t="e">
        <v>#NAME?</v>
      </c>
      <c r="D283" s="40" t="n">
        <v>109.52</v>
      </c>
      <c r="E283" s="40" t="n">
        <v>17.5</v>
      </c>
      <c r="F283" s="40" t="n">
        <v>14.6</v>
      </c>
      <c r="G283" s="40" t="n">
        <v>4.7</v>
      </c>
      <c r="H283" s="40" t="n">
        <v>5.3</v>
      </c>
      <c r="I283" s="40" t="n">
        <v>2.3</v>
      </c>
    </row>
    <row r="284" customFormat="false" ht="15.75" hidden="false" customHeight="false" outlineLevel="0" collapsed="false">
      <c r="A284" s="32"/>
      <c r="C284" s="44" t="e">
        <v>#NAME?</v>
      </c>
      <c r="D284" s="40" t="n">
        <v>116.29</v>
      </c>
      <c r="E284" s="40" t="n">
        <v>17.5</v>
      </c>
      <c r="F284" s="40" t="n">
        <v>14.8</v>
      </c>
      <c r="G284" s="40" t="n">
        <v>5</v>
      </c>
      <c r="H284" s="40" t="n">
        <v>5.5</v>
      </c>
      <c r="I284" s="40" t="n">
        <v>2.3</v>
      </c>
    </row>
    <row r="285" customFormat="false" ht="15.75" hidden="false" customHeight="false" outlineLevel="0" collapsed="false">
      <c r="A285" s="32"/>
      <c r="C285" s="44" t="e">
        <v>#NAME?</v>
      </c>
      <c r="D285" s="40" t="n">
        <v>129.44</v>
      </c>
      <c r="E285" s="40" t="n">
        <v>18.5</v>
      </c>
      <c r="F285" s="40" t="n">
        <v>16.2</v>
      </c>
      <c r="G285" s="40" t="n">
        <v>5.3</v>
      </c>
      <c r="H285" s="40" t="n">
        <v>5.5</v>
      </c>
      <c r="I285" s="40" t="n">
        <v>2.4</v>
      </c>
    </row>
    <row r="286" customFormat="false" ht="15.75" hidden="false" customHeight="false" outlineLevel="0" collapsed="false">
      <c r="A286" s="32"/>
      <c r="C286" s="44" t="e">
        <v>#NAME?</v>
      </c>
      <c r="D286" s="40" t="n">
        <v>136.24</v>
      </c>
      <c r="E286" s="40" t="n">
        <v>18.5</v>
      </c>
      <c r="F286" s="40" t="n">
        <v>16</v>
      </c>
      <c r="G286" s="40" t="n">
        <v>5.2</v>
      </c>
      <c r="H286" s="40" t="n">
        <v>5.5</v>
      </c>
      <c r="I286" s="40" t="n">
        <v>2.5</v>
      </c>
    </row>
    <row r="287" customFormat="false" ht="15.75" hidden="false" customHeight="false" outlineLevel="0" collapsed="false">
      <c r="A287" s="32"/>
      <c r="C287" s="44" t="e">
        <v>#NAME?</v>
      </c>
      <c r="D287" s="40" t="n">
        <v>109.54</v>
      </c>
      <c r="E287" s="40" t="n">
        <v>17</v>
      </c>
      <c r="F287" s="40" t="n">
        <v>14.6</v>
      </c>
      <c r="G287" s="40" t="n">
        <v>4.8</v>
      </c>
      <c r="H287" s="40" t="n">
        <v>5.2</v>
      </c>
      <c r="I287" s="40" t="n">
        <v>2.2</v>
      </c>
    </row>
    <row r="288" customFormat="false" ht="15.75" hidden="false" customHeight="false" outlineLevel="0" collapsed="false">
      <c r="A288" s="32"/>
      <c r="C288" s="44" t="e">
        <v>#NAME?</v>
      </c>
      <c r="D288" s="40" t="n">
        <v>134.75</v>
      </c>
      <c r="E288" s="40" t="n">
        <v>18.7</v>
      </c>
      <c r="F288" s="40" t="n">
        <v>16.3</v>
      </c>
      <c r="G288" s="40" t="n">
        <v>5.1</v>
      </c>
      <c r="H288" s="40" t="n">
        <v>5.6</v>
      </c>
      <c r="I288" s="40" t="n">
        <v>2.4</v>
      </c>
    </row>
    <row r="289" customFormat="false" ht="15.75" hidden="false" customHeight="false" outlineLevel="0" collapsed="false">
      <c r="A289" s="32"/>
      <c r="C289" s="44" t="e">
        <v>#NAME?</v>
      </c>
      <c r="D289" s="40" t="n">
        <v>144.46</v>
      </c>
      <c r="E289" s="40" t="n">
        <v>19.03</v>
      </c>
      <c r="F289" s="40" t="n">
        <v>16.7</v>
      </c>
      <c r="G289" s="40" t="n">
        <v>5.2</v>
      </c>
      <c r="H289" s="40" t="n">
        <v>5.5</v>
      </c>
      <c r="I289" s="40" t="n">
        <v>2.5</v>
      </c>
    </row>
    <row r="290" customFormat="false" ht="15.75" hidden="false" customHeight="false" outlineLevel="0" collapsed="false">
      <c r="A290" s="32"/>
      <c r="C290" s="44" t="e">
        <v>#NAME?</v>
      </c>
      <c r="D290" s="40" t="n">
        <v>110.7</v>
      </c>
      <c r="E290" s="40" t="n">
        <v>17.5</v>
      </c>
      <c r="F290" s="40" t="n">
        <v>14.9</v>
      </c>
      <c r="G290" s="40" t="n">
        <v>4.9</v>
      </c>
      <c r="H290" s="40" t="n">
        <v>5.4</v>
      </c>
      <c r="I290" s="40" t="n">
        <v>2.3</v>
      </c>
    </row>
    <row r="291" customFormat="false" ht="15.75" hidden="false" customHeight="false" outlineLevel="0" collapsed="false">
      <c r="A291" s="32"/>
      <c r="C291" s="44" t="e">
        <v>#NAME?</v>
      </c>
      <c r="D291" s="45" t="n">
        <v>99.57</v>
      </c>
      <c r="E291" s="40" t="n">
        <v>17</v>
      </c>
      <c r="F291" s="40" t="n">
        <v>14.3</v>
      </c>
      <c r="G291" s="40" t="n">
        <v>4.9</v>
      </c>
      <c r="H291" s="40" t="n">
        <v>4.6</v>
      </c>
      <c r="I291" s="40" t="n">
        <v>2.3</v>
      </c>
    </row>
    <row r="292" customFormat="false" ht="15.75" hidden="false" customHeight="false" outlineLevel="0" collapsed="false">
      <c r="A292" s="32"/>
      <c r="C292" s="44" t="e">
        <v>#NAME?</v>
      </c>
      <c r="D292" s="40" t="n">
        <v>176.02</v>
      </c>
      <c r="E292" s="40" t="n">
        <v>20.4</v>
      </c>
      <c r="F292" s="40" t="n">
        <v>17.3</v>
      </c>
      <c r="G292" s="40" t="n">
        <v>5.4</v>
      </c>
      <c r="H292" s="40" t="n">
        <v>6</v>
      </c>
      <c r="I292" s="40" t="n">
        <v>2.6</v>
      </c>
    </row>
    <row r="293" customFormat="false" ht="15.75" hidden="false" customHeight="false" outlineLevel="0" collapsed="false">
      <c r="A293" s="32"/>
      <c r="C293" s="44" t="e">
        <v>#NAME?</v>
      </c>
      <c r="D293" s="40" t="n">
        <v>91.8</v>
      </c>
      <c r="E293" s="40" t="n">
        <v>17</v>
      </c>
      <c r="F293" s="40" t="n">
        <v>14.3</v>
      </c>
      <c r="G293" s="40" t="n">
        <v>5</v>
      </c>
      <c r="H293" s="40" t="n">
        <v>5</v>
      </c>
      <c r="I293" s="40" t="n">
        <v>2.2</v>
      </c>
    </row>
    <row r="294" customFormat="false" ht="15.75" hidden="false" customHeight="false" outlineLevel="0" collapsed="false">
      <c r="A294" s="32"/>
      <c r="C294" s="44" t="e">
        <v>#NAME?</v>
      </c>
      <c r="D294" s="40" t="n">
        <v>139.27</v>
      </c>
      <c r="E294" s="40" t="n">
        <v>18.6</v>
      </c>
      <c r="F294" s="40" t="n">
        <v>15.7</v>
      </c>
      <c r="G294" s="40" t="n">
        <v>4.9</v>
      </c>
      <c r="H294" s="40" t="n">
        <v>5.6</v>
      </c>
      <c r="I294" s="40" t="n">
        <v>2.4</v>
      </c>
    </row>
    <row r="295" customFormat="false" ht="15.75" hidden="false" customHeight="false" outlineLevel="0" collapsed="false">
      <c r="A295" s="32"/>
      <c r="C295" s="44" t="e">
        <v>#NAME?</v>
      </c>
      <c r="D295" s="40" t="n">
        <v>155.14</v>
      </c>
      <c r="E295" s="40" t="n">
        <v>19.7</v>
      </c>
      <c r="F295" s="40" t="n">
        <v>16.8</v>
      </c>
      <c r="G295" s="40" t="n">
        <v>5.4</v>
      </c>
      <c r="H295" s="40" t="n">
        <v>6</v>
      </c>
      <c r="I295" s="40" t="n">
        <v>2.5</v>
      </c>
    </row>
    <row r="296" customFormat="false" ht="15.75" hidden="false" customHeight="false" outlineLevel="0" collapsed="false">
      <c r="A296" s="32"/>
      <c r="C296" s="44" t="e">
        <v>#NAME?</v>
      </c>
      <c r="D296" s="40" t="n">
        <v>105.22</v>
      </c>
      <c r="E296" s="40" t="n">
        <v>16.7</v>
      </c>
      <c r="F296" s="40" t="n">
        <v>14.4</v>
      </c>
      <c r="G296" s="40" t="n">
        <v>4.2</v>
      </c>
      <c r="H296" s="40" t="n">
        <v>5.1</v>
      </c>
      <c r="I296" s="40" t="n">
        <v>2.3</v>
      </c>
    </row>
    <row r="297" customFormat="false" ht="15.75" hidden="false" customHeight="false" outlineLevel="0" collapsed="false">
      <c r="A297" s="32"/>
      <c r="C297" s="44" t="e">
        <v>#NAME?</v>
      </c>
      <c r="D297" s="40" t="n">
        <v>108.42</v>
      </c>
      <c r="E297" s="40" t="n">
        <v>17.3</v>
      </c>
      <c r="F297" s="40" t="n">
        <v>14.6</v>
      </c>
      <c r="G297" s="40" t="n">
        <v>4.8</v>
      </c>
      <c r="H297" s="40" t="n">
        <v>5.1</v>
      </c>
      <c r="I297" s="40" t="n">
        <v>2.2</v>
      </c>
    </row>
    <row r="298" customFormat="false" ht="15.75" hidden="false" customHeight="false" outlineLevel="0" collapsed="false">
      <c r="A298" s="32"/>
      <c r="C298" s="44" t="e">
        <v>#NAME?</v>
      </c>
      <c r="D298" s="40" t="n">
        <v>117.92</v>
      </c>
      <c r="E298" s="40" t="n">
        <v>17.9</v>
      </c>
      <c r="F298" s="40" t="n">
        <v>15.1</v>
      </c>
      <c r="G298" s="40" t="n">
        <v>4.7</v>
      </c>
      <c r="H298" s="40" t="n">
        <v>5.3</v>
      </c>
      <c r="I298" s="40" t="n">
        <v>2.4</v>
      </c>
    </row>
    <row r="299" customFormat="false" ht="15.75" hidden="false" customHeight="false" outlineLevel="0" collapsed="false">
      <c r="A299" s="32"/>
      <c r="C299" s="44" t="e">
        <v>#NAME?</v>
      </c>
      <c r="D299" s="40" t="n">
        <v>182.44</v>
      </c>
      <c r="E299" s="40" t="n">
        <v>20.4</v>
      </c>
      <c r="F299" s="40" t="n">
        <v>17</v>
      </c>
      <c r="G299" s="40" t="n">
        <v>5.4</v>
      </c>
      <c r="H299" s="40" t="n">
        <v>6</v>
      </c>
      <c r="I299" s="40" t="n">
        <v>2.9</v>
      </c>
    </row>
    <row r="300" customFormat="false" ht="15.75" hidden="false" customHeight="false" outlineLevel="0" collapsed="false">
      <c r="A300" s="32"/>
      <c r="C300" s="44" t="e">
        <v>#NAME?</v>
      </c>
      <c r="D300" s="40" t="n">
        <v>113.04</v>
      </c>
      <c r="E300" s="40" t="n">
        <v>18.7</v>
      </c>
      <c r="F300" s="40" t="n">
        <v>15.4</v>
      </c>
      <c r="G300" s="40" t="n">
        <v>4.5</v>
      </c>
      <c r="H300" s="40" t="n">
        <v>4.9</v>
      </c>
      <c r="I300" s="40" t="n">
        <v>2.4</v>
      </c>
    </row>
    <row r="301" customFormat="false" ht="15.75" hidden="false" customHeight="false" outlineLevel="0" collapsed="false">
      <c r="A301" s="32"/>
      <c r="C301" s="44" t="e">
        <v>#NAME?</v>
      </c>
      <c r="D301" s="40" t="n">
        <v>126.74</v>
      </c>
      <c r="E301" s="40" t="n">
        <v>17.8</v>
      </c>
      <c r="F301" s="40" t="n">
        <v>15.2</v>
      </c>
      <c r="G301" s="40" t="n">
        <v>5</v>
      </c>
      <c r="H301" s="40" t="n">
        <v>5.7</v>
      </c>
      <c r="I301" s="40" t="n">
        <v>2.4</v>
      </c>
    </row>
    <row r="302" customFormat="false" ht="15.75" hidden="false" customHeight="false" outlineLevel="0" collapsed="false">
      <c r="A302" s="32"/>
      <c r="C302" s="44" t="e">
        <v>#NAME?</v>
      </c>
      <c r="D302" s="40" t="n">
        <v>90.17</v>
      </c>
      <c r="E302" s="40" t="n">
        <v>16.8</v>
      </c>
      <c r="F302" s="40" t="n">
        <v>14.3</v>
      </c>
      <c r="G302" s="40" t="n">
        <v>4.8</v>
      </c>
      <c r="H302" s="40" t="n">
        <v>4.5</v>
      </c>
      <c r="I302" s="40" t="n">
        <v>2.2</v>
      </c>
    </row>
    <row r="303" customFormat="false" ht="15.75" hidden="false" customHeight="false" outlineLevel="0" collapsed="false">
      <c r="A303" s="32"/>
      <c r="C303" s="44" t="e">
        <v>#NAME?</v>
      </c>
      <c r="D303" s="40" t="n">
        <v>120.36</v>
      </c>
      <c r="E303" s="40" t="n">
        <v>18.6</v>
      </c>
      <c r="F303" s="40" t="n">
        <v>15.7</v>
      </c>
      <c r="G303" s="40" t="n">
        <v>4.8</v>
      </c>
      <c r="H303" s="40" t="n">
        <v>5.1</v>
      </c>
      <c r="I303" s="40" t="n">
        <v>2.4</v>
      </c>
    </row>
    <row r="304" customFormat="false" ht="15.75" hidden="false" customHeight="false" outlineLevel="0" collapsed="false">
      <c r="A304" s="32"/>
      <c r="C304" s="44" t="e">
        <v>#NAME?</v>
      </c>
      <c r="D304" s="40" t="n">
        <v>156.47</v>
      </c>
      <c r="E304" s="40" t="n">
        <v>19.5</v>
      </c>
      <c r="F304" s="40" t="n">
        <v>16.7</v>
      </c>
      <c r="G304" s="40" t="n">
        <v>5.4</v>
      </c>
      <c r="H304" s="40" t="n">
        <v>5.6</v>
      </c>
      <c r="I304" s="40" t="n">
        <v>2.5</v>
      </c>
    </row>
    <row r="305" customFormat="false" ht="15.75" hidden="false" customHeight="false" outlineLevel="0" collapsed="false">
      <c r="A305" s="32"/>
      <c r="C305" s="44" t="e">
        <v>#NAME?</v>
      </c>
      <c r="D305" s="40" t="n">
        <v>167.45</v>
      </c>
      <c r="E305" s="40" t="n">
        <v>19.7</v>
      </c>
      <c r="F305" s="40" t="n">
        <v>16.7</v>
      </c>
      <c r="G305" s="40" t="n">
        <v>5.6</v>
      </c>
      <c r="H305" s="40" t="n">
        <v>5.5</v>
      </c>
      <c r="I305" s="40" t="n">
        <v>2.7</v>
      </c>
    </row>
    <row r="306" customFormat="false" ht="15.75" hidden="false" customHeight="false" outlineLevel="0" collapsed="false">
      <c r="A306" s="32"/>
      <c r="C306" s="44" t="e">
        <v>#NAME?</v>
      </c>
      <c r="D306" s="40" t="n">
        <v>136.07</v>
      </c>
      <c r="E306" s="40" t="n">
        <v>18.7</v>
      </c>
      <c r="F306" s="40" t="n">
        <v>15.9</v>
      </c>
      <c r="G306" s="40" t="n">
        <v>5.3</v>
      </c>
      <c r="H306" s="40" t="n">
        <v>5.5</v>
      </c>
      <c r="I306" s="40" t="n">
        <v>2.5</v>
      </c>
    </row>
    <row r="307" customFormat="false" ht="15.75" hidden="false" customHeight="false" outlineLevel="0" collapsed="false">
      <c r="A307" s="32"/>
      <c r="C307" s="44" t="e">
        <v>#NAME?</v>
      </c>
      <c r="D307" s="40" t="n">
        <v>135.23</v>
      </c>
      <c r="E307" s="40" t="n">
        <v>18.6</v>
      </c>
      <c r="F307" s="40" t="n">
        <v>15.3</v>
      </c>
      <c r="G307" s="40" t="n">
        <v>5.4</v>
      </c>
      <c r="H307" s="40" t="n">
        <v>4.9</v>
      </c>
      <c r="I307" s="40" t="n">
        <v>2.5</v>
      </c>
    </row>
    <row r="308" customFormat="false" ht="15.75" hidden="false" customHeight="false" outlineLevel="0" collapsed="false">
      <c r="A308" s="32"/>
      <c r="C308" s="44" t="e">
        <v>#NAME?</v>
      </c>
      <c r="D308" s="40" t="n">
        <v>137.64</v>
      </c>
      <c r="E308" s="40" t="n">
        <v>18.3</v>
      </c>
      <c r="F308" s="40" t="n">
        <v>15.3</v>
      </c>
      <c r="G308" s="40" t="n">
        <v>5.1</v>
      </c>
      <c r="H308" s="40" t="n">
        <v>5.5</v>
      </c>
      <c r="I308" s="40" t="n">
        <v>2.3</v>
      </c>
    </row>
    <row r="309" customFormat="false" ht="15.75" hidden="false" customHeight="false" outlineLevel="0" collapsed="false">
      <c r="A309" s="32"/>
      <c r="C309" s="44" t="e">
        <v>#NAME?</v>
      </c>
      <c r="D309" s="40" t="n">
        <v>101.8</v>
      </c>
      <c r="E309" s="40" t="n">
        <v>17.3</v>
      </c>
      <c r="F309" s="40" t="n">
        <v>14.5</v>
      </c>
      <c r="G309" s="40" t="n">
        <v>4.6</v>
      </c>
      <c r="H309" s="40" t="n">
        <v>5.1</v>
      </c>
      <c r="I309" s="40" t="n">
        <v>2.2</v>
      </c>
    </row>
    <row r="310" customFormat="false" ht="15.75" hidden="false" customHeight="false" outlineLevel="0" collapsed="false">
      <c r="A310" s="32"/>
      <c r="C310" s="44" t="e">
        <v>#NAME?</v>
      </c>
      <c r="D310" s="40" t="n">
        <v>148.04</v>
      </c>
      <c r="E310" s="40" t="n">
        <v>19.5</v>
      </c>
      <c r="F310" s="40" t="n">
        <v>16.6</v>
      </c>
      <c r="G310" s="40" t="n">
        <v>5</v>
      </c>
      <c r="H310" s="40" t="n">
        <v>5.6</v>
      </c>
      <c r="I310" s="40" t="n">
        <v>2.4</v>
      </c>
    </row>
    <row r="311" customFormat="false" ht="15.75" hidden="false" customHeight="false" outlineLevel="0" collapsed="false">
      <c r="A311" s="32"/>
      <c r="C311" s="44" t="e">
        <v>#NAME?</v>
      </c>
      <c r="D311" s="40" t="n">
        <v>119.59</v>
      </c>
      <c r="E311" s="40" t="n">
        <v>18.5</v>
      </c>
      <c r="F311" s="40" t="n">
        <v>15.4</v>
      </c>
      <c r="G311" s="40" t="n">
        <v>4.7</v>
      </c>
      <c r="H311" s="40" t="n">
        <v>5.5</v>
      </c>
      <c r="I311" s="40" t="n">
        <v>2.4</v>
      </c>
    </row>
    <row r="312" customFormat="false" ht="15.75" hidden="false" customHeight="false" outlineLevel="0" collapsed="false">
      <c r="A312" s="32"/>
      <c r="C312" s="44" t="e">
        <v>#NAME?</v>
      </c>
      <c r="D312" s="40" t="n">
        <v>134.56</v>
      </c>
      <c r="E312" s="40" t="n">
        <v>19.4</v>
      </c>
      <c r="F312" s="40" t="n">
        <v>16.5</v>
      </c>
      <c r="G312" s="40" t="n">
        <v>5</v>
      </c>
      <c r="H312" s="40" t="n">
        <v>5.5</v>
      </c>
      <c r="I312" s="40" t="n">
        <v>2.4</v>
      </c>
    </row>
    <row r="313" customFormat="false" ht="15.75" hidden="false" customHeight="false" outlineLevel="0" collapsed="false">
      <c r="A313" s="32"/>
      <c r="C313" s="44" t="e">
        <v>#NAME?</v>
      </c>
      <c r="D313" s="40" t="n">
        <v>104.61</v>
      </c>
      <c r="E313" s="40" t="n">
        <v>18.2</v>
      </c>
      <c r="F313" s="40" t="n">
        <v>15.1</v>
      </c>
      <c r="G313" s="40" t="n">
        <v>4.6</v>
      </c>
      <c r="H313" s="40" t="n">
        <v>4.9</v>
      </c>
      <c r="I313" s="40" t="n">
        <v>2.2</v>
      </c>
    </row>
    <row r="314" customFormat="false" ht="15.75" hidden="false" customHeight="false" outlineLevel="0" collapsed="false">
      <c r="A314" s="32"/>
      <c r="C314" s="44" t="e">
        <v>#NAME?</v>
      </c>
      <c r="D314" s="40" t="n">
        <v>141.24</v>
      </c>
      <c r="E314" s="40" t="n">
        <v>18.6</v>
      </c>
      <c r="F314" s="40" t="n">
        <v>16.2</v>
      </c>
      <c r="G314" s="40" t="n">
        <v>5.1</v>
      </c>
      <c r="H314" s="40" t="n">
        <v>5.5</v>
      </c>
      <c r="I314" s="40" t="n">
        <v>2.4</v>
      </c>
    </row>
    <row r="315" customFormat="false" ht="15.75" hidden="false" customHeight="false" outlineLevel="0" collapsed="false">
      <c r="A315" s="32"/>
      <c r="C315" s="44" t="e">
        <v>#NAME?</v>
      </c>
      <c r="D315" s="40" t="n">
        <v>124.6</v>
      </c>
      <c r="E315" s="40" t="n">
        <v>18.5</v>
      </c>
      <c r="F315" s="40" t="n">
        <v>15.7</v>
      </c>
      <c r="G315" s="40" t="n">
        <v>5</v>
      </c>
      <c r="H315" s="40" t="n">
        <v>5.1</v>
      </c>
      <c r="I315" s="40" t="n">
        <v>2.4</v>
      </c>
    </row>
    <row r="316" customFormat="false" ht="15.75" hidden="false" customHeight="false" outlineLevel="0" collapsed="false">
      <c r="A316" s="32"/>
      <c r="C316" s="44" t="e">
        <v>#NAME?</v>
      </c>
      <c r="D316" s="40" t="n">
        <v>152.66</v>
      </c>
      <c r="E316" s="40" t="n">
        <v>20.3</v>
      </c>
      <c r="F316" s="40" t="n">
        <v>17.2</v>
      </c>
      <c r="G316" s="40" t="n">
        <v>5.4</v>
      </c>
      <c r="H316" s="40" t="n">
        <v>5.6</v>
      </c>
      <c r="I316" s="40" t="n">
        <v>2.4</v>
      </c>
    </row>
    <row r="317" customFormat="false" ht="15.75" hidden="false" customHeight="false" outlineLevel="0" collapsed="false">
      <c r="A317" s="32"/>
      <c r="C317" s="44" t="e">
        <v>#NAME?</v>
      </c>
      <c r="D317" s="40" t="n">
        <v>116.35</v>
      </c>
      <c r="E317" s="40" t="n">
        <v>18.7</v>
      </c>
      <c r="F317" s="40" t="n">
        <v>15</v>
      </c>
      <c r="G317" s="40" t="n">
        <v>4.7</v>
      </c>
      <c r="H317" s="40" t="n">
        <v>5.4</v>
      </c>
      <c r="I317" s="40" t="n">
        <v>2.2</v>
      </c>
    </row>
    <row r="318" customFormat="false" ht="15.75" hidden="false" customHeight="false" outlineLevel="0" collapsed="false">
      <c r="A318" s="32"/>
      <c r="C318" s="44" t="e">
        <v>#NAME?</v>
      </c>
      <c r="D318" s="40" t="n">
        <v>119.21</v>
      </c>
      <c r="E318" s="40" t="n">
        <v>17.7</v>
      </c>
      <c r="F318" s="40" t="n">
        <v>15</v>
      </c>
      <c r="G318" s="40" t="n">
        <v>4.8</v>
      </c>
      <c r="H318" s="40" t="n">
        <v>5.3</v>
      </c>
      <c r="I318" s="40" t="n">
        <v>2.4</v>
      </c>
    </row>
    <row r="319" customFormat="false" ht="15.75" hidden="false" customHeight="false" outlineLevel="0" collapsed="false">
      <c r="A319" s="32"/>
      <c r="C319" s="44" t="e">
        <v>#NAME?</v>
      </c>
      <c r="D319" s="40" t="n">
        <v>134.75</v>
      </c>
      <c r="E319" s="40" t="n">
        <v>18.6</v>
      </c>
      <c r="F319" s="40" t="n">
        <v>15.8</v>
      </c>
      <c r="G319" s="40" t="n">
        <v>4.9</v>
      </c>
      <c r="H319" s="40" t="n">
        <v>5.5</v>
      </c>
      <c r="I319" s="40" t="n">
        <v>2.3</v>
      </c>
    </row>
    <row r="320" customFormat="false" ht="15.75" hidden="false" customHeight="false" outlineLevel="0" collapsed="false">
      <c r="A320" s="32"/>
      <c r="C320" s="44" t="e">
        <v>#NAME?</v>
      </c>
      <c r="D320" s="40" t="n">
        <v>118.7</v>
      </c>
      <c r="E320" s="40" t="n">
        <v>18.4</v>
      </c>
      <c r="F320" s="40" t="n">
        <v>15.8</v>
      </c>
      <c r="G320" s="40" t="n">
        <v>5.3</v>
      </c>
      <c r="H320" s="40" t="n">
        <v>5.3</v>
      </c>
      <c r="I320" s="40" t="n">
        <v>2.3</v>
      </c>
    </row>
    <row r="321" customFormat="false" ht="15.75" hidden="false" customHeight="false" outlineLevel="0" collapsed="false">
      <c r="A321" s="32"/>
      <c r="C321" s="44" t="e">
        <v>#NAME?</v>
      </c>
      <c r="D321" s="40" t="n">
        <v>147.25</v>
      </c>
      <c r="E321" s="40" t="n">
        <v>18.7</v>
      </c>
      <c r="F321" s="40" t="n">
        <v>16.2</v>
      </c>
      <c r="G321" s="40" t="n">
        <v>5.3</v>
      </c>
      <c r="H321" s="40" t="n">
        <v>5.4</v>
      </c>
      <c r="I321" s="40" t="n">
        <v>2.3</v>
      </c>
    </row>
    <row r="322" customFormat="false" ht="15.75" hidden="false" customHeight="false" outlineLevel="0" collapsed="false">
      <c r="A322" s="32"/>
      <c r="C322" s="44" t="e">
        <v>#NAME?</v>
      </c>
      <c r="D322" s="40" t="n">
        <v>120.32</v>
      </c>
      <c r="E322" s="40" t="n">
        <v>18.2</v>
      </c>
      <c r="F322" s="40" t="n">
        <v>15.4</v>
      </c>
      <c r="G322" s="40" t="n">
        <v>5</v>
      </c>
      <c r="H322" s="40" t="n">
        <v>5.2</v>
      </c>
      <c r="I322" s="40" t="n">
        <v>2.4</v>
      </c>
    </row>
    <row r="323" customFormat="false" ht="15.75" hidden="false" customHeight="false" outlineLevel="0" collapsed="false">
      <c r="A323" s="32"/>
      <c r="C323" s="44" t="e">
        <v>#NAME?</v>
      </c>
      <c r="D323" s="40" t="n">
        <v>101.52</v>
      </c>
      <c r="E323" s="40" t="n">
        <v>16.7</v>
      </c>
      <c r="F323" s="40" t="n">
        <v>14.4</v>
      </c>
      <c r="G323" s="40" t="n">
        <v>4.7</v>
      </c>
      <c r="H323" s="40" t="n">
        <v>5.1</v>
      </c>
      <c r="I323" s="40" t="n">
        <v>2.4</v>
      </c>
    </row>
    <row r="324" customFormat="false" ht="15.75" hidden="false" customHeight="false" outlineLevel="0" collapsed="false">
      <c r="A324" s="32"/>
      <c r="C324" s="44" t="e">
        <v>#NAME?</v>
      </c>
      <c r="D324" s="40" t="n">
        <v>110.51</v>
      </c>
      <c r="E324" s="40" t="n">
        <v>17.9</v>
      </c>
      <c r="F324" s="40" t="n">
        <v>14.9</v>
      </c>
      <c r="G324" s="40" t="n">
        <v>4.8</v>
      </c>
      <c r="H324" s="40" t="n">
        <v>5</v>
      </c>
      <c r="I324" s="40" t="n">
        <v>2.4</v>
      </c>
    </row>
    <row r="325" customFormat="false" ht="15.75" hidden="false" customHeight="false" outlineLevel="0" collapsed="false">
      <c r="A325" s="32"/>
      <c r="C325" s="44" t="e">
        <v>#NAME?</v>
      </c>
      <c r="D325" s="40" t="n">
        <v>109.1</v>
      </c>
      <c r="E325" s="40" t="n">
        <v>17.6</v>
      </c>
      <c r="F325" s="40" t="n">
        <v>14.8</v>
      </c>
      <c r="G325" s="40" t="n">
        <v>5</v>
      </c>
      <c r="H325" s="40" t="n">
        <v>5.2</v>
      </c>
      <c r="I325" s="40" t="n">
        <v>2.4</v>
      </c>
    </row>
    <row r="326" customFormat="false" ht="15.75" hidden="false" customHeight="false" outlineLevel="0" collapsed="false">
      <c r="A326" s="32"/>
      <c r="C326" s="44" t="e">
        <v>#NAME?</v>
      </c>
      <c r="D326" s="40" t="n">
        <v>97.72</v>
      </c>
      <c r="E326" s="40" t="n">
        <v>16.5</v>
      </c>
      <c r="F326" s="40" t="n">
        <v>13.7</v>
      </c>
      <c r="G326" s="40" t="n">
        <v>4.5</v>
      </c>
      <c r="H326" s="40" t="n">
        <v>5</v>
      </c>
      <c r="I326" s="40" t="n">
        <v>2.3</v>
      </c>
    </row>
    <row r="327" customFormat="false" ht="15.75" hidden="false" customHeight="false" outlineLevel="0" collapsed="false">
      <c r="A327" s="32"/>
      <c r="C327" s="44" t="e">
        <v>#NAME?</v>
      </c>
      <c r="D327" s="40" t="n">
        <v>143.32</v>
      </c>
      <c r="E327" s="40" t="n">
        <v>19.5</v>
      </c>
      <c r="F327" s="40" t="n">
        <v>16.5</v>
      </c>
      <c r="G327" s="40" t="n">
        <v>5.2</v>
      </c>
      <c r="H327" s="40" t="n">
        <v>5.5</v>
      </c>
      <c r="I327" s="40" t="n">
        <v>2.5</v>
      </c>
    </row>
    <row r="328" customFormat="false" ht="15.75" hidden="false" customHeight="false" outlineLevel="0" collapsed="false">
      <c r="A328" s="32"/>
      <c r="C328" s="44" t="e">
        <v>#NAME?</v>
      </c>
      <c r="D328" s="40" t="n">
        <v>127.2</v>
      </c>
      <c r="E328" s="40" t="n">
        <v>17.9</v>
      </c>
      <c r="F328" s="40" t="n">
        <v>15</v>
      </c>
      <c r="G328" s="40" t="n">
        <v>4.9</v>
      </c>
      <c r="H328" s="40" t="n">
        <v>5.4</v>
      </c>
      <c r="I328" s="40" t="n">
        <v>2.5</v>
      </c>
    </row>
    <row r="329" customFormat="false" ht="15.75" hidden="false" customHeight="false" outlineLevel="0" collapsed="false">
      <c r="A329" s="32"/>
      <c r="C329" s="44" t="e">
        <v>#NAME?</v>
      </c>
      <c r="D329" s="40" t="n">
        <v>128.4</v>
      </c>
      <c r="E329" s="40" t="n">
        <v>18.3</v>
      </c>
      <c r="F329" s="40" t="n">
        <v>15.4</v>
      </c>
      <c r="G329" s="40" t="n">
        <v>5</v>
      </c>
      <c r="H329" s="40" t="n">
        <v>5.2</v>
      </c>
      <c r="I329" s="40" t="n">
        <v>2.4</v>
      </c>
    </row>
    <row r="330" customFormat="false" ht="15.75" hidden="false" customHeight="false" outlineLevel="0" collapsed="false">
      <c r="A330" s="32"/>
      <c r="C330" s="44" t="e">
        <v>#NAME?</v>
      </c>
      <c r="D330" s="40" t="n">
        <v>108.17</v>
      </c>
      <c r="E330" s="40" t="n">
        <v>17</v>
      </c>
      <c r="F330" s="40" t="n">
        <v>14.6</v>
      </c>
      <c r="G330" s="40" t="n">
        <v>5</v>
      </c>
      <c r="H330" s="40" t="n">
        <v>5.2</v>
      </c>
      <c r="I330" s="40" t="n">
        <v>2.5</v>
      </c>
    </row>
    <row r="331" customFormat="false" ht="15.75" hidden="false" customHeight="false" outlineLevel="0" collapsed="false">
      <c r="A331" s="32"/>
      <c r="C331" s="44" t="e">
        <v>#NAME?</v>
      </c>
      <c r="D331" s="40" t="n">
        <v>163.24</v>
      </c>
      <c r="E331" s="40" t="n">
        <v>19.5</v>
      </c>
      <c r="F331" s="40" t="n">
        <v>16.3</v>
      </c>
      <c r="G331" s="40" t="n">
        <v>5.5</v>
      </c>
      <c r="H331" s="40" t="n">
        <v>6</v>
      </c>
      <c r="I331" s="40" t="n">
        <v>2.6</v>
      </c>
    </row>
    <row r="332" customFormat="false" ht="15.75" hidden="false" customHeight="false" outlineLevel="0" collapsed="false">
      <c r="A332" s="32"/>
      <c r="C332" s="44" t="e">
        <v>#NAME?</v>
      </c>
      <c r="D332" s="40" t="n">
        <v>146.27</v>
      </c>
      <c r="E332" s="40" t="n">
        <v>18.6</v>
      </c>
      <c r="F332" s="40" t="n">
        <v>15.9</v>
      </c>
      <c r="G332" s="40" t="n">
        <v>5</v>
      </c>
      <c r="H332" s="40" t="n">
        <v>5.8</v>
      </c>
      <c r="I332" s="40" t="n">
        <v>2.6</v>
      </c>
    </row>
    <row r="333" customFormat="false" ht="15.75" hidden="false" customHeight="false" outlineLevel="0" collapsed="false">
      <c r="A333" s="32"/>
      <c r="C333" s="44" t="e">
        <v>#NAME?</v>
      </c>
      <c r="D333" s="40" t="n">
        <v>141.5</v>
      </c>
      <c r="E333" s="40" t="n">
        <v>18.4</v>
      </c>
      <c r="F333" s="40" t="n">
        <v>15.5</v>
      </c>
      <c r="G333" s="40" t="n">
        <v>5.2</v>
      </c>
      <c r="H333" s="40" t="n">
        <v>5.8</v>
      </c>
      <c r="I333" s="40" t="n">
        <v>2.5</v>
      </c>
    </row>
    <row r="334" customFormat="false" ht="15.75" hidden="false" customHeight="false" outlineLevel="0" collapsed="false">
      <c r="A334" s="32"/>
      <c r="C334" s="44" t="e">
        <v>#NAME?</v>
      </c>
      <c r="D334" s="40" t="n">
        <v>119.84</v>
      </c>
      <c r="E334" s="40" t="n">
        <v>18.7</v>
      </c>
      <c r="F334" s="40" t="n">
        <v>15.8</v>
      </c>
      <c r="G334" s="40" t="n">
        <v>4.9</v>
      </c>
      <c r="H334" s="40" t="n">
        <v>5.3</v>
      </c>
      <c r="I334" s="40" t="n">
        <v>2.4</v>
      </c>
    </row>
    <row r="335" customFormat="false" ht="15.75" hidden="false" customHeight="false" outlineLevel="0" collapsed="false">
      <c r="A335" s="32"/>
      <c r="C335" s="44" t="e">
        <v>#NAME?</v>
      </c>
      <c r="D335" s="40" t="n">
        <v>87.15</v>
      </c>
      <c r="E335" s="40" t="n">
        <v>16.7</v>
      </c>
      <c r="F335" s="40" t="n">
        <v>14</v>
      </c>
      <c r="G335" s="40" t="n">
        <v>4.8</v>
      </c>
      <c r="H335" s="40" t="n">
        <v>4.8</v>
      </c>
      <c r="I335" s="40" t="n">
        <v>2.2</v>
      </c>
    </row>
    <row r="336" customFormat="false" ht="15.75" hidden="false" customHeight="false" outlineLevel="0" collapsed="false">
      <c r="A336" s="32"/>
      <c r="C336" s="44" t="e">
        <v>#NAME?</v>
      </c>
      <c r="D336" s="40" t="n">
        <v>96.38</v>
      </c>
      <c r="E336" s="40" t="n">
        <v>16.8</v>
      </c>
      <c r="F336" s="40" t="n">
        <v>14.3</v>
      </c>
      <c r="G336" s="40" t="n">
        <v>4.6</v>
      </c>
      <c r="H336" s="40" t="n">
        <v>4.7</v>
      </c>
      <c r="I336" s="40" t="n">
        <v>2.2</v>
      </c>
    </row>
    <row r="337" customFormat="false" ht="15.75" hidden="false" customHeight="false" outlineLevel="0" collapsed="false">
      <c r="A337" s="32"/>
      <c r="C337" s="44" t="e">
        <v>#NAME?</v>
      </c>
      <c r="D337" s="40" t="n">
        <v>120.39</v>
      </c>
      <c r="E337" s="40" t="n">
        <v>18.2</v>
      </c>
      <c r="F337" s="40" t="n">
        <v>15.1</v>
      </c>
      <c r="G337" s="40" t="n">
        <v>5.1</v>
      </c>
      <c r="H337" s="40" t="n">
        <v>5.4</v>
      </c>
      <c r="I337" s="40" t="n">
        <v>2.3</v>
      </c>
    </row>
    <row r="338" customFormat="false" ht="15.75" hidden="false" customHeight="false" outlineLevel="0" collapsed="false">
      <c r="A338" s="32"/>
      <c r="C338" s="44" t="e">
        <v>#NAME?</v>
      </c>
      <c r="D338" s="40" t="n">
        <v>123.14</v>
      </c>
      <c r="E338" s="40" t="n">
        <v>17.9</v>
      </c>
      <c r="F338" s="40" t="n">
        <v>15.3</v>
      </c>
      <c r="G338" s="40" t="n">
        <v>4.9</v>
      </c>
      <c r="H338" s="40" t="n">
        <v>5.2</v>
      </c>
      <c r="I338" s="40" t="n">
        <v>2.3</v>
      </c>
    </row>
    <row r="339" customFormat="false" ht="15.75" hidden="false" customHeight="false" outlineLevel="0" collapsed="false">
      <c r="A339" s="32"/>
      <c r="C339" s="44" t="e">
        <v>#NAME?</v>
      </c>
      <c r="D339" s="40" t="n">
        <v>155.1</v>
      </c>
      <c r="E339" s="40" t="n">
        <v>19.2</v>
      </c>
      <c r="F339" s="40" t="n">
        <v>16.5</v>
      </c>
      <c r="G339" s="40" t="n">
        <v>5.5</v>
      </c>
      <c r="H339" s="40" t="n">
        <v>5.8</v>
      </c>
      <c r="I339" s="40" t="n">
        <v>2.5</v>
      </c>
    </row>
    <row r="340" customFormat="false" ht="15.75" hidden="false" customHeight="false" outlineLevel="0" collapsed="false">
      <c r="A340" s="32"/>
      <c r="C340" s="44" t="e">
        <v>#NAME?</v>
      </c>
      <c r="D340" s="40" t="n">
        <v>125.5</v>
      </c>
      <c r="E340" s="40" t="n">
        <v>18.8</v>
      </c>
      <c r="F340" s="40" t="n">
        <v>14.9</v>
      </c>
      <c r="G340" s="40" t="n">
        <v>4.8</v>
      </c>
      <c r="H340" s="40" t="n">
        <v>5</v>
      </c>
      <c r="I340" s="40" t="n">
        <v>2.4</v>
      </c>
    </row>
    <row r="341" customFormat="false" ht="15.75" hidden="false" customHeight="false" outlineLevel="0" collapsed="false">
      <c r="A341" s="32"/>
      <c r="C341" s="44" t="e">
        <v>#NAME?</v>
      </c>
      <c r="D341" s="40" t="n">
        <v>133.71</v>
      </c>
      <c r="E341" s="40" t="n">
        <v>18.2</v>
      </c>
      <c r="F341" s="40" t="n">
        <v>15.2</v>
      </c>
      <c r="G341" s="40" t="n">
        <v>4.7</v>
      </c>
      <c r="H341" s="40" t="n">
        <v>5.4</v>
      </c>
      <c r="I341" s="40" t="n">
        <v>2.5</v>
      </c>
    </row>
    <row r="342" customFormat="false" ht="15.75" hidden="false" customHeight="false" outlineLevel="0" collapsed="false">
      <c r="A342" s="32"/>
      <c r="C342" s="44" t="e">
        <v>#NAME?</v>
      </c>
      <c r="D342" s="40" t="n">
        <v>131.71</v>
      </c>
      <c r="E342" s="40" t="n">
        <v>18.9</v>
      </c>
      <c r="F342" s="40" t="n">
        <v>16.6</v>
      </c>
      <c r="G342" s="40" t="n">
        <v>5.3</v>
      </c>
      <c r="H342" s="40" t="n">
        <v>5.1</v>
      </c>
      <c r="I342" s="40" t="n">
        <v>2.5</v>
      </c>
    </row>
    <row r="343" customFormat="false" ht="15.75" hidden="false" customHeight="false" outlineLevel="0" collapsed="false">
      <c r="A343" s="32"/>
      <c r="C343" s="44" t="e">
        <v>#NAME?</v>
      </c>
      <c r="D343" s="40" t="n">
        <v>140.07</v>
      </c>
      <c r="E343" s="40" t="n">
        <v>18.7</v>
      </c>
      <c r="F343" s="40" t="n">
        <v>15.7</v>
      </c>
      <c r="G343" s="40" t="n">
        <v>5</v>
      </c>
      <c r="H343" s="40" t="n">
        <v>5.8</v>
      </c>
      <c r="I343" s="40" t="n">
        <v>2.6</v>
      </c>
    </row>
    <row r="344" customFormat="false" ht="15.75" hidden="false" customHeight="false" outlineLevel="0" collapsed="false">
      <c r="A344" s="32"/>
      <c r="C344" s="44" t="e">
        <v>#NAME?</v>
      </c>
      <c r="D344" s="40" t="n">
        <v>152.87</v>
      </c>
      <c r="E344" s="40" t="n">
        <v>19.3</v>
      </c>
      <c r="F344" s="40" t="n">
        <v>16.4</v>
      </c>
      <c r="G344" s="40" t="n">
        <v>5.4</v>
      </c>
      <c r="H344" s="40" t="n">
        <v>5.8</v>
      </c>
      <c r="I344" s="40" t="n">
        <v>2.5</v>
      </c>
    </row>
    <row r="345" customFormat="false" ht="15.75" hidden="false" customHeight="false" outlineLevel="0" collapsed="false">
      <c r="A345" s="32"/>
      <c r="C345" s="44" t="e">
        <v>#NAME?</v>
      </c>
      <c r="D345" s="40" t="n">
        <v>130.13</v>
      </c>
      <c r="E345" s="40" t="n">
        <v>18</v>
      </c>
      <c r="F345" s="40" t="n">
        <v>15.3</v>
      </c>
      <c r="G345" s="40" t="n">
        <v>5.1</v>
      </c>
      <c r="H345" s="40" t="n">
        <v>5.4</v>
      </c>
      <c r="I345" s="40" t="n">
        <v>2.4</v>
      </c>
    </row>
    <row r="346" customFormat="false" ht="15.75" hidden="false" customHeight="false" outlineLevel="0" collapsed="false">
      <c r="A346" s="32"/>
      <c r="C346" s="44" t="e">
        <v>#NAME?</v>
      </c>
      <c r="D346" s="40" t="n">
        <v>121.47</v>
      </c>
      <c r="E346" s="40" t="n">
        <v>18.9</v>
      </c>
      <c r="F346" s="40" t="n">
        <v>16.4</v>
      </c>
      <c r="G346" s="40" t="n">
        <v>5.2</v>
      </c>
      <c r="H346" s="40" t="n">
        <v>5.2</v>
      </c>
      <c r="I346" s="40" t="n">
        <v>2.3</v>
      </c>
    </row>
    <row r="347" customFormat="false" ht="15.75" hidden="false" customHeight="false" outlineLevel="0" collapsed="false">
      <c r="A347" s="32"/>
      <c r="C347" s="44" t="e">
        <v>#NAME?</v>
      </c>
      <c r="D347" s="40" t="n">
        <v>175.06</v>
      </c>
      <c r="E347" s="40" t="n">
        <v>19.8</v>
      </c>
      <c r="F347" s="40" t="n">
        <v>17.2</v>
      </c>
      <c r="G347" s="40" t="n">
        <v>5.3</v>
      </c>
      <c r="H347" s="40" t="n">
        <v>5.9</v>
      </c>
      <c r="I347" s="40" t="n">
        <v>2.4</v>
      </c>
    </row>
    <row r="348" customFormat="false" ht="15.75" hidden="false" customHeight="false" outlineLevel="0" collapsed="false">
      <c r="A348" s="32"/>
      <c r="C348" s="44" t="e">
        <v>#NAME?</v>
      </c>
      <c r="D348" s="40" t="n">
        <v>112.05</v>
      </c>
      <c r="E348" s="40" t="n">
        <v>17.8</v>
      </c>
      <c r="F348" s="40" t="n">
        <v>15.3</v>
      </c>
      <c r="G348" s="40" t="n">
        <v>5</v>
      </c>
      <c r="H348" s="40" t="n">
        <v>5.2</v>
      </c>
      <c r="I348" s="40" t="n">
        <v>2.4</v>
      </c>
    </row>
    <row r="349" customFormat="false" ht="15.75" hidden="false" customHeight="false" outlineLevel="0" collapsed="false">
      <c r="A349" s="32"/>
      <c r="C349" s="44" t="e">
        <v>#NAME?</v>
      </c>
      <c r="D349" s="40" t="n">
        <v>123.21</v>
      </c>
      <c r="E349" s="40" t="n">
        <v>18.5</v>
      </c>
      <c r="F349" s="40" t="n">
        <v>15.4</v>
      </c>
      <c r="G349" s="40" t="n">
        <v>4.9</v>
      </c>
      <c r="H349" s="40" t="n">
        <v>5.1</v>
      </c>
      <c r="I349" s="40" t="n">
        <v>2.4</v>
      </c>
    </row>
    <row r="350" customFormat="false" ht="15.75" hidden="false" customHeight="false" outlineLevel="0" collapsed="false">
      <c r="A350" s="32"/>
      <c r="C350" s="44" t="e">
        <v>#NAME?</v>
      </c>
      <c r="D350" s="40" t="n">
        <v>151.09</v>
      </c>
      <c r="E350" s="40" t="n">
        <v>18.9</v>
      </c>
      <c r="F350" s="40" t="n">
        <v>16.3</v>
      </c>
      <c r="G350" s="40" t="n">
        <v>5.3</v>
      </c>
      <c r="H350" s="40" t="n">
        <v>5.5</v>
      </c>
      <c r="I350" s="40" t="n">
        <v>2.5</v>
      </c>
    </row>
    <row r="351" customFormat="false" ht="15.75" hidden="false" customHeight="false" outlineLevel="0" collapsed="false">
      <c r="A351" s="32"/>
      <c r="C351" s="44" t="e">
        <v>#NAME?</v>
      </c>
      <c r="D351" s="40" t="n">
        <v>141.07</v>
      </c>
      <c r="E351" s="40" t="n">
        <v>18.8</v>
      </c>
      <c r="F351" s="40" t="n">
        <v>15.9</v>
      </c>
      <c r="G351" s="40" t="n">
        <v>5.2</v>
      </c>
      <c r="H351" s="40" t="n">
        <v>5.6</v>
      </c>
      <c r="I351" s="40" t="n">
        <v>2.5</v>
      </c>
    </row>
    <row r="352" customFormat="false" ht="15.75" hidden="false" customHeight="false" outlineLevel="0" collapsed="false">
      <c r="A352" s="32"/>
      <c r="C352" s="44" t="e">
        <v>#NAME?</v>
      </c>
      <c r="D352" s="40" t="n">
        <v>128.82</v>
      </c>
      <c r="E352" s="40" t="n">
        <v>18.5</v>
      </c>
      <c r="F352" s="40" t="n">
        <v>15.5</v>
      </c>
      <c r="G352" s="40" t="n">
        <v>5.2</v>
      </c>
      <c r="H352" s="40" t="n">
        <v>5.2</v>
      </c>
      <c r="I352" s="40" t="n">
        <v>2.5</v>
      </c>
    </row>
    <row r="353" customFormat="false" ht="15.75" hidden="false" customHeight="false" outlineLevel="0" collapsed="false">
      <c r="A353" s="32"/>
      <c r="C353" s="44" t="e">
        <v>#NAME?</v>
      </c>
      <c r="D353" s="40" t="n">
        <v>119.84</v>
      </c>
      <c r="E353" s="40" t="n">
        <v>17.5</v>
      </c>
      <c r="F353" s="40" t="n">
        <v>15.3</v>
      </c>
      <c r="G353" s="40" t="n">
        <v>5</v>
      </c>
      <c r="H353" s="40" t="n">
        <v>5.1</v>
      </c>
      <c r="I353" s="40" t="n">
        <v>2.4</v>
      </c>
    </row>
    <row r="354" customFormat="false" ht="15.75" hidden="false" customHeight="false" outlineLevel="0" collapsed="false">
      <c r="A354" s="32"/>
      <c r="C354" s="44" t="e">
        <v>#NAME?</v>
      </c>
      <c r="D354" s="40" t="n">
        <v>109.84</v>
      </c>
      <c r="E354" s="40" t="n">
        <v>17.3</v>
      </c>
      <c r="F354" s="40" t="n">
        <v>14.7</v>
      </c>
      <c r="G354" s="40" t="n">
        <v>4.9</v>
      </c>
      <c r="H354" s="40" t="n">
        <v>5</v>
      </c>
      <c r="I354" s="40" t="n">
        <v>2.3</v>
      </c>
    </row>
    <row r="355" customFormat="false" ht="15.75" hidden="false" customHeight="false" outlineLevel="0" collapsed="false">
      <c r="A355" s="32"/>
      <c r="C355" s="44" t="e">
        <v>#NAME?</v>
      </c>
      <c r="D355" s="40" t="n">
        <v>144.79</v>
      </c>
      <c r="E355" s="40" t="n">
        <v>18.8</v>
      </c>
      <c r="F355" s="40" t="n">
        <v>16.1</v>
      </c>
      <c r="G355" s="40" t="n">
        <v>5.1</v>
      </c>
      <c r="H355" s="40" t="n">
        <v>5.4</v>
      </c>
      <c r="I355" s="40" t="n">
        <v>2.5</v>
      </c>
    </row>
    <row r="356" customFormat="false" ht="15.75" hidden="false" customHeight="false" outlineLevel="0" collapsed="false">
      <c r="A356" s="32"/>
      <c r="C356" s="44" t="e">
        <v>#NAME?</v>
      </c>
      <c r="D356" s="40" t="n">
        <v>173.35</v>
      </c>
      <c r="E356" s="40" t="n">
        <v>19.8</v>
      </c>
      <c r="F356" s="40" t="n">
        <v>16.3</v>
      </c>
      <c r="G356" s="40" t="n">
        <v>5.3</v>
      </c>
      <c r="H356" s="40" t="n">
        <v>5.7</v>
      </c>
      <c r="I356" s="40" t="n">
        <v>2.6</v>
      </c>
    </row>
    <row r="357" customFormat="false" ht="15.75" hidden="false" customHeight="false" outlineLevel="0" collapsed="false">
      <c r="A357" s="32"/>
      <c r="C357" s="44" t="e">
        <v>#NAME?</v>
      </c>
      <c r="D357" s="40" t="n">
        <v>131.19</v>
      </c>
      <c r="E357" s="40" t="n">
        <v>18.2</v>
      </c>
      <c r="F357" s="40" t="n">
        <v>15.7</v>
      </c>
      <c r="G357" s="40" t="n">
        <v>5</v>
      </c>
      <c r="H357" s="40" t="n">
        <v>5.4</v>
      </c>
      <c r="I357" s="40" t="n">
        <v>2.5</v>
      </c>
    </row>
    <row r="358" customFormat="false" ht="15.75" hidden="false" customHeight="false" outlineLevel="0" collapsed="false">
      <c r="A358" s="32"/>
      <c r="C358" s="44" t="e">
        <v>#NAME?</v>
      </c>
      <c r="D358" s="40" t="n">
        <v>126.09</v>
      </c>
      <c r="E358" s="40" t="n">
        <v>18.3</v>
      </c>
      <c r="F358" s="40" t="n">
        <v>15.7</v>
      </c>
      <c r="G358" s="40" t="n">
        <v>4.9</v>
      </c>
      <c r="H358" s="40" t="n">
        <v>5.2</v>
      </c>
      <c r="I358" s="40" t="n">
        <v>2.3</v>
      </c>
    </row>
    <row r="359" customFormat="false" ht="15.75" hidden="false" customHeight="false" outlineLevel="0" collapsed="false">
      <c r="A359" s="32"/>
      <c r="C359" s="44" t="e">
        <v>#NAME?</v>
      </c>
      <c r="D359" s="40" t="n">
        <v>125.02</v>
      </c>
      <c r="E359" s="40" t="n">
        <v>18.3</v>
      </c>
      <c r="F359" s="40" t="n">
        <v>15.3</v>
      </c>
      <c r="G359" s="40" t="n">
        <v>4.9</v>
      </c>
      <c r="H359" s="40" t="n">
        <v>5.4</v>
      </c>
      <c r="I359" s="40" t="n">
        <v>2.5</v>
      </c>
    </row>
    <row r="360" customFormat="false" ht="15.75" hidden="false" customHeight="false" outlineLevel="0" collapsed="false">
      <c r="A360" s="32"/>
      <c r="C360" s="44" t="e">
        <v>#NAME?</v>
      </c>
      <c r="D360" s="40" t="n">
        <v>93.82</v>
      </c>
      <c r="E360" s="40" t="n">
        <v>17.3</v>
      </c>
      <c r="F360" s="40" t="n">
        <v>14.7</v>
      </c>
      <c r="G360" s="40" t="n">
        <v>4.8</v>
      </c>
      <c r="H360" s="40" t="n">
        <v>4.8</v>
      </c>
      <c r="I360" s="40" t="n">
        <v>2.2</v>
      </c>
    </row>
    <row r="361" customFormat="false" ht="15.75" hidden="false" customHeight="false" outlineLevel="0" collapsed="false">
      <c r="A361" s="32"/>
      <c r="C361" s="44" t="e">
        <v>#NAME?</v>
      </c>
      <c r="D361" s="40" t="n">
        <v>168.62</v>
      </c>
      <c r="E361" s="40" t="n">
        <v>19.9</v>
      </c>
      <c r="F361" s="40" t="n">
        <v>16.8</v>
      </c>
      <c r="G361" s="40" t="n">
        <v>5.3</v>
      </c>
      <c r="H361" s="40" t="n">
        <v>5.6</v>
      </c>
      <c r="I361" s="40" t="n">
        <v>2.5</v>
      </c>
    </row>
    <row r="362" customFormat="false" ht="15.75" hidden="false" customHeight="false" outlineLevel="0" collapsed="false">
      <c r="A362" s="32"/>
      <c r="C362" s="44" t="e">
        <v>#NAME?</v>
      </c>
      <c r="D362" s="40" t="n">
        <v>135.33</v>
      </c>
      <c r="E362" s="40" t="n">
        <v>18.5</v>
      </c>
      <c r="F362" s="40" t="n">
        <v>15.3</v>
      </c>
      <c r="G362" s="40" t="n">
        <v>5.3</v>
      </c>
      <c r="H362" s="40" t="n">
        <v>5.1</v>
      </c>
      <c r="I362" s="40" t="n">
        <v>2.4</v>
      </c>
    </row>
    <row r="363" customFormat="false" ht="15.75" hidden="false" customHeight="false" outlineLevel="0" collapsed="false">
      <c r="A363" s="32"/>
      <c r="C363" s="44" t="e">
        <v>#NAME?</v>
      </c>
      <c r="D363" s="40" t="n">
        <v>129.2</v>
      </c>
      <c r="E363" s="40" t="n">
        <v>18.5</v>
      </c>
      <c r="F363" s="40" t="n">
        <v>15.9</v>
      </c>
      <c r="G363" s="40" t="n">
        <v>5.1</v>
      </c>
      <c r="H363" s="40" t="n">
        <v>5</v>
      </c>
      <c r="I363" s="40" t="n">
        <v>2.4</v>
      </c>
    </row>
    <row r="364" customFormat="false" ht="15.75" hidden="false" customHeight="false" outlineLevel="0" collapsed="false">
      <c r="A364" s="32"/>
      <c r="C364" s="44" t="e">
        <v>#NAME?</v>
      </c>
      <c r="D364" s="46" t="n">
        <v>198.67</v>
      </c>
      <c r="E364" s="46" t="n">
        <v>20.4</v>
      </c>
      <c r="F364" s="46" t="n">
        <v>17.9</v>
      </c>
      <c r="G364" s="46" t="n">
        <v>5.6</v>
      </c>
      <c r="H364" s="46" t="n">
        <v>6.1</v>
      </c>
      <c r="I364" s="46" t="n">
        <v>2.4</v>
      </c>
    </row>
    <row r="365" customFormat="false" ht="15.75" hidden="false" customHeight="false" outlineLevel="0" collapsed="false">
      <c r="A365" s="32"/>
      <c r="C365" s="44" t="e">
        <v>#NAME?</v>
      </c>
      <c r="D365" s="46" t="n">
        <v>163.91</v>
      </c>
      <c r="E365" s="46" t="n">
        <v>19.4</v>
      </c>
      <c r="F365" s="46" t="n">
        <v>16.4</v>
      </c>
      <c r="G365" s="46" t="n">
        <v>5.3</v>
      </c>
      <c r="H365" s="46" t="n">
        <v>5.5</v>
      </c>
      <c r="I365" s="46" t="n">
        <v>2.5</v>
      </c>
    </row>
    <row r="366" customFormat="false" ht="15.75" hidden="false" customHeight="false" outlineLevel="0" collapsed="false">
      <c r="A366" s="32"/>
      <c r="C366" s="44" t="e">
        <v>#NAME?</v>
      </c>
      <c r="D366" s="46" t="n">
        <v>169.86</v>
      </c>
      <c r="E366" s="46" t="n">
        <v>20</v>
      </c>
      <c r="F366" s="46" t="n">
        <v>17.3</v>
      </c>
      <c r="G366" s="46" t="n">
        <v>5.3</v>
      </c>
      <c r="H366" s="46" t="n">
        <v>5.7</v>
      </c>
      <c r="I366" s="46" t="n">
        <v>2.4</v>
      </c>
    </row>
    <row r="367" customFormat="false" ht="15.75" hidden="false" customHeight="false" outlineLevel="0" collapsed="false">
      <c r="A367" s="32"/>
      <c r="C367" s="44" t="e">
        <v>#NAME?</v>
      </c>
      <c r="D367" s="46" t="n">
        <v>215.34</v>
      </c>
      <c r="E367" s="46" t="n">
        <v>21.5</v>
      </c>
      <c r="F367" s="46" t="n">
        <v>18.2</v>
      </c>
      <c r="G367" s="46" t="n">
        <v>6</v>
      </c>
      <c r="H367" s="46" t="n">
        <v>5.6</v>
      </c>
      <c r="I367" s="46" t="n">
        <v>2.5</v>
      </c>
    </row>
    <row r="368" customFormat="false" ht="15.75" hidden="false" customHeight="false" outlineLevel="0" collapsed="false">
      <c r="A368" s="32"/>
      <c r="C368" s="44" t="e">
        <v>#NAME?</v>
      </c>
      <c r="D368" s="46" t="n">
        <v>198.79</v>
      </c>
      <c r="E368" s="46" t="n">
        <v>20.2</v>
      </c>
      <c r="F368" s="46" t="n">
        <v>17.3</v>
      </c>
      <c r="G368" s="46" t="n">
        <v>6</v>
      </c>
      <c r="H368" s="46" t="n">
        <v>6.5</v>
      </c>
      <c r="I368" s="46" t="n">
        <v>2.6</v>
      </c>
    </row>
    <row r="369" customFormat="false" ht="15.75" hidden="false" customHeight="false" outlineLevel="0" collapsed="false">
      <c r="A369" s="32"/>
      <c r="C369" s="44" t="e">
        <v>#NAME?</v>
      </c>
      <c r="D369" s="46" t="n">
        <v>145.5</v>
      </c>
      <c r="E369" s="46" t="n">
        <v>19.9</v>
      </c>
      <c r="F369" s="46" t="n">
        <v>16.4</v>
      </c>
      <c r="G369" s="46" t="n">
        <v>4.8</v>
      </c>
      <c r="H369" s="46" t="n">
        <v>5.8</v>
      </c>
      <c r="I369" s="46" t="n">
        <v>2.4</v>
      </c>
    </row>
    <row r="370" customFormat="false" ht="15.75" hidden="false" customHeight="false" outlineLevel="0" collapsed="false">
      <c r="A370" s="32"/>
      <c r="C370" s="44" t="e">
        <v>#NAME?</v>
      </c>
      <c r="D370" s="46" t="n">
        <v>242.37</v>
      </c>
      <c r="E370" s="46" t="n">
        <v>22.4</v>
      </c>
      <c r="F370" s="46" t="n">
        <v>17.8</v>
      </c>
      <c r="G370" s="46" t="n">
        <v>6</v>
      </c>
      <c r="H370" s="46" t="n">
        <v>7</v>
      </c>
      <c r="I370" s="46" t="n">
        <v>2.6</v>
      </c>
    </row>
    <row r="371" customFormat="false" ht="15.75" hidden="false" customHeight="false" outlineLevel="0" collapsed="false">
      <c r="A371" s="32"/>
      <c r="C371" s="44" t="e">
        <v>#NAME?</v>
      </c>
      <c r="D371" s="46" t="n">
        <v>171.31</v>
      </c>
      <c r="E371" s="46" t="n">
        <v>19</v>
      </c>
      <c r="F371" s="46" t="n">
        <v>16.5</v>
      </c>
      <c r="G371" s="46" t="n">
        <v>6</v>
      </c>
      <c r="H371" s="46" t="n">
        <v>6.4</v>
      </c>
      <c r="I371" s="46" t="n">
        <v>2.5</v>
      </c>
    </row>
    <row r="372" customFormat="false" ht="15.75" hidden="false" customHeight="false" outlineLevel="0" collapsed="false">
      <c r="A372" s="32"/>
      <c r="C372" s="44" t="e">
        <v>#NAME?</v>
      </c>
      <c r="D372" s="46" t="n">
        <v>175.78</v>
      </c>
      <c r="E372" s="46" t="n">
        <v>19.2</v>
      </c>
      <c r="F372" s="46" t="n">
        <v>16.8</v>
      </c>
      <c r="G372" s="46" t="n">
        <v>5.4</v>
      </c>
      <c r="H372" s="46" t="n">
        <v>6.9</v>
      </c>
      <c r="I372" s="46" t="n">
        <v>2.4</v>
      </c>
    </row>
    <row r="373" customFormat="false" ht="15.75" hidden="false" customHeight="false" outlineLevel="0" collapsed="false">
      <c r="A373" s="32"/>
      <c r="C373" s="44" t="e">
        <v>#NAME?</v>
      </c>
      <c r="D373" s="46" t="n">
        <v>171.27</v>
      </c>
      <c r="E373" s="46" t="n">
        <v>20</v>
      </c>
      <c r="F373" s="46" t="n">
        <v>17.2</v>
      </c>
      <c r="G373" s="46" t="n">
        <v>5.6</v>
      </c>
      <c r="H373" s="46" t="n">
        <v>6.2</v>
      </c>
      <c r="I373" s="46" t="n">
        <v>2.6</v>
      </c>
    </row>
    <row r="374" customFormat="false" ht="15.75" hidden="false" customHeight="false" outlineLevel="0" collapsed="false">
      <c r="A374" s="32"/>
      <c r="C374" s="44" t="e">
        <v>#NAME?</v>
      </c>
      <c r="D374" s="46" t="n">
        <v>213.96</v>
      </c>
      <c r="E374" s="46" t="n">
        <v>21.3</v>
      </c>
      <c r="F374" s="46" t="n">
        <v>18</v>
      </c>
      <c r="G374" s="46" t="n">
        <v>6</v>
      </c>
      <c r="H374" s="46" t="n">
        <v>6.2</v>
      </c>
      <c r="I374" s="46" t="n">
        <v>2.8</v>
      </c>
    </row>
    <row r="375" customFormat="false" ht="15.75" hidden="false" customHeight="false" outlineLevel="0" collapsed="false">
      <c r="A375" s="32"/>
      <c r="C375" s="44" t="e">
        <v>#NAME?</v>
      </c>
      <c r="D375" s="46" t="n">
        <v>167.22</v>
      </c>
      <c r="E375" s="46" t="n">
        <v>19.6</v>
      </c>
      <c r="F375" s="46" t="n">
        <v>16.8</v>
      </c>
      <c r="G375" s="46" t="n">
        <v>5.8</v>
      </c>
      <c r="H375" s="46" t="n">
        <v>6.4</v>
      </c>
      <c r="I375" s="46" t="n">
        <v>2.9</v>
      </c>
    </row>
    <row r="376" customFormat="false" ht="15.75" hidden="false" customHeight="false" outlineLevel="0" collapsed="false">
      <c r="A376" s="32"/>
      <c r="C376" s="44" t="e">
        <v>#NAME?</v>
      </c>
      <c r="D376" s="46" t="n">
        <v>233.64</v>
      </c>
      <c r="E376" s="46" t="n">
        <v>21.5</v>
      </c>
      <c r="F376" s="46" t="n">
        <v>18.5</v>
      </c>
      <c r="G376" s="46" t="n">
        <v>6</v>
      </c>
      <c r="H376" s="46" t="n">
        <v>7</v>
      </c>
      <c r="I376" s="46" t="n">
        <v>2.6</v>
      </c>
    </row>
    <row r="377" customFormat="false" ht="15.75" hidden="false" customHeight="false" outlineLevel="0" collapsed="false">
      <c r="A377" s="32"/>
      <c r="C377" s="44" t="e">
        <v>#NAME?</v>
      </c>
      <c r="D377" s="46" t="n">
        <v>224.97</v>
      </c>
      <c r="E377" s="46" t="n">
        <v>21.8</v>
      </c>
      <c r="F377" s="46" t="n">
        <v>18.5</v>
      </c>
      <c r="G377" s="46" t="n">
        <v>6</v>
      </c>
      <c r="H377" s="46" t="n">
        <v>7</v>
      </c>
      <c r="I377" s="46" t="n">
        <v>2.9</v>
      </c>
    </row>
    <row r="378" customFormat="false" ht="15.75" hidden="false" customHeight="false" outlineLevel="0" collapsed="false">
      <c r="A378" s="32"/>
      <c r="C378" s="44" t="e">
        <v>#NAME?</v>
      </c>
      <c r="D378" s="46" t="n">
        <v>235.17</v>
      </c>
      <c r="E378" s="46" t="n">
        <v>20.4</v>
      </c>
      <c r="F378" s="46" t="n">
        <v>17.2</v>
      </c>
      <c r="G378" s="46" t="n">
        <v>5.9</v>
      </c>
      <c r="H378" s="46" t="n">
        <v>6.8</v>
      </c>
      <c r="I378" s="46" t="n">
        <v>2.8</v>
      </c>
    </row>
    <row r="379" customFormat="false" ht="15.75" hidden="false" customHeight="false" outlineLevel="0" collapsed="false">
      <c r="A379" s="32"/>
      <c r="C379" s="44" t="e">
        <v>#NAME?</v>
      </c>
      <c r="D379" s="46" t="n">
        <v>207.65</v>
      </c>
      <c r="E379" s="46" t="n">
        <v>20.9</v>
      </c>
      <c r="F379" s="46" t="n">
        <v>17.7</v>
      </c>
      <c r="G379" s="46" t="n">
        <v>5.8</v>
      </c>
      <c r="H379" s="46" t="n">
        <v>6.5</v>
      </c>
      <c r="I379" s="46" t="n">
        <v>2.6</v>
      </c>
    </row>
    <row r="380" customFormat="false" ht="15.75" hidden="false" customHeight="false" outlineLevel="0" collapsed="false">
      <c r="A380" s="32"/>
      <c r="C380" s="44" t="e">
        <v>#NAME?</v>
      </c>
      <c r="D380" s="46" t="n">
        <v>192.71</v>
      </c>
      <c r="E380" s="46" t="n">
        <v>20.5</v>
      </c>
      <c r="F380" s="46" t="n">
        <v>17.4</v>
      </c>
      <c r="G380" s="46" t="n">
        <v>5.8</v>
      </c>
      <c r="H380" s="46" t="n">
        <v>6.4</v>
      </c>
      <c r="I380" s="46" t="n">
        <v>2.7</v>
      </c>
    </row>
    <row r="381" customFormat="false" ht="15.75" hidden="false" customHeight="false" outlineLevel="0" collapsed="false">
      <c r="A381" s="32"/>
      <c r="C381" s="44" t="e">
        <v>#NAME?</v>
      </c>
      <c r="D381" s="46" t="n">
        <v>203.44</v>
      </c>
      <c r="E381" s="46" t="n">
        <v>21</v>
      </c>
      <c r="F381" s="46" t="n">
        <v>17.7</v>
      </c>
      <c r="G381" s="46" t="n">
        <v>6</v>
      </c>
      <c r="H381" s="46" t="n">
        <v>6.4</v>
      </c>
      <c r="I381" s="46" t="n">
        <v>2.8</v>
      </c>
    </row>
    <row r="382" customFormat="false" ht="15.75" hidden="false" customHeight="false" outlineLevel="0" collapsed="false">
      <c r="A382" s="32"/>
      <c r="C382" s="44" t="e">
        <v>#NAME?</v>
      </c>
      <c r="D382" s="46" t="n">
        <v>201.54</v>
      </c>
      <c r="E382" s="46" t="n">
        <v>20.5</v>
      </c>
      <c r="F382" s="46" t="n">
        <v>17.5</v>
      </c>
      <c r="G382" s="46" t="n">
        <v>5.6</v>
      </c>
      <c r="H382" s="46" t="n">
        <v>6.8</v>
      </c>
      <c r="I382" s="46" t="n">
        <v>2.9</v>
      </c>
    </row>
    <row r="383" customFormat="false" ht="15.75" hidden="false" customHeight="false" outlineLevel="0" collapsed="false">
      <c r="A383" s="32"/>
      <c r="C383" s="44" t="e">
        <v>#NAME?</v>
      </c>
      <c r="D383" s="46" t="n">
        <v>208.09</v>
      </c>
      <c r="E383" s="46" t="n">
        <v>20.8</v>
      </c>
      <c r="F383" s="46" t="n">
        <v>17.6</v>
      </c>
      <c r="G383" s="46" t="n">
        <v>5.8</v>
      </c>
      <c r="H383" s="46" t="n">
        <v>6.5</v>
      </c>
      <c r="I383" s="46" t="n">
        <v>2.6</v>
      </c>
    </row>
    <row r="384" customFormat="false" ht="15.75" hidden="false" customHeight="false" outlineLevel="0" collapsed="false">
      <c r="A384" s="32"/>
      <c r="C384" s="44" t="e">
        <v>#NAME?</v>
      </c>
      <c r="D384" s="46" t="n">
        <v>188.2</v>
      </c>
      <c r="E384" s="46" t="n">
        <v>20.6</v>
      </c>
      <c r="F384" s="46" t="n">
        <v>17.8</v>
      </c>
      <c r="G384" s="46" t="n">
        <v>5.9</v>
      </c>
      <c r="H384" s="46" t="n">
        <v>7</v>
      </c>
      <c r="I384" s="46" t="n">
        <v>2.9</v>
      </c>
    </row>
    <row r="385" customFormat="false" ht="15.75" hidden="false" customHeight="false" outlineLevel="0" collapsed="false">
      <c r="A385" s="32"/>
      <c r="C385" s="44" t="e">
        <v>#NAME?</v>
      </c>
      <c r="D385" s="46" t="n">
        <v>197.51</v>
      </c>
      <c r="E385" s="46" t="n">
        <v>20.2</v>
      </c>
      <c r="F385" s="46" t="n">
        <v>17.2</v>
      </c>
      <c r="G385" s="46" t="n">
        <v>5.4</v>
      </c>
      <c r="H385" s="46" t="n">
        <v>6.5</v>
      </c>
      <c r="I385" s="46" t="n">
        <v>2.8</v>
      </c>
    </row>
    <row r="386" customFormat="false" ht="15.75" hidden="false" customHeight="false" outlineLevel="0" collapsed="false">
      <c r="A386" s="32"/>
      <c r="C386" s="44" t="e">
        <v>#NAME?</v>
      </c>
      <c r="D386" s="46" t="n">
        <v>171.64</v>
      </c>
      <c r="E386" s="46" t="n">
        <v>19.6</v>
      </c>
      <c r="F386" s="46" t="n">
        <v>16.9</v>
      </c>
      <c r="G386" s="46" t="n">
        <v>5.3</v>
      </c>
      <c r="H386" s="46" t="n">
        <v>6.3</v>
      </c>
      <c r="I386" s="46" t="n">
        <v>2.5</v>
      </c>
    </row>
    <row r="387" customFormat="false" ht="15.75" hidden="false" customHeight="false" outlineLevel="0" collapsed="false">
      <c r="A387" s="32"/>
      <c r="C387" s="44" t="e">
        <v>#NAME?</v>
      </c>
      <c r="D387" s="46" t="n">
        <v>170.81</v>
      </c>
      <c r="E387" s="46" t="n">
        <v>20.2</v>
      </c>
      <c r="F387" s="46" t="n">
        <v>17.2</v>
      </c>
      <c r="G387" s="46" t="n">
        <v>5.5</v>
      </c>
      <c r="H387" s="46" t="n">
        <v>6.6</v>
      </c>
      <c r="I387" s="46" t="n">
        <v>2.6</v>
      </c>
    </row>
    <row r="388" customFormat="false" ht="15.75" hidden="false" customHeight="false" outlineLevel="0" collapsed="false">
      <c r="A388" s="32"/>
      <c r="C388" s="44" t="e">
        <v>#NAME?</v>
      </c>
      <c r="D388" s="46" t="n">
        <v>212.03</v>
      </c>
      <c r="E388" s="46" t="n">
        <v>20.4</v>
      </c>
      <c r="F388" s="46" t="n">
        <v>17.6</v>
      </c>
      <c r="G388" s="46" t="n">
        <v>5.8</v>
      </c>
      <c r="H388" s="46" t="n">
        <v>7.1</v>
      </c>
      <c r="I388" s="46" t="n">
        <v>2.8</v>
      </c>
    </row>
    <row r="389" customFormat="false" ht="15.75" hidden="false" customHeight="false" outlineLevel="0" collapsed="false">
      <c r="A389" s="32"/>
      <c r="C389" s="44" t="e">
        <v>#NAME?</v>
      </c>
      <c r="D389" s="46" t="n">
        <v>181.86</v>
      </c>
      <c r="E389" s="46" t="n">
        <v>20</v>
      </c>
      <c r="F389" s="46" t="n">
        <v>17.3</v>
      </c>
      <c r="G389" s="46" t="n">
        <v>5.9</v>
      </c>
      <c r="H389" s="46" t="n">
        <v>6.2</v>
      </c>
      <c r="I389" s="46" t="n">
        <v>2.6</v>
      </c>
    </row>
    <row r="390" customFormat="false" ht="15.75" hidden="false" customHeight="false" outlineLevel="0" collapsed="false">
      <c r="A390" s="32"/>
      <c r="C390" s="44" t="e">
        <v>#NAME?</v>
      </c>
      <c r="D390" s="46" t="n">
        <v>209.36</v>
      </c>
      <c r="E390" s="46" t="n">
        <v>20.3</v>
      </c>
      <c r="F390" s="46" t="n">
        <v>17.4</v>
      </c>
      <c r="G390" s="46" t="n">
        <v>5.5</v>
      </c>
      <c r="H390" s="46" t="n">
        <v>6.6</v>
      </c>
      <c r="I390" s="46" t="n">
        <v>2.8</v>
      </c>
    </row>
    <row r="391" customFormat="false" ht="15.75" hidden="false" customHeight="false" outlineLevel="0" collapsed="false">
      <c r="A391" s="32"/>
      <c r="C391" s="44" t="e">
        <v>#NAME?</v>
      </c>
      <c r="D391" s="46" t="n">
        <v>173.27</v>
      </c>
      <c r="E391" s="46" t="n">
        <v>19.2</v>
      </c>
      <c r="F391" s="46" t="n">
        <v>16.6</v>
      </c>
      <c r="G391" s="46" t="n">
        <v>5</v>
      </c>
      <c r="H391" s="46" t="n">
        <v>6.5</v>
      </c>
      <c r="I391" s="46" t="n">
        <v>2.7</v>
      </c>
    </row>
    <row r="392" customFormat="false" ht="15.75" hidden="false" customHeight="false" outlineLevel="0" collapsed="false">
      <c r="A392" s="32"/>
      <c r="C392" s="44" t="e">
        <v>#NAME?</v>
      </c>
      <c r="D392" s="46" t="n">
        <v>151.1</v>
      </c>
      <c r="E392" s="46" t="n">
        <v>19.3</v>
      </c>
      <c r="F392" s="46" t="n">
        <v>16.2</v>
      </c>
      <c r="G392" s="46" t="n">
        <v>5.5</v>
      </c>
      <c r="H392" s="46" t="n">
        <v>5.8</v>
      </c>
      <c r="I392" s="46" t="n">
        <v>2.6</v>
      </c>
    </row>
    <row r="393" customFormat="false" ht="15.75" hidden="false" customHeight="false" outlineLevel="0" collapsed="false">
      <c r="A393" s="32"/>
      <c r="C393" s="44" t="e">
        <v>#NAME?</v>
      </c>
      <c r="D393" s="46" t="n">
        <v>185.16</v>
      </c>
      <c r="E393" s="46" t="n">
        <v>20.5</v>
      </c>
      <c r="F393" s="46" t="n">
        <v>17.3</v>
      </c>
      <c r="G393" s="46" t="n">
        <v>5.5</v>
      </c>
      <c r="H393" s="46" t="n">
        <v>6</v>
      </c>
      <c r="I393" s="46" t="n">
        <v>2.7</v>
      </c>
    </row>
    <row r="394" customFormat="false" ht="15.75" hidden="false" customHeight="false" outlineLevel="0" collapsed="false">
      <c r="A394" s="32"/>
      <c r="C394" s="44" t="e">
        <v>#NAME?</v>
      </c>
      <c r="D394" s="46" t="n">
        <v>216.15</v>
      </c>
      <c r="E394" s="46" t="n">
        <v>20.8</v>
      </c>
      <c r="F394" s="46" t="n">
        <v>18</v>
      </c>
      <c r="G394" s="46" t="n">
        <v>6</v>
      </c>
      <c r="H394" s="46" t="n">
        <v>6.8</v>
      </c>
      <c r="I394" s="46" t="n">
        <v>2.7</v>
      </c>
    </row>
    <row r="395" customFormat="false" ht="15.75" hidden="false" customHeight="false" outlineLevel="0" collapsed="false">
      <c r="A395" s="32"/>
      <c r="C395" s="44" t="e">
        <v>#NAME?</v>
      </c>
      <c r="D395" s="46" t="n">
        <v>225.98</v>
      </c>
      <c r="E395" s="46" t="n">
        <v>21.5</v>
      </c>
      <c r="F395" s="46" t="n">
        <v>18.4</v>
      </c>
      <c r="G395" s="46" t="n">
        <v>6.1</v>
      </c>
      <c r="H395" s="46" t="n">
        <v>7.4</v>
      </c>
      <c r="I395" s="46" t="n">
        <v>2.7</v>
      </c>
    </row>
    <row r="396" customFormat="false" ht="15.75" hidden="false" customHeight="false" outlineLevel="0" collapsed="false">
      <c r="A396" s="32"/>
      <c r="C396" s="44" t="e">
        <v>#NAME?</v>
      </c>
      <c r="D396" s="46" t="n">
        <v>185.18</v>
      </c>
      <c r="E396" s="46" t="n">
        <v>20.4</v>
      </c>
      <c r="F396" s="46" t="n">
        <v>17.5</v>
      </c>
      <c r="G396" s="46" t="n">
        <v>6</v>
      </c>
      <c r="H396" s="46" t="n">
        <v>6.4</v>
      </c>
      <c r="I396" s="46" t="n">
        <v>2.5</v>
      </c>
    </row>
    <row r="397" customFormat="false" ht="15.75" hidden="false" customHeight="false" outlineLevel="0" collapsed="false">
      <c r="A397" s="32"/>
      <c r="C397" s="44" t="e">
        <v>#NAME?</v>
      </c>
      <c r="D397" s="46" t="n">
        <v>195.5</v>
      </c>
      <c r="E397" s="46" t="n">
        <v>21</v>
      </c>
      <c r="F397" s="46" t="n">
        <v>17.6</v>
      </c>
      <c r="G397" s="46" t="n">
        <v>6.1</v>
      </c>
      <c r="H397" s="46" t="n">
        <v>6.6</v>
      </c>
      <c r="I397" s="46" t="n">
        <v>2.6</v>
      </c>
    </row>
    <row r="398" customFormat="false" ht="15.75" hidden="false" customHeight="false" outlineLevel="0" collapsed="false">
      <c r="A398" s="32"/>
      <c r="C398" s="44" t="e">
        <v>#NAME?</v>
      </c>
      <c r="D398" s="46" t="n">
        <v>195.32</v>
      </c>
      <c r="E398" s="46" t="n">
        <v>20</v>
      </c>
      <c r="F398" s="46" t="n">
        <v>17.4</v>
      </c>
      <c r="G398" s="46" t="n">
        <v>6</v>
      </c>
      <c r="H398" s="46" t="n">
        <v>6.6</v>
      </c>
      <c r="I398" s="46" t="n">
        <v>2.8</v>
      </c>
    </row>
    <row r="399" customFormat="false" ht="15.75" hidden="false" customHeight="false" outlineLevel="0" collapsed="false">
      <c r="A399" s="32"/>
      <c r="C399" s="44" t="e">
        <v>#NAME?</v>
      </c>
      <c r="D399" s="46" t="n">
        <v>163.26</v>
      </c>
      <c r="E399" s="46" t="n">
        <v>20.3</v>
      </c>
      <c r="F399" s="46" t="n">
        <v>17.2</v>
      </c>
      <c r="G399" s="46" t="n">
        <v>5.8</v>
      </c>
      <c r="H399" s="46" t="n">
        <v>6.2</v>
      </c>
      <c r="I399" s="46" t="n">
        <v>2.3</v>
      </c>
    </row>
    <row r="400" customFormat="false" ht="15.75" hidden="false" customHeight="false" outlineLevel="0" collapsed="false">
      <c r="A400" s="32"/>
      <c r="C400" s="44" t="e">
        <v>#NAME?</v>
      </c>
      <c r="D400" s="46" t="n">
        <v>186.74</v>
      </c>
      <c r="E400" s="46" t="n">
        <v>19.5</v>
      </c>
      <c r="F400" s="46" t="n">
        <v>17</v>
      </c>
      <c r="G400" s="46" t="n">
        <v>5.5</v>
      </c>
      <c r="H400" s="46" t="n">
        <v>6</v>
      </c>
      <c r="I400" s="46" t="n">
        <v>2.6</v>
      </c>
    </row>
    <row r="401" customFormat="false" ht="15.75" hidden="false" customHeight="false" outlineLevel="0" collapsed="false">
      <c r="A401" s="32"/>
      <c r="C401" s="44" t="e">
        <v>#NAME?</v>
      </c>
      <c r="D401" s="46" t="n">
        <v>125.02</v>
      </c>
      <c r="E401" s="46" t="n">
        <v>18.5</v>
      </c>
      <c r="F401" s="46" t="n">
        <v>15.3</v>
      </c>
      <c r="G401" s="46" t="n">
        <v>5.9</v>
      </c>
      <c r="H401" s="46" t="n">
        <v>5.8</v>
      </c>
      <c r="I401" s="46" t="n">
        <v>2.5</v>
      </c>
    </row>
    <row r="402" customFormat="false" ht="15.75" hidden="false" customHeight="false" outlineLevel="0" collapsed="false">
      <c r="A402" s="32"/>
      <c r="C402" s="44" t="e">
        <v>#NAME?</v>
      </c>
      <c r="D402" s="46" t="n">
        <v>206.58</v>
      </c>
      <c r="E402" s="46" t="n">
        <v>20.5</v>
      </c>
      <c r="F402" s="46" t="n">
        <v>17.5</v>
      </c>
      <c r="G402" s="46" t="n">
        <v>6.3</v>
      </c>
      <c r="H402" s="46" t="n">
        <v>6.5</v>
      </c>
      <c r="I402" s="46" t="n">
        <v>2.6</v>
      </c>
    </row>
    <row r="403" customFormat="false" ht="15.75" hidden="false" customHeight="false" outlineLevel="0" collapsed="false">
      <c r="A403" s="32"/>
      <c r="C403" s="44" t="e">
        <v>#NAME?</v>
      </c>
      <c r="D403" s="46" t="n">
        <v>219.24</v>
      </c>
      <c r="E403" s="46" t="n">
        <v>21</v>
      </c>
      <c r="F403" s="46" t="n">
        <v>18.3</v>
      </c>
      <c r="G403" s="46" t="n">
        <v>5.4</v>
      </c>
      <c r="H403" s="46" t="n">
        <v>6.9</v>
      </c>
      <c r="I403" s="46" t="n">
        <v>2.8</v>
      </c>
    </row>
    <row r="404" customFormat="false" ht="15.75" hidden="false" customHeight="false" outlineLevel="0" collapsed="false">
      <c r="A404" s="32"/>
      <c r="C404" s="44" t="e">
        <v>#NAME?</v>
      </c>
      <c r="D404" s="46" t="n">
        <v>237.18</v>
      </c>
      <c r="E404" s="46" t="n">
        <v>22.5</v>
      </c>
      <c r="F404" s="46" t="n">
        <v>19.3</v>
      </c>
      <c r="G404" s="46" t="n">
        <v>5.8</v>
      </c>
      <c r="H404" s="46" t="n">
        <v>7.6</v>
      </c>
      <c r="I404" s="46" t="n">
        <v>3</v>
      </c>
    </row>
    <row r="405" customFormat="false" ht="15.75" hidden="false" customHeight="false" outlineLevel="0" collapsed="false">
      <c r="A405" s="32"/>
      <c r="C405" s="44" t="e">
        <v>#NAME?</v>
      </c>
      <c r="D405" s="46" t="n">
        <v>254.91</v>
      </c>
      <c r="E405" s="46" t="n">
        <v>23.4</v>
      </c>
      <c r="F405" s="46" t="n">
        <v>20.2</v>
      </c>
      <c r="G405" s="46" t="n">
        <v>5.5</v>
      </c>
      <c r="H405" s="46" t="n">
        <v>7.1</v>
      </c>
      <c r="I405" s="46" t="n">
        <v>3</v>
      </c>
    </row>
    <row r="406" customFormat="false" ht="15.75" hidden="false" customHeight="false" outlineLevel="0" collapsed="false">
      <c r="A406" s="32"/>
      <c r="C406" s="44" t="e">
        <v>#NAME?</v>
      </c>
      <c r="D406" s="46" t="n">
        <v>198.27</v>
      </c>
      <c r="E406" s="46" t="n">
        <v>21.3</v>
      </c>
      <c r="F406" s="46" t="n">
        <v>17.8</v>
      </c>
      <c r="G406" s="46" t="n">
        <v>6.5</v>
      </c>
      <c r="H406" s="46" t="n">
        <v>7</v>
      </c>
      <c r="I406" s="46" t="n">
        <v>2.9</v>
      </c>
    </row>
    <row r="407" customFormat="false" ht="15.75" hidden="false" customHeight="false" outlineLevel="0" collapsed="false">
      <c r="A407" s="32"/>
      <c r="C407" s="44" t="e">
        <v>#NAME?</v>
      </c>
      <c r="D407" s="46" t="n">
        <v>310.24</v>
      </c>
      <c r="E407" s="46" t="n">
        <v>23</v>
      </c>
      <c r="F407" s="46" t="n">
        <v>19.9</v>
      </c>
      <c r="G407" s="46" t="n">
        <v>6.3</v>
      </c>
      <c r="H407" s="46" t="n">
        <v>7.7</v>
      </c>
      <c r="I407" s="46" t="n">
        <v>3</v>
      </c>
    </row>
    <row r="408" customFormat="false" ht="15.75" hidden="false" customHeight="false" outlineLevel="0" collapsed="false">
      <c r="A408" s="32"/>
      <c r="C408" s="44" t="e">
        <v>#NAME?</v>
      </c>
      <c r="D408" s="46" t="n">
        <v>273.84</v>
      </c>
      <c r="E408" s="46" t="n">
        <v>22.3</v>
      </c>
      <c r="F408" s="46" t="n">
        <v>18.8</v>
      </c>
      <c r="G408" s="46" t="n">
        <v>6</v>
      </c>
      <c r="H408" s="46" t="n">
        <v>7.5</v>
      </c>
      <c r="I408" s="46" t="n">
        <v>2.9</v>
      </c>
    </row>
    <row r="409" customFormat="false" ht="15.75" hidden="false" customHeight="false" outlineLevel="0" collapsed="false">
      <c r="A409" s="32"/>
      <c r="C409" s="44" t="e">
        <v>#NAME?</v>
      </c>
      <c r="D409" s="46" t="n">
        <v>247.36</v>
      </c>
      <c r="E409" s="46" t="n">
        <v>22.5</v>
      </c>
      <c r="F409" s="46" t="n">
        <v>19.4</v>
      </c>
      <c r="G409" s="46" t="n">
        <v>6.5</v>
      </c>
      <c r="H409" s="46" t="n">
        <v>7.5</v>
      </c>
      <c r="I409" s="46" t="n">
        <v>3</v>
      </c>
    </row>
    <row r="410" customFormat="false" ht="15.75" hidden="false" customHeight="false" outlineLevel="0" collapsed="false">
      <c r="A410" s="32"/>
      <c r="C410" s="44" t="e">
        <v>#NAME?</v>
      </c>
      <c r="D410" s="46" t="n">
        <v>245.08</v>
      </c>
      <c r="E410" s="46" t="n">
        <v>21.5</v>
      </c>
      <c r="F410" s="46" t="n">
        <v>18.5</v>
      </c>
      <c r="G410" s="46" t="n">
        <v>6.1</v>
      </c>
      <c r="H410" s="46" t="n">
        <v>7</v>
      </c>
      <c r="I410" s="46" t="n">
        <v>3</v>
      </c>
    </row>
    <row r="411" customFormat="false" ht="15.75" hidden="false" customHeight="false" outlineLevel="0" collapsed="false">
      <c r="A411" s="32"/>
      <c r="C411" s="44" t="e">
        <v>#NAME?</v>
      </c>
      <c r="D411" s="46" t="n">
        <v>314.15</v>
      </c>
      <c r="E411" s="46" t="n">
        <v>23.4</v>
      </c>
      <c r="F411" s="46" t="n">
        <v>19.8</v>
      </c>
      <c r="G411" s="46" t="n">
        <v>6.4</v>
      </c>
      <c r="H411" s="46" t="n">
        <v>7.1</v>
      </c>
      <c r="I411" s="46" t="n">
        <v>3</v>
      </c>
    </row>
    <row r="412" customFormat="false" ht="15.75" hidden="false" customHeight="false" outlineLevel="0" collapsed="false">
      <c r="A412" s="32"/>
      <c r="C412" s="44" t="e">
        <v>#NAME?</v>
      </c>
      <c r="D412" s="46" t="n">
        <v>251.68</v>
      </c>
      <c r="E412" s="46" t="n">
        <v>22.8</v>
      </c>
      <c r="F412" s="46" t="n">
        <v>19.4</v>
      </c>
      <c r="G412" s="46" t="n">
        <v>6.2</v>
      </c>
      <c r="H412" s="46" t="n">
        <v>7.3</v>
      </c>
      <c r="I412" s="46" t="n">
        <v>3</v>
      </c>
    </row>
    <row r="413" customFormat="false" ht="15.75" hidden="false" customHeight="false" outlineLevel="0" collapsed="false">
      <c r="A413" s="32"/>
      <c r="C413" s="44" t="e">
        <v>#NAME?</v>
      </c>
      <c r="D413" s="46" t="n">
        <v>264.66</v>
      </c>
      <c r="E413" s="46" t="n">
        <v>22.4</v>
      </c>
      <c r="F413" s="46" t="n">
        <v>19.2</v>
      </c>
      <c r="G413" s="46" t="n">
        <v>6.5</v>
      </c>
      <c r="H413" s="46" t="n">
        <v>7.1</v>
      </c>
      <c r="I413" s="46" t="n">
        <v>3.1</v>
      </c>
    </row>
    <row r="414" customFormat="false" ht="15.75" hidden="false" customHeight="false" outlineLevel="0" collapsed="false">
      <c r="A414" s="32"/>
      <c r="C414" s="44" t="e">
        <v>#NAME?</v>
      </c>
      <c r="D414" s="46" t="n">
        <v>222.29</v>
      </c>
      <c r="E414" s="46" t="n">
        <v>21.6</v>
      </c>
      <c r="F414" s="46" t="n">
        <v>18.4</v>
      </c>
      <c r="G414" s="46" t="n">
        <v>6.2</v>
      </c>
      <c r="H414" s="46" t="n">
        <v>7</v>
      </c>
      <c r="I414" s="46" t="n">
        <v>2.9</v>
      </c>
    </row>
    <row r="415" customFormat="false" ht="15.75" hidden="false" customHeight="false" outlineLevel="0" collapsed="false">
      <c r="A415" s="32"/>
      <c r="C415" s="44" t="e">
        <v>#NAME?</v>
      </c>
      <c r="D415" s="46" t="n">
        <v>249.22</v>
      </c>
      <c r="E415" s="46" t="n">
        <v>21</v>
      </c>
      <c r="F415" s="46" t="n">
        <v>17.6</v>
      </c>
      <c r="G415" s="46" t="n">
        <v>6.3</v>
      </c>
      <c r="H415" s="46" t="n">
        <v>7.1</v>
      </c>
      <c r="I415" s="46" t="n">
        <v>3</v>
      </c>
    </row>
    <row r="416" customFormat="false" ht="15.75" hidden="false" customHeight="false" outlineLevel="0" collapsed="false">
      <c r="A416" s="32"/>
      <c r="C416" s="44" t="e">
        <v>#NAME?</v>
      </c>
      <c r="D416" s="46" t="n">
        <v>237.85</v>
      </c>
      <c r="E416" s="46" t="n">
        <v>22.4</v>
      </c>
      <c r="F416" s="46" t="n">
        <v>18.7</v>
      </c>
      <c r="G416" s="46" t="n">
        <v>6.3</v>
      </c>
      <c r="H416" s="46" t="n">
        <v>7.11</v>
      </c>
      <c r="I416" s="46" t="n">
        <v>2.8</v>
      </c>
    </row>
    <row r="417" customFormat="false" ht="15.75" hidden="false" customHeight="false" outlineLevel="0" collapsed="false">
      <c r="A417" s="32"/>
      <c r="C417" s="44" t="e">
        <v>#NAME?</v>
      </c>
      <c r="D417" s="46" t="n">
        <v>217.22</v>
      </c>
      <c r="E417" s="46" t="n">
        <v>21.5</v>
      </c>
      <c r="F417" s="46" t="n">
        <v>18.7</v>
      </c>
      <c r="G417" s="46" t="n">
        <v>6</v>
      </c>
      <c r="H417" s="46" t="n">
        <v>7.2</v>
      </c>
      <c r="I417" s="46" t="n">
        <v>2.8</v>
      </c>
    </row>
    <row r="418" customFormat="false" ht="15.75" hidden="false" customHeight="false" outlineLevel="0" collapsed="false">
      <c r="A418" s="32"/>
      <c r="C418" s="44" t="e">
        <v>#NAME?</v>
      </c>
      <c r="D418" s="46" t="n">
        <v>226.28</v>
      </c>
      <c r="E418" s="46" t="n">
        <v>21.8</v>
      </c>
      <c r="F418" s="46" t="n">
        <v>18.4</v>
      </c>
      <c r="G418" s="46" t="n">
        <v>6</v>
      </c>
      <c r="H418" s="46" t="n">
        <v>6.9</v>
      </c>
      <c r="I418" s="46" t="n">
        <v>2.9</v>
      </c>
    </row>
    <row r="419" customFormat="false" ht="15.75" hidden="false" customHeight="false" outlineLevel="0" collapsed="false">
      <c r="A419" s="32"/>
      <c r="C419" s="44" t="e">
        <v>#NAME?</v>
      </c>
      <c r="D419" s="46" t="n">
        <v>290.01</v>
      </c>
      <c r="E419" s="46" t="n">
        <v>23.04</v>
      </c>
      <c r="F419" s="46" t="n">
        <v>19.6</v>
      </c>
      <c r="G419" s="46" t="n">
        <v>6.4</v>
      </c>
      <c r="H419" s="46" t="n">
        <v>7.4</v>
      </c>
      <c r="I419" s="46" t="n">
        <v>3.1</v>
      </c>
    </row>
    <row r="420" customFormat="false" ht="15.75" hidden="false" customHeight="false" outlineLevel="0" collapsed="false">
      <c r="A420" s="32"/>
      <c r="C420" s="44" t="e">
        <v>#NAME?</v>
      </c>
      <c r="D420" s="46" t="n">
        <v>286.84</v>
      </c>
      <c r="E420" s="46" t="n">
        <v>22.6</v>
      </c>
      <c r="F420" s="46" t="n">
        <v>19.8</v>
      </c>
      <c r="G420" s="46" t="n">
        <v>6.3</v>
      </c>
      <c r="H420" s="46" t="n">
        <v>7.3</v>
      </c>
      <c r="I420" s="46" t="n">
        <v>3.2</v>
      </c>
    </row>
    <row r="421" customFormat="false" ht="15.75" hidden="false" customHeight="false" outlineLevel="0" collapsed="false">
      <c r="A421" s="32"/>
      <c r="C421" s="44" t="e">
        <v>#NAME?</v>
      </c>
      <c r="D421" s="46" t="n">
        <v>246.17</v>
      </c>
      <c r="E421" s="46" t="n">
        <v>22.4</v>
      </c>
      <c r="F421" s="46" t="n">
        <v>18.8</v>
      </c>
      <c r="G421" s="46" t="n">
        <v>6</v>
      </c>
      <c r="H421" s="46" t="n">
        <v>7.1</v>
      </c>
      <c r="I421" s="46" t="n">
        <v>3.1</v>
      </c>
    </row>
    <row r="422" customFormat="false" ht="15.75" hidden="false" customHeight="false" outlineLevel="0" collapsed="false">
      <c r="A422" s="32"/>
      <c r="C422" s="44" t="e">
        <v>#NAME?</v>
      </c>
      <c r="D422" s="46" t="n">
        <v>193.6</v>
      </c>
      <c r="E422" s="46" t="n">
        <v>21</v>
      </c>
      <c r="F422" s="46" t="n">
        <v>17.6</v>
      </c>
      <c r="G422" s="46" t="n">
        <v>5.4</v>
      </c>
      <c r="H422" s="46" t="n">
        <v>6.5</v>
      </c>
      <c r="I422" s="46" t="n">
        <v>3</v>
      </c>
    </row>
    <row r="423" customFormat="false" ht="15.75" hidden="false" customHeight="false" outlineLevel="0" collapsed="false">
      <c r="A423" s="32"/>
      <c r="C423" s="44" t="e">
        <v>#NAME?</v>
      </c>
      <c r="D423" s="46" t="n">
        <v>262.24</v>
      </c>
      <c r="E423" s="46" t="n">
        <v>21.5</v>
      </c>
      <c r="F423" s="46" t="n">
        <v>18.4</v>
      </c>
      <c r="G423" s="46" t="n">
        <v>5.9</v>
      </c>
      <c r="H423" s="46" t="n">
        <v>6.8</v>
      </c>
      <c r="I423" s="46" t="n">
        <v>3</v>
      </c>
    </row>
    <row r="424" customFormat="false" ht="15.75" hidden="false" customHeight="false" outlineLevel="0" collapsed="false">
      <c r="A424" s="32"/>
      <c r="C424" s="44" t="e">
        <v>#NAME?</v>
      </c>
      <c r="D424" s="46" t="n">
        <v>235.4</v>
      </c>
      <c r="E424" s="46" t="n">
        <v>22.1</v>
      </c>
      <c r="F424" s="46" t="n">
        <v>18.7</v>
      </c>
      <c r="G424" s="46" t="n">
        <v>6</v>
      </c>
      <c r="H424" s="46" t="n">
        <v>6.9</v>
      </c>
      <c r="I424" s="46" t="n">
        <v>2.9</v>
      </c>
    </row>
    <row r="425" customFormat="false" ht="15.75" hidden="false" customHeight="false" outlineLevel="0" collapsed="false">
      <c r="A425" s="32"/>
      <c r="C425" s="44" t="e">
        <v>#NAME?</v>
      </c>
      <c r="D425" s="46" t="n">
        <v>230.13</v>
      </c>
      <c r="E425" s="46" t="n">
        <v>21.5</v>
      </c>
      <c r="F425" s="46" t="n">
        <v>18.7</v>
      </c>
      <c r="G425" s="46" t="n">
        <v>6</v>
      </c>
      <c r="H425" s="46" t="n">
        <v>7</v>
      </c>
      <c r="I425" s="46" t="n">
        <v>2.9</v>
      </c>
    </row>
    <row r="426" customFormat="false" ht="15.75" hidden="false" customHeight="false" outlineLevel="0" collapsed="false">
      <c r="A426" s="32"/>
      <c r="C426" s="44" t="e">
        <v>#NAME?</v>
      </c>
      <c r="D426" s="46" t="n">
        <v>252.74</v>
      </c>
      <c r="E426" s="46" t="n">
        <v>22.5</v>
      </c>
      <c r="F426" s="46" t="n">
        <v>19.4</v>
      </c>
      <c r="G426" s="46" t="n">
        <v>6</v>
      </c>
      <c r="H426" s="46" t="n">
        <v>6.9</v>
      </c>
      <c r="I426" s="46" t="n">
        <v>2.8</v>
      </c>
    </row>
    <row r="427" customFormat="false" ht="15.75" hidden="false" customHeight="false" outlineLevel="0" collapsed="false">
      <c r="A427" s="32"/>
      <c r="C427" s="44" t="e">
        <v>#NAME?</v>
      </c>
      <c r="D427" s="46" t="n">
        <v>241</v>
      </c>
      <c r="E427" s="46" t="n">
        <v>21.8</v>
      </c>
      <c r="F427" s="46" t="n">
        <v>18.5</v>
      </c>
      <c r="G427" s="46" t="n">
        <v>5.5</v>
      </c>
      <c r="H427" s="46" t="n">
        <v>7</v>
      </c>
      <c r="I427" s="46" t="n">
        <v>2.7</v>
      </c>
    </row>
    <row r="428" customFormat="false" ht="15.75" hidden="false" customHeight="false" outlineLevel="0" collapsed="false">
      <c r="A428" s="32"/>
      <c r="C428" s="44" t="e">
        <v>#NAME?</v>
      </c>
      <c r="D428" s="46" t="n">
        <v>291.84</v>
      </c>
      <c r="E428" s="46" t="n">
        <v>23</v>
      </c>
      <c r="F428" s="46" t="n">
        <v>19.8</v>
      </c>
      <c r="G428" s="46" t="n">
        <v>6.3</v>
      </c>
      <c r="H428" s="46" t="n">
        <v>7.8</v>
      </c>
      <c r="I428" s="46" t="n">
        <v>3.3</v>
      </c>
    </row>
    <row r="429" customFormat="false" ht="15.75" hidden="false" customHeight="false" outlineLevel="0" collapsed="false">
      <c r="A429" s="32"/>
      <c r="C429" s="44" t="e">
        <v>#NAME?</v>
      </c>
      <c r="D429" s="46" t="n">
        <v>306.89</v>
      </c>
      <c r="E429" s="46" t="n">
        <v>22.8</v>
      </c>
      <c r="F429" s="46" t="n">
        <v>19.7</v>
      </c>
      <c r="G429" s="46" t="n">
        <v>6.3</v>
      </c>
      <c r="H429" s="46" t="n">
        <v>7.7</v>
      </c>
      <c r="I429" s="46" t="n">
        <v>3.2</v>
      </c>
    </row>
    <row r="430" customFormat="false" ht="15.75" hidden="false" customHeight="false" outlineLevel="0" collapsed="false">
      <c r="A430" s="32"/>
      <c r="C430" s="44" t="e">
        <v>#NAME?</v>
      </c>
      <c r="D430" s="46" t="n">
        <v>264.21</v>
      </c>
      <c r="E430" s="46" t="n">
        <v>23</v>
      </c>
      <c r="F430" s="46" t="n">
        <v>19.9</v>
      </c>
      <c r="G430" s="46" t="n">
        <v>6</v>
      </c>
      <c r="H430" s="46" t="n">
        <v>7.5</v>
      </c>
      <c r="I430" s="46" t="n">
        <v>2.9</v>
      </c>
    </row>
    <row r="431" customFormat="false" ht="15.75" hidden="false" customHeight="false" outlineLevel="0" collapsed="false">
      <c r="A431" s="32"/>
      <c r="C431" s="44" t="e">
        <v>#NAME?</v>
      </c>
      <c r="D431" s="46" t="n">
        <v>236.22</v>
      </c>
      <c r="E431" s="46" t="n">
        <v>21.5</v>
      </c>
      <c r="F431" s="46" t="n">
        <v>19.4</v>
      </c>
      <c r="G431" s="46" t="n">
        <v>6</v>
      </c>
      <c r="H431" s="46" t="n">
        <v>6.9</v>
      </c>
      <c r="I431" s="46" t="n">
        <v>2.9</v>
      </c>
    </row>
    <row r="432" customFormat="false" ht="15.75" hidden="false" customHeight="false" outlineLevel="0" collapsed="false">
      <c r="A432" s="32"/>
      <c r="C432" s="44" t="e">
        <v>#NAME?</v>
      </c>
      <c r="D432" s="46" t="n">
        <v>262</v>
      </c>
      <c r="E432" s="46" t="n">
        <v>21.8</v>
      </c>
      <c r="F432" s="46" t="n">
        <v>18.7</v>
      </c>
      <c r="G432" s="46" t="n">
        <v>5.4</v>
      </c>
      <c r="H432" s="46" t="n">
        <v>6.9</v>
      </c>
      <c r="I432" s="46" t="n">
        <v>2.9</v>
      </c>
    </row>
    <row r="433" customFormat="false" ht="15.75" hidden="false" customHeight="false" outlineLevel="0" collapsed="false">
      <c r="A433" s="32"/>
      <c r="C433" s="44" t="e">
        <v>#NAME?</v>
      </c>
      <c r="D433" s="46" t="n">
        <v>254.58</v>
      </c>
      <c r="E433" s="46" t="n">
        <v>21.7</v>
      </c>
      <c r="F433" s="46" t="n">
        <v>18.7</v>
      </c>
      <c r="G433" s="46" t="n">
        <v>6.4</v>
      </c>
      <c r="H433" s="46" t="n">
        <v>7.8</v>
      </c>
      <c r="I433" s="46" t="n">
        <v>2.9</v>
      </c>
    </row>
    <row r="434" customFormat="false" ht="15.75" hidden="false" customHeight="false" outlineLevel="0" collapsed="false">
      <c r="A434" s="32"/>
      <c r="C434" s="44" t="e">
        <v>#NAME?</v>
      </c>
      <c r="D434" s="46" t="n">
        <v>284.44</v>
      </c>
      <c r="E434" s="46" t="n">
        <v>22.2</v>
      </c>
      <c r="F434" s="46" t="n">
        <v>19.1</v>
      </c>
      <c r="G434" s="46" t="n">
        <v>6.1</v>
      </c>
      <c r="H434" s="46" t="n">
        <v>7.8</v>
      </c>
      <c r="I434" s="46" t="n">
        <v>3</v>
      </c>
    </row>
    <row r="435" customFormat="false" ht="15.75" hidden="false" customHeight="false" outlineLevel="0" collapsed="false">
      <c r="A435" s="32"/>
      <c r="C435" s="44" t="e">
        <v>#NAME?</v>
      </c>
      <c r="D435" s="46" t="n">
        <v>217.79</v>
      </c>
      <c r="E435" s="46" t="n">
        <v>22.4</v>
      </c>
      <c r="F435" s="46" t="n">
        <v>19</v>
      </c>
      <c r="G435" s="46" t="n">
        <v>6.2</v>
      </c>
      <c r="H435" s="46" t="n">
        <v>6.8</v>
      </c>
      <c r="I435" s="46" t="n">
        <v>3</v>
      </c>
    </row>
    <row r="436" customFormat="false" ht="15.75" hidden="false" customHeight="false" outlineLevel="0" collapsed="false">
      <c r="A436" s="32"/>
      <c r="C436" s="44" t="e">
        <v>#NAME?</v>
      </c>
      <c r="D436" s="46" t="n">
        <v>302.4</v>
      </c>
      <c r="E436" s="46" t="n">
        <v>22.7</v>
      </c>
      <c r="F436" s="46" t="n">
        <v>19.5</v>
      </c>
      <c r="G436" s="46" t="n">
        <v>6.5</v>
      </c>
      <c r="H436" s="46" t="n">
        <v>7.9</v>
      </c>
      <c r="I436" s="46" t="n">
        <v>3.2</v>
      </c>
    </row>
    <row r="437" customFormat="false" ht="15.75" hidden="false" customHeight="false" outlineLevel="0" collapsed="false">
      <c r="A437" s="32"/>
      <c r="C437" s="44" t="e">
        <v>#NAME?</v>
      </c>
      <c r="D437" s="46" t="n">
        <v>210.09</v>
      </c>
      <c r="E437" s="46" t="n">
        <v>21.5</v>
      </c>
      <c r="F437" s="46" t="n">
        <v>18.2</v>
      </c>
      <c r="G437" s="46" t="n">
        <v>6</v>
      </c>
      <c r="H437" s="46" t="n">
        <v>6.8</v>
      </c>
      <c r="I437" s="46" t="n">
        <v>2.9</v>
      </c>
    </row>
    <row r="438" customFormat="false" ht="15.75" hidden="false" customHeight="false" outlineLevel="0" collapsed="false">
      <c r="A438" s="32"/>
      <c r="C438" s="44" t="e">
        <v>#NAME?</v>
      </c>
      <c r="D438" s="46" t="n">
        <v>235.3</v>
      </c>
      <c r="E438" s="46" t="n">
        <v>21.2</v>
      </c>
      <c r="F438" s="46" t="n">
        <v>17.8</v>
      </c>
      <c r="G438" s="46" t="n">
        <v>6</v>
      </c>
      <c r="H438" s="46" t="n">
        <v>7.5</v>
      </c>
      <c r="I438" s="46" t="n">
        <v>2.9</v>
      </c>
    </row>
    <row r="439" customFormat="false" ht="15.75" hidden="false" customHeight="false" outlineLevel="0" collapsed="false">
      <c r="A439" s="32"/>
      <c r="C439" s="44" t="e">
        <v>#NAME?</v>
      </c>
      <c r="D439" s="46" t="n">
        <v>213.22</v>
      </c>
      <c r="E439" s="46" t="n">
        <v>20.5</v>
      </c>
      <c r="F439" s="46" t="n">
        <v>17.9</v>
      </c>
      <c r="G439" s="46" t="n">
        <v>5.8</v>
      </c>
      <c r="H439" s="46" t="n">
        <v>6.8</v>
      </c>
      <c r="I439" s="46" t="n">
        <v>2.9</v>
      </c>
    </row>
    <row r="440" customFormat="false" ht="15.75" hidden="false" customHeight="false" outlineLevel="0" collapsed="false">
      <c r="A440" s="32"/>
      <c r="C440" s="44" t="e">
        <v>#NAME?</v>
      </c>
      <c r="D440" s="46" t="n">
        <v>247.32</v>
      </c>
      <c r="E440" s="46" t="n">
        <v>22.6</v>
      </c>
      <c r="F440" s="46" t="n">
        <v>19.3</v>
      </c>
      <c r="G440" s="46" t="n">
        <v>5.8</v>
      </c>
      <c r="H440" s="46" t="n">
        <v>6.5</v>
      </c>
      <c r="I440" s="46" t="n">
        <v>3</v>
      </c>
    </row>
    <row r="441" customFormat="false" ht="15.75" hidden="false" customHeight="false" outlineLevel="0" collapsed="false">
      <c r="A441" s="32"/>
      <c r="C441" s="44" t="e">
        <v>#NAME?</v>
      </c>
      <c r="D441" s="46" t="n">
        <v>249.4</v>
      </c>
      <c r="E441" s="46" t="n">
        <v>21.8</v>
      </c>
      <c r="F441" s="46" t="n">
        <v>18.4</v>
      </c>
      <c r="G441" s="46" t="n">
        <v>6.1</v>
      </c>
      <c r="H441" s="46" t="n">
        <v>7.2</v>
      </c>
      <c r="I441" s="46" t="n">
        <v>3</v>
      </c>
    </row>
    <row r="442" customFormat="false" ht="15.75" hidden="false" customHeight="false" outlineLevel="0" collapsed="false">
      <c r="A442" s="32"/>
      <c r="C442" s="44" t="e">
        <v>#NAME?</v>
      </c>
      <c r="D442" s="46" t="n">
        <v>231.44</v>
      </c>
      <c r="E442" s="46" t="n">
        <v>21.2</v>
      </c>
      <c r="F442" s="46" t="n">
        <v>18.2</v>
      </c>
      <c r="G442" s="46" t="n">
        <v>5.8</v>
      </c>
      <c r="H442" s="46" t="n">
        <v>7</v>
      </c>
      <c r="I442" s="46" t="n">
        <v>2.9</v>
      </c>
    </row>
    <row r="443" customFormat="false" ht="15.75" hidden="false" customHeight="false" outlineLevel="0" collapsed="false">
      <c r="A443" s="32"/>
      <c r="C443" s="44" t="e">
        <v>#NAME?</v>
      </c>
      <c r="D443" s="46" t="n">
        <v>213.08</v>
      </c>
      <c r="E443" s="46" t="n">
        <v>21</v>
      </c>
      <c r="F443" s="46" t="n">
        <v>17.8</v>
      </c>
      <c r="G443" s="46" t="n">
        <v>5.4</v>
      </c>
      <c r="H443" s="46" t="n">
        <v>7</v>
      </c>
      <c r="I443" s="46" t="n">
        <v>2.9</v>
      </c>
    </row>
    <row r="444" customFormat="false" ht="15.75" hidden="false" customHeight="false" outlineLevel="0" collapsed="false">
      <c r="A444" s="32"/>
      <c r="C444" s="44" t="e">
        <v>#NAME?</v>
      </c>
      <c r="D444" s="46" t="n">
        <v>220.24</v>
      </c>
      <c r="E444" s="46" t="n">
        <v>21.4</v>
      </c>
      <c r="F444" s="46" t="n">
        <v>18.2</v>
      </c>
      <c r="G444" s="46" t="n">
        <v>6</v>
      </c>
      <c r="H444" s="46" t="n">
        <v>6.9</v>
      </c>
      <c r="I444" s="46" t="n">
        <v>2.9</v>
      </c>
    </row>
    <row r="445" customFormat="false" ht="15.75" hidden="false" customHeight="false" outlineLevel="0" collapsed="false">
      <c r="A445" s="32"/>
      <c r="C445" s="44" t="e">
        <v>#NAME?</v>
      </c>
      <c r="D445" s="46" t="n">
        <v>243.75</v>
      </c>
      <c r="E445" s="46" t="n">
        <v>21.6</v>
      </c>
      <c r="F445" s="46" t="n">
        <v>18.8</v>
      </c>
      <c r="G445" s="46" t="n">
        <v>6.1</v>
      </c>
      <c r="H445" s="46" t="n">
        <v>7.1</v>
      </c>
      <c r="I445" s="46" t="n">
        <v>3</v>
      </c>
    </row>
    <row r="446" customFormat="false" ht="15.75" hidden="false" customHeight="false" outlineLevel="0" collapsed="false">
      <c r="A446" s="32"/>
      <c r="C446" s="44" t="e">
        <v>#NAME?</v>
      </c>
      <c r="D446" s="46" t="n">
        <v>309.72</v>
      </c>
      <c r="E446" s="46" t="n">
        <v>23.8</v>
      </c>
      <c r="F446" s="46" t="n">
        <v>20.4</v>
      </c>
      <c r="G446" s="46" t="n">
        <v>6.3</v>
      </c>
      <c r="H446" s="46" t="n">
        <v>8.2</v>
      </c>
      <c r="I446" s="46" t="n">
        <v>3.3</v>
      </c>
    </row>
    <row r="447" customFormat="false" ht="15.75" hidden="false" customHeight="false" outlineLevel="0" collapsed="false">
      <c r="A447" s="32"/>
      <c r="C447" s="44" t="e">
        <v>#NAME?</v>
      </c>
      <c r="D447" s="46" t="n">
        <v>290.13</v>
      </c>
      <c r="E447" s="46" t="n">
        <v>23</v>
      </c>
      <c r="F447" s="46" t="n">
        <v>19.6</v>
      </c>
      <c r="G447" s="46" t="n">
        <v>5.5</v>
      </c>
      <c r="H447" s="46" t="n">
        <v>7.6</v>
      </c>
      <c r="I447" s="46" t="n">
        <v>3.3</v>
      </c>
    </row>
    <row r="448" customFormat="false" ht="15.75" hidden="false" customHeight="false" outlineLevel="0" collapsed="false">
      <c r="A448" s="32"/>
      <c r="C448" s="44" t="e">
        <v>#NAME?</v>
      </c>
      <c r="D448" s="46" t="n">
        <v>248.09</v>
      </c>
      <c r="E448" s="46" t="n">
        <v>22.5</v>
      </c>
      <c r="F448" s="46" t="n">
        <v>18.3</v>
      </c>
      <c r="G448" s="46" t="n">
        <v>5.5</v>
      </c>
      <c r="H448" s="46" t="n">
        <v>7.1</v>
      </c>
      <c r="I448" s="46" t="n">
        <v>3</v>
      </c>
    </row>
    <row r="449" customFormat="false" ht="15.75" hidden="false" customHeight="false" outlineLevel="0" collapsed="false">
      <c r="A449" s="32"/>
      <c r="C449" s="44" t="e">
        <v>#NAME?</v>
      </c>
      <c r="D449" s="46" t="n">
        <v>256.33</v>
      </c>
      <c r="E449" s="46" t="n">
        <v>21.8</v>
      </c>
      <c r="F449" s="46" t="n">
        <v>18.5</v>
      </c>
      <c r="G449" s="46" t="n">
        <v>6</v>
      </c>
      <c r="H449" s="46" t="n">
        <v>7.2</v>
      </c>
      <c r="I449" s="46" t="n">
        <v>3.1</v>
      </c>
    </row>
    <row r="450" customFormat="false" ht="15.75" hidden="false" customHeight="false" outlineLevel="0" collapsed="false">
      <c r="A450" s="32"/>
      <c r="C450" s="44" t="e">
        <v>#NAME?</v>
      </c>
      <c r="D450" s="46" t="n">
        <v>241.04</v>
      </c>
      <c r="E450" s="46" t="n">
        <v>22.3</v>
      </c>
      <c r="F450" s="46" t="n">
        <v>19</v>
      </c>
      <c r="G450" s="46" t="n">
        <v>6</v>
      </c>
      <c r="H450" s="46" t="n">
        <v>6.7</v>
      </c>
      <c r="I450" s="46" t="n">
        <v>3</v>
      </c>
    </row>
    <row r="451" customFormat="false" ht="15.75" hidden="false" customHeight="false" outlineLevel="0" collapsed="false">
      <c r="A451" s="32"/>
      <c r="C451" s="44" t="e">
        <v>#NAME?</v>
      </c>
      <c r="D451" s="46" t="n">
        <v>219.72</v>
      </c>
      <c r="E451" s="46" t="n">
        <v>21.4</v>
      </c>
      <c r="F451" s="46" t="n">
        <v>17.8</v>
      </c>
      <c r="G451" s="46" t="n">
        <v>5.7</v>
      </c>
      <c r="H451" s="46" t="n">
        <v>6.5</v>
      </c>
      <c r="I451" s="46" t="n">
        <v>3</v>
      </c>
    </row>
    <row r="452" customFormat="false" ht="15.75" hidden="false" customHeight="false" outlineLevel="0" collapsed="false">
      <c r="A452" s="32"/>
      <c r="C452" s="44" t="e">
        <v>#NAME?</v>
      </c>
      <c r="D452" s="46" t="n">
        <v>279.19</v>
      </c>
      <c r="E452" s="46" t="n">
        <v>23.2</v>
      </c>
      <c r="F452" s="46" t="n">
        <v>19.2</v>
      </c>
      <c r="G452" s="46" t="n">
        <v>6.1</v>
      </c>
      <c r="H452" s="46" t="n">
        <v>7.2</v>
      </c>
      <c r="I452" s="46" t="n">
        <v>3</v>
      </c>
    </row>
    <row r="453" customFormat="false" ht="15.75" hidden="false" customHeight="false" outlineLevel="0" collapsed="false">
      <c r="A453" s="32"/>
      <c r="C453" s="44" t="e">
        <v>#NAME?</v>
      </c>
      <c r="D453" s="46" t="n">
        <v>292.04</v>
      </c>
      <c r="E453" s="46" t="n">
        <v>23.5</v>
      </c>
      <c r="F453" s="46" t="n">
        <v>19.8</v>
      </c>
      <c r="G453" s="46" t="n">
        <v>6.5</v>
      </c>
      <c r="H453" s="46" t="n">
        <v>7.5</v>
      </c>
      <c r="I453" s="46" t="n">
        <v>3.1</v>
      </c>
    </row>
    <row r="454" customFormat="false" ht="15.75" hidden="false" customHeight="false" outlineLevel="0" collapsed="false">
      <c r="A454" s="32"/>
      <c r="C454" s="44" t="e">
        <v>#NAME?</v>
      </c>
      <c r="D454" s="46" t="n">
        <v>256.82</v>
      </c>
      <c r="E454" s="46" t="n">
        <v>22</v>
      </c>
      <c r="F454" s="46" t="n">
        <v>18.6</v>
      </c>
      <c r="G454" s="46" t="n">
        <v>6</v>
      </c>
      <c r="H454" s="46" t="n">
        <v>7.4</v>
      </c>
      <c r="I454" s="46" t="n">
        <v>2.9</v>
      </c>
    </row>
    <row r="455" customFormat="false" ht="15.75" hidden="false" customHeight="false" outlineLevel="0" collapsed="false">
      <c r="A455" s="32"/>
      <c r="C455" s="44" t="e">
        <v>#NAME?</v>
      </c>
      <c r="D455" s="46" t="n">
        <v>255.08</v>
      </c>
      <c r="E455" s="46" t="n">
        <v>21.5</v>
      </c>
      <c r="F455" s="46" t="n">
        <v>17.9</v>
      </c>
      <c r="G455" s="46" t="n">
        <v>5.8</v>
      </c>
      <c r="H455" s="46" t="n">
        <v>7.1</v>
      </c>
      <c r="I455" s="46" t="n">
        <v>3</v>
      </c>
    </row>
    <row r="456" customFormat="false" ht="15.75" hidden="false" customHeight="false" outlineLevel="0" collapsed="false">
      <c r="A456" s="32"/>
      <c r="C456" s="44" t="e">
        <v>#NAME?</v>
      </c>
      <c r="D456" s="46" t="n">
        <v>248.74</v>
      </c>
      <c r="E456" s="46" t="n">
        <v>22</v>
      </c>
      <c r="F456" s="46" t="n">
        <v>18.6</v>
      </c>
      <c r="G456" s="46" t="n">
        <v>6</v>
      </c>
      <c r="H456" s="46" t="n">
        <v>6.9</v>
      </c>
      <c r="I456" s="46" t="n">
        <v>2.9</v>
      </c>
    </row>
    <row r="457" customFormat="false" ht="15.75" hidden="false" customHeight="false" outlineLevel="0" collapsed="false">
      <c r="A457" s="32"/>
      <c r="C457" s="44" t="e">
        <v>#NAME?</v>
      </c>
      <c r="D457" s="46" t="n">
        <v>227.64</v>
      </c>
      <c r="E457" s="46" t="n">
        <v>21.3</v>
      </c>
      <c r="F457" s="46" t="n">
        <v>18.4</v>
      </c>
      <c r="G457" s="46" t="n">
        <v>5.5</v>
      </c>
      <c r="H457" s="46" t="n">
        <v>7</v>
      </c>
      <c r="I457" s="46" t="n">
        <v>3</v>
      </c>
    </row>
    <row r="458" customFormat="false" ht="15.75" hidden="false" customHeight="false" outlineLevel="0" collapsed="false">
      <c r="A458" s="32"/>
      <c r="C458" s="44" t="e">
        <v>#NAME?</v>
      </c>
      <c r="D458" s="46" t="n">
        <v>268.32</v>
      </c>
      <c r="E458" s="46" t="n">
        <v>22.8</v>
      </c>
      <c r="F458" s="46" t="n">
        <v>16.7</v>
      </c>
      <c r="G458" s="46" t="n">
        <v>6</v>
      </c>
      <c r="H458" s="46" t="n">
        <v>7</v>
      </c>
      <c r="I458" s="46" t="n">
        <v>3</v>
      </c>
    </row>
    <row r="459" customFormat="false" ht="15.75" hidden="false" customHeight="false" outlineLevel="0" collapsed="false">
      <c r="A459" s="32"/>
      <c r="C459" s="44" t="e">
        <v>#NAME?</v>
      </c>
      <c r="D459" s="46" t="n">
        <v>219.22</v>
      </c>
      <c r="E459" s="46" t="n">
        <v>21</v>
      </c>
      <c r="F459" s="46" t="n">
        <v>18.9</v>
      </c>
      <c r="G459" s="46" t="n">
        <v>5.7</v>
      </c>
      <c r="H459" s="46" t="n">
        <v>6.8</v>
      </c>
      <c r="I459" s="46" t="n">
        <v>2.9</v>
      </c>
    </row>
    <row r="460" customFormat="false" ht="15.75" hidden="false" customHeight="false" outlineLevel="0" collapsed="false">
      <c r="A460" s="32"/>
      <c r="C460" s="44" t="e">
        <v>#NAME?</v>
      </c>
      <c r="D460" s="46" t="n">
        <v>234.63</v>
      </c>
      <c r="E460" s="46" t="n">
        <v>20.5</v>
      </c>
      <c r="F460" s="46" t="n">
        <v>17.7</v>
      </c>
      <c r="G460" s="46" t="n">
        <v>5.8</v>
      </c>
      <c r="H460" s="46" t="n">
        <v>7</v>
      </c>
      <c r="I460" s="46" t="n">
        <v>3</v>
      </c>
    </row>
    <row r="461" customFormat="false" ht="15.75" hidden="false" customHeight="false" outlineLevel="0" collapsed="false">
      <c r="A461" s="32"/>
      <c r="C461" s="44" t="e">
        <v>#NAME?</v>
      </c>
      <c r="D461" s="46" t="n">
        <v>240.01</v>
      </c>
      <c r="E461" s="46" t="n">
        <v>21.7</v>
      </c>
      <c r="F461" s="46" t="n">
        <v>18.7</v>
      </c>
      <c r="G461" s="46" t="n">
        <v>6.2</v>
      </c>
      <c r="H461" s="46" t="n">
        <v>7.1</v>
      </c>
      <c r="I461" s="46" t="n">
        <v>2.9</v>
      </c>
    </row>
    <row r="462" customFormat="false" ht="15.75" hidden="false" customHeight="false" outlineLevel="0" collapsed="false">
      <c r="A462" s="32"/>
      <c r="C462" s="44" t="e">
        <v>#NAME?</v>
      </c>
      <c r="D462" s="46" t="n">
        <v>285.53</v>
      </c>
      <c r="E462" s="46" t="n">
        <v>22.6</v>
      </c>
      <c r="F462" s="46" t="n">
        <v>19.2</v>
      </c>
      <c r="G462" s="46" t="n">
        <v>6.3</v>
      </c>
      <c r="H462" s="46" t="n">
        <v>7.5</v>
      </c>
      <c r="I462" s="46" t="n">
        <v>3.2</v>
      </c>
    </row>
    <row r="463" customFormat="false" ht="15.75" hidden="false" customHeight="false" outlineLevel="0" collapsed="false">
      <c r="A463" s="32"/>
      <c r="C463" s="44" t="e">
        <v>#NAME?</v>
      </c>
      <c r="D463" s="46" t="n">
        <v>268.03</v>
      </c>
      <c r="E463" s="46" t="n">
        <v>23.1</v>
      </c>
      <c r="F463" s="46" t="n">
        <v>19.8</v>
      </c>
      <c r="G463" s="46" t="n">
        <v>6.1</v>
      </c>
      <c r="H463" s="46" t="n">
        <v>7.5</v>
      </c>
      <c r="I463" s="46" t="n">
        <v>3</v>
      </c>
    </row>
    <row r="464" customFormat="false" ht="15.75" hidden="false" customHeight="false" outlineLevel="0" collapsed="false">
      <c r="A464" s="32"/>
      <c r="C464" s="44" t="e">
        <v>#NAME?</v>
      </c>
      <c r="D464" s="46" t="n">
        <v>261.39</v>
      </c>
      <c r="E464" s="46" t="n">
        <v>23.4</v>
      </c>
      <c r="F464" s="46" t="n">
        <v>19.8</v>
      </c>
      <c r="G464" s="46" t="n">
        <v>6.3</v>
      </c>
      <c r="H464" s="46" t="n">
        <v>7.8</v>
      </c>
      <c r="I464" s="46" t="n">
        <v>3.1</v>
      </c>
    </row>
    <row r="465" customFormat="false" ht="15.75" hidden="false" customHeight="false" outlineLevel="0" collapsed="false">
      <c r="A465" s="32"/>
      <c r="C465" s="44" t="e">
        <v>#NAME?</v>
      </c>
      <c r="D465" s="46" t="n">
        <v>226.4</v>
      </c>
      <c r="E465" s="46" t="n">
        <v>21.4</v>
      </c>
      <c r="F465" s="46" t="n">
        <v>17.8</v>
      </c>
      <c r="G465" s="46" t="n">
        <v>6</v>
      </c>
      <c r="H465" s="46" t="n">
        <v>6.9</v>
      </c>
      <c r="I465" s="46" t="n">
        <v>3</v>
      </c>
    </row>
    <row r="466" customFormat="false" ht="15.75" hidden="false" customHeight="false" outlineLevel="0" collapsed="false">
      <c r="A466" s="32"/>
      <c r="C466" s="44" t="e">
        <v>#NAME?</v>
      </c>
      <c r="D466" s="46" t="n">
        <v>235.79</v>
      </c>
      <c r="E466" s="46" t="n">
        <v>22</v>
      </c>
      <c r="F466" s="46" t="n">
        <v>18.4</v>
      </c>
      <c r="G466" s="46" t="n">
        <v>5.7</v>
      </c>
      <c r="H466" s="46" t="n">
        <v>7.3</v>
      </c>
      <c r="I466" s="46" t="n">
        <v>3.1</v>
      </c>
    </row>
    <row r="467" customFormat="false" ht="15.75" hidden="false" customHeight="false" outlineLevel="0" collapsed="false">
      <c r="A467" s="32"/>
      <c r="C467" s="44" t="e">
        <v>#NAME?</v>
      </c>
      <c r="D467" s="46" t="n">
        <v>281.03</v>
      </c>
      <c r="E467" s="46" t="n">
        <v>23.4</v>
      </c>
      <c r="F467" s="46" t="n">
        <v>19.7</v>
      </c>
      <c r="G467" s="46" t="n">
        <v>6.4</v>
      </c>
      <c r="H467" s="46" t="n">
        <v>7.4</v>
      </c>
      <c r="I467" s="46" t="n">
        <v>3</v>
      </c>
    </row>
    <row r="468" customFormat="false" ht="15.75" hidden="false" customHeight="false" outlineLevel="0" collapsed="false">
      <c r="A468" s="32"/>
      <c r="C468" s="44" t="e">
        <v>#NAME?</v>
      </c>
      <c r="D468" s="46" t="n">
        <v>223.28</v>
      </c>
      <c r="E468" s="46" t="n">
        <v>21.7</v>
      </c>
      <c r="F468" s="46" t="n">
        <v>18.3</v>
      </c>
      <c r="G468" s="46" t="n">
        <v>6</v>
      </c>
      <c r="H468" s="46" t="n">
        <v>7</v>
      </c>
      <c r="I468" s="46" t="n">
        <v>3.1</v>
      </c>
    </row>
    <row r="469" customFormat="false" ht="15.75" hidden="false" customHeight="false" outlineLevel="0" collapsed="false">
      <c r="A469" s="32"/>
      <c r="C469" s="44" t="e">
        <v>#NAME?</v>
      </c>
      <c r="D469" s="46" t="n">
        <v>242.31</v>
      </c>
      <c r="E469" s="46" t="n">
        <v>21.1</v>
      </c>
      <c r="F469" s="46" t="n">
        <v>18.2</v>
      </c>
      <c r="G469" s="46" t="n">
        <v>6</v>
      </c>
      <c r="H469" s="46" t="n">
        <v>7.3</v>
      </c>
      <c r="I469" s="46" t="n">
        <v>3</v>
      </c>
    </row>
    <row r="470" customFormat="false" ht="15.75" hidden="false" customHeight="false" outlineLevel="0" collapsed="false">
      <c r="A470" s="32"/>
      <c r="C470" s="44" t="e">
        <v>#NAME?</v>
      </c>
      <c r="D470" s="46" t="n">
        <v>250.58</v>
      </c>
      <c r="E470" s="46" t="n">
        <v>22.2</v>
      </c>
      <c r="F470" s="46" t="n">
        <v>18.7</v>
      </c>
      <c r="G470" s="46" t="n">
        <v>6.2</v>
      </c>
      <c r="H470" s="46" t="n">
        <v>7</v>
      </c>
      <c r="I470" s="46" t="n">
        <v>3</v>
      </c>
    </row>
    <row r="471" customFormat="false" ht="15.75" hidden="false" customHeight="false" outlineLevel="0" collapsed="false">
      <c r="A471" s="32"/>
      <c r="C471" s="44" t="e">
        <v>#NAME?</v>
      </c>
      <c r="D471" s="46" t="n">
        <v>224.66</v>
      </c>
      <c r="E471" s="46" t="n">
        <v>21.5</v>
      </c>
      <c r="F471" s="46" t="n">
        <v>18.3</v>
      </c>
      <c r="G471" s="46" t="n">
        <v>6.1</v>
      </c>
      <c r="H471" s="46" t="n">
        <v>7.3</v>
      </c>
      <c r="I471" s="46" t="n">
        <v>3</v>
      </c>
    </row>
    <row r="472" customFormat="false" ht="15.75" hidden="false" customHeight="false" outlineLevel="0" collapsed="false">
      <c r="A472" s="32"/>
      <c r="C472" s="44" t="e">
        <v>#NAME?</v>
      </c>
      <c r="D472" s="46" t="n">
        <v>236.19</v>
      </c>
      <c r="E472" s="46" t="n">
        <v>21</v>
      </c>
      <c r="F472" s="46" t="n">
        <v>17.8</v>
      </c>
      <c r="G472" s="46" t="n">
        <v>6.1</v>
      </c>
      <c r="H472" s="46" t="n">
        <v>7.4</v>
      </c>
      <c r="I472" s="46" t="n">
        <v>3.1</v>
      </c>
    </row>
    <row r="473" customFormat="false" ht="15.75" hidden="false" customHeight="false" outlineLevel="0" collapsed="false">
      <c r="A473" s="32"/>
      <c r="C473" s="44" t="e">
        <v>#NAME?</v>
      </c>
      <c r="D473" s="46" t="n">
        <v>249.27</v>
      </c>
      <c r="E473" s="46" t="n">
        <v>21.8</v>
      </c>
      <c r="F473" s="46" t="n">
        <v>18.3</v>
      </c>
      <c r="G473" s="46" t="n">
        <v>5.6</v>
      </c>
      <c r="H473" s="46" t="n">
        <v>7.6</v>
      </c>
      <c r="I473" s="46" t="n">
        <v>3.1</v>
      </c>
    </row>
    <row r="474" customFormat="false" ht="15.75" hidden="false" customHeight="false" outlineLevel="0" collapsed="false">
      <c r="A474" s="32"/>
      <c r="C474" s="44" t="e">
        <v>#NAME?</v>
      </c>
      <c r="D474" s="46" t="n">
        <v>273.14</v>
      </c>
      <c r="E474" s="46" t="n">
        <v>22.7</v>
      </c>
      <c r="F474" s="46" t="n">
        <v>18.6</v>
      </c>
      <c r="G474" s="46" t="n">
        <v>5.6</v>
      </c>
      <c r="H474" s="46" t="n">
        <v>7.5</v>
      </c>
      <c r="I474" s="46" t="n">
        <v>3.1</v>
      </c>
    </row>
    <row r="475" customFormat="false" ht="15.75" hidden="false" customHeight="false" outlineLevel="0" collapsed="false">
      <c r="A475" s="32"/>
      <c r="C475" s="44" t="e">
        <v>#NAME?</v>
      </c>
      <c r="D475" s="46" t="n">
        <v>243.25</v>
      </c>
      <c r="E475" s="46" t="n">
        <v>22.1</v>
      </c>
      <c r="F475" s="46" t="n">
        <v>18.8</v>
      </c>
      <c r="G475" s="46" t="n">
        <v>6.7</v>
      </c>
      <c r="H475" s="46" t="n">
        <v>7.5</v>
      </c>
      <c r="I475" s="46" t="n">
        <v>3.1</v>
      </c>
    </row>
    <row r="476" customFormat="false" ht="15.75" hidden="false" customHeight="false" outlineLevel="0" collapsed="false">
      <c r="A476" s="32"/>
      <c r="C476" s="44" t="e">
        <v>#NAME?</v>
      </c>
      <c r="D476" s="46" t="n">
        <v>217.25</v>
      </c>
      <c r="E476" s="46" t="n">
        <v>21.4</v>
      </c>
      <c r="F476" s="46" t="n">
        <v>18.3</v>
      </c>
      <c r="G476" s="46" t="n">
        <v>5.4</v>
      </c>
      <c r="H476" s="46" t="n">
        <v>7.1</v>
      </c>
      <c r="I476" s="46" t="n">
        <v>3</v>
      </c>
    </row>
    <row r="477" customFormat="false" ht="15.75" hidden="false" customHeight="false" outlineLevel="0" collapsed="false">
      <c r="A477" s="32"/>
      <c r="C477" s="44" t="e">
        <v>#NAME?</v>
      </c>
      <c r="D477" s="46" t="n">
        <v>248.22</v>
      </c>
      <c r="E477" s="46" t="n">
        <v>22.3</v>
      </c>
      <c r="F477" s="46" t="n">
        <v>18.6</v>
      </c>
      <c r="G477" s="46" t="n">
        <v>6</v>
      </c>
      <c r="H477" s="46" t="n">
        <v>7.5</v>
      </c>
      <c r="I477" s="46" t="n">
        <v>2.9</v>
      </c>
    </row>
    <row r="478" customFormat="false" ht="15.75" hidden="false" customHeight="false" outlineLevel="0" collapsed="false">
      <c r="A478" s="32"/>
      <c r="C478" s="44" t="e">
        <v>#NAME?</v>
      </c>
      <c r="D478" s="46" t="n">
        <v>220.84</v>
      </c>
      <c r="E478" s="46" t="n">
        <v>21.4</v>
      </c>
      <c r="F478" s="46" t="n">
        <v>18.1</v>
      </c>
      <c r="G478" s="46" t="n">
        <v>6</v>
      </c>
      <c r="H478" s="46" t="n">
        <v>7</v>
      </c>
      <c r="I478" s="46" t="n">
        <v>2.7</v>
      </c>
    </row>
    <row r="479" customFormat="false" ht="15.75" hidden="false" customHeight="false" outlineLevel="0" collapsed="false">
      <c r="A479" s="32"/>
      <c r="C479" s="44" t="e">
        <v>#NAME?</v>
      </c>
      <c r="D479" s="46" t="n">
        <v>238.77</v>
      </c>
      <c r="E479" s="46" t="n">
        <v>22.5</v>
      </c>
      <c r="F479" s="46" t="n">
        <v>18.4</v>
      </c>
      <c r="G479" s="46" t="n">
        <v>6.4</v>
      </c>
      <c r="H479" s="46" t="n">
        <v>7.1</v>
      </c>
      <c r="I479" s="46" t="n">
        <v>3.1</v>
      </c>
    </row>
    <row r="480" customFormat="false" ht="15.75" hidden="false" customHeight="false" outlineLevel="0" collapsed="false">
      <c r="A480" s="32"/>
      <c r="C480" s="44" t="e">
        <v>#NAME?</v>
      </c>
      <c r="D480" s="46" t="n">
        <v>248.32</v>
      </c>
      <c r="E480" s="46" t="n">
        <v>21.9</v>
      </c>
      <c r="F480" s="46" t="n">
        <v>18.5</v>
      </c>
      <c r="G480" s="46" t="n">
        <v>5.8</v>
      </c>
      <c r="H480" s="46" t="n">
        <v>7.1</v>
      </c>
      <c r="I480" s="46" t="n">
        <v>3</v>
      </c>
    </row>
    <row r="481" customFormat="false" ht="15.75" hidden="false" customHeight="false" outlineLevel="0" collapsed="false">
      <c r="A481" s="32"/>
      <c r="C481" s="44" t="e">
        <v>#NAME?</v>
      </c>
      <c r="D481" s="46" t="n">
        <v>256.82</v>
      </c>
      <c r="E481" s="46" t="n">
        <v>22</v>
      </c>
      <c r="F481" s="46" t="n">
        <v>18.6</v>
      </c>
      <c r="G481" s="46" t="n">
        <v>6</v>
      </c>
      <c r="H481" s="46" t="n">
        <v>7.4</v>
      </c>
      <c r="I481" s="46" t="n">
        <v>2.9</v>
      </c>
    </row>
    <row r="482" customFormat="false" ht="15.75" hidden="false" customHeight="false" outlineLevel="0" collapsed="false">
      <c r="A482" s="32"/>
      <c r="C482" s="44" t="e">
        <v>#NAME?</v>
      </c>
      <c r="D482" s="47" t="n">
        <v>331.1</v>
      </c>
      <c r="E482" s="48" t="n">
        <v>24</v>
      </c>
      <c r="F482" s="48" t="n">
        <v>20.3</v>
      </c>
      <c r="G482" s="48" t="n">
        <v>6.5</v>
      </c>
      <c r="H482" s="48" t="n">
        <v>7.4</v>
      </c>
      <c r="I482" s="48" t="n">
        <v>2.9</v>
      </c>
    </row>
    <row r="483" customFormat="false" ht="15.75" hidden="false" customHeight="false" outlineLevel="0" collapsed="false">
      <c r="A483" s="32"/>
      <c r="C483" s="44" t="e">
        <v>#NAME?</v>
      </c>
      <c r="D483" s="49" t="n">
        <v>321.86</v>
      </c>
      <c r="E483" s="50" t="n">
        <v>24</v>
      </c>
      <c r="F483" s="50" t="n">
        <v>19.9</v>
      </c>
      <c r="G483" s="50" t="n">
        <v>6.1</v>
      </c>
      <c r="H483" s="50" t="n">
        <v>7.5</v>
      </c>
      <c r="I483" s="50" t="n">
        <v>2.7</v>
      </c>
    </row>
    <row r="484" customFormat="false" ht="15.75" hidden="false" customHeight="false" outlineLevel="0" collapsed="false">
      <c r="A484" s="32"/>
      <c r="C484" s="44" t="e">
        <v>#NAME?</v>
      </c>
      <c r="D484" s="49" t="n">
        <v>370.72</v>
      </c>
      <c r="E484" s="50" t="n">
        <v>25.7</v>
      </c>
      <c r="F484" s="50" t="n">
        <v>21.4</v>
      </c>
      <c r="G484" s="50" t="n">
        <v>6.3</v>
      </c>
      <c r="H484" s="50" t="n">
        <v>7.9</v>
      </c>
      <c r="I484" s="50" t="n">
        <v>2.9</v>
      </c>
    </row>
    <row r="485" customFormat="false" ht="15.75" hidden="false" customHeight="false" outlineLevel="0" collapsed="false">
      <c r="A485" s="32"/>
      <c r="C485" s="44" t="e">
        <v>#NAME?</v>
      </c>
      <c r="D485" s="49" t="n">
        <v>305.61</v>
      </c>
      <c r="E485" s="50" t="n">
        <v>23.6</v>
      </c>
      <c r="F485" s="50" t="n">
        <v>19.7</v>
      </c>
      <c r="G485" s="50" t="n">
        <v>6</v>
      </c>
      <c r="H485" s="50" t="n">
        <v>7.5</v>
      </c>
      <c r="I485" s="50" t="n">
        <v>3</v>
      </c>
    </row>
    <row r="486" customFormat="false" ht="15.75" hidden="false" customHeight="false" outlineLevel="0" collapsed="false">
      <c r="A486" s="32"/>
      <c r="C486" s="44" t="e">
        <v>#NAME?</v>
      </c>
      <c r="D486" s="49" t="n">
        <v>341.69</v>
      </c>
      <c r="E486" s="50" t="n">
        <v>25.1</v>
      </c>
      <c r="F486" s="50" t="n">
        <v>20.8</v>
      </c>
      <c r="G486" s="50" t="n">
        <v>6.2</v>
      </c>
      <c r="H486" s="50" t="n">
        <v>8.1</v>
      </c>
      <c r="I486" s="50" t="n">
        <v>3</v>
      </c>
    </row>
    <row r="487" customFormat="false" ht="15.75" hidden="false" customHeight="false" outlineLevel="0" collapsed="false">
      <c r="A487" s="32"/>
      <c r="C487" s="44" t="e">
        <v>#NAME?</v>
      </c>
      <c r="D487" s="49" t="n">
        <v>296.24</v>
      </c>
      <c r="E487" s="50" t="n">
        <v>24.2</v>
      </c>
      <c r="F487" s="50" t="n">
        <v>20.6</v>
      </c>
      <c r="G487" s="50" t="n">
        <v>5.8</v>
      </c>
      <c r="H487" s="50" t="n">
        <v>7.5</v>
      </c>
      <c r="I487" s="50" t="n">
        <v>2.7</v>
      </c>
    </row>
    <row r="488" customFormat="false" ht="15.75" hidden="false" customHeight="false" outlineLevel="0" collapsed="false">
      <c r="A488" s="32"/>
      <c r="C488" s="44" t="e">
        <v>#NAME?</v>
      </c>
      <c r="D488" s="49" t="n">
        <v>338.86</v>
      </c>
      <c r="E488" s="50" t="n">
        <v>25.2</v>
      </c>
      <c r="F488" s="50" t="n">
        <v>21.1</v>
      </c>
      <c r="G488" s="50" t="n">
        <v>5.6</v>
      </c>
      <c r="H488" s="50" t="n">
        <v>7.2</v>
      </c>
      <c r="I488" s="50" t="n">
        <v>2.8</v>
      </c>
    </row>
    <row r="489" customFormat="false" ht="15.75" hidden="false" customHeight="false" outlineLevel="0" collapsed="false">
      <c r="A489" s="32"/>
      <c r="C489" s="44" t="e">
        <v>#NAME?</v>
      </c>
      <c r="D489" s="49" t="n">
        <v>347.59</v>
      </c>
      <c r="E489" s="50" t="n">
        <v>23.5</v>
      </c>
      <c r="F489" s="50" t="n">
        <v>19.5</v>
      </c>
      <c r="G489" s="50" t="n">
        <v>5.4</v>
      </c>
      <c r="H489" s="50" t="n">
        <v>8</v>
      </c>
      <c r="I489" s="50" t="n">
        <v>3</v>
      </c>
    </row>
    <row r="490" customFormat="false" ht="15.75" hidden="false" customHeight="false" outlineLevel="0" collapsed="false">
      <c r="A490" s="32"/>
      <c r="C490" s="44" t="e">
        <v>#NAME?</v>
      </c>
      <c r="D490" s="49" t="n">
        <v>289.91</v>
      </c>
      <c r="E490" s="50" t="n">
        <v>23.5</v>
      </c>
      <c r="F490" s="50" t="n">
        <v>19.6</v>
      </c>
      <c r="G490" s="50" t="n">
        <v>5.5</v>
      </c>
      <c r="H490" s="50" t="n">
        <v>7.3</v>
      </c>
      <c r="I490" s="50" t="n">
        <v>2.8</v>
      </c>
    </row>
    <row r="491" customFormat="false" ht="15.75" hidden="false" customHeight="false" outlineLevel="0" collapsed="false">
      <c r="A491" s="32"/>
      <c r="C491" s="44" t="e">
        <v>#NAME?</v>
      </c>
      <c r="D491" s="49" t="n">
        <v>387.1</v>
      </c>
      <c r="E491" s="50" t="n">
        <v>26.8</v>
      </c>
      <c r="F491" s="50" t="n">
        <v>22.3</v>
      </c>
      <c r="G491" s="50" t="n">
        <v>6.4</v>
      </c>
      <c r="H491" s="50" t="n">
        <v>8.6</v>
      </c>
      <c r="I491" s="50" t="n">
        <v>3.1</v>
      </c>
    </row>
    <row r="492" customFormat="false" ht="15.75" hidden="false" customHeight="false" outlineLevel="0" collapsed="false">
      <c r="A492" s="32"/>
      <c r="C492" s="44" t="e">
        <v>#NAME?</v>
      </c>
      <c r="D492" s="49" t="n">
        <v>305</v>
      </c>
      <c r="E492" s="50" t="n">
        <v>23.5</v>
      </c>
      <c r="F492" s="50" t="n">
        <v>19.8</v>
      </c>
      <c r="G492" s="50" t="n">
        <v>5.9</v>
      </c>
      <c r="H492" s="50" t="n">
        <v>7.6</v>
      </c>
      <c r="I492" s="50" t="n">
        <v>2.8</v>
      </c>
    </row>
    <row r="493" customFormat="false" ht="15.75" hidden="false" customHeight="false" outlineLevel="0" collapsed="false">
      <c r="A493" s="32"/>
      <c r="C493" s="44" t="e">
        <v>#NAME?</v>
      </c>
      <c r="D493" s="49" t="n">
        <v>342.64</v>
      </c>
      <c r="E493" s="50" t="n">
        <v>24.6</v>
      </c>
      <c r="F493" s="50" t="n">
        <v>20.8</v>
      </c>
      <c r="G493" s="50" t="n">
        <v>6</v>
      </c>
      <c r="H493" s="50" t="n">
        <v>7.7</v>
      </c>
      <c r="I493" s="50" t="n">
        <v>3.1</v>
      </c>
    </row>
    <row r="494" customFormat="false" ht="15.75" hidden="false" customHeight="false" outlineLevel="0" collapsed="false">
      <c r="A494" s="32"/>
      <c r="C494" s="44" t="e">
        <v>#NAME?</v>
      </c>
      <c r="D494" s="49" t="n">
        <v>382.17</v>
      </c>
      <c r="E494" s="50" t="n">
        <v>24.7</v>
      </c>
      <c r="F494" s="50" t="n">
        <v>20.4</v>
      </c>
      <c r="G494" s="50" t="n">
        <v>6</v>
      </c>
      <c r="H494" s="50" t="n">
        <v>8.3</v>
      </c>
      <c r="I494" s="50" t="n">
        <v>3.2</v>
      </c>
    </row>
    <row r="495" customFormat="false" ht="15.75" hidden="false" customHeight="false" outlineLevel="0" collapsed="false">
      <c r="A495" s="32"/>
      <c r="C495" s="44" t="e">
        <v>#NAME?</v>
      </c>
      <c r="D495" s="49" t="n">
        <v>290.44</v>
      </c>
      <c r="E495" s="50" t="n">
        <v>23.7</v>
      </c>
      <c r="F495" s="50" t="n">
        <v>19.6</v>
      </c>
      <c r="G495" s="50" t="n">
        <v>5.5</v>
      </c>
      <c r="H495" s="50" t="n">
        <v>7.5</v>
      </c>
      <c r="I495" s="50" t="n">
        <v>3.1</v>
      </c>
    </row>
    <row r="496" customFormat="false" ht="15.75" hidden="false" customHeight="false" outlineLevel="0" collapsed="false">
      <c r="A496" s="32"/>
      <c r="C496" s="44" t="e">
        <v>#NAME?</v>
      </c>
      <c r="D496" s="49" t="n">
        <v>343.3</v>
      </c>
      <c r="E496" s="50" t="n">
        <v>24.5</v>
      </c>
      <c r="F496" s="50" t="n">
        <v>20.5</v>
      </c>
      <c r="G496" s="50" t="n">
        <v>5.8</v>
      </c>
      <c r="H496" s="50" t="n">
        <v>7.9</v>
      </c>
      <c r="I496" s="50" t="n">
        <v>3</v>
      </c>
    </row>
    <row r="497" customFormat="false" ht="15.75" hidden="false" customHeight="false" outlineLevel="0" collapsed="false">
      <c r="A497" s="32"/>
      <c r="C497" s="44" t="e">
        <v>#NAME?</v>
      </c>
      <c r="D497" s="49" t="n">
        <v>395.28</v>
      </c>
      <c r="E497" s="50" t="n">
        <v>26</v>
      </c>
      <c r="F497" s="50" t="n">
        <v>21.9</v>
      </c>
      <c r="G497" s="50" t="n">
        <v>5.8</v>
      </c>
      <c r="H497" s="50" t="n">
        <v>8.8</v>
      </c>
      <c r="I497" s="50" t="n">
        <v>3.3</v>
      </c>
    </row>
    <row r="498" customFormat="false" ht="15.75" hidden="false" customHeight="false" outlineLevel="0" collapsed="false">
      <c r="A498" s="32"/>
      <c r="C498" s="44" t="e">
        <v>#NAME?</v>
      </c>
      <c r="D498" s="49" t="n">
        <v>340.14</v>
      </c>
      <c r="E498" s="50" t="n">
        <v>24.5</v>
      </c>
      <c r="F498" s="50" t="n">
        <v>20.5</v>
      </c>
      <c r="G498" s="50" t="n">
        <v>6.4</v>
      </c>
      <c r="H498" s="50" t="n">
        <v>8.1</v>
      </c>
      <c r="I498" s="50" t="n">
        <v>3.1</v>
      </c>
    </row>
    <row r="499" customFormat="false" ht="15.75" hidden="false" customHeight="false" outlineLevel="0" collapsed="false">
      <c r="A499" s="32"/>
      <c r="C499" s="44" t="e">
        <v>#NAME?</v>
      </c>
      <c r="D499" s="49" t="n">
        <v>359.64</v>
      </c>
      <c r="E499" s="50" t="n">
        <v>25.2</v>
      </c>
      <c r="F499" s="50" t="n">
        <v>20.9</v>
      </c>
      <c r="G499" s="50" t="n">
        <v>5.5</v>
      </c>
      <c r="H499" s="50" t="n">
        <v>8.3</v>
      </c>
      <c r="I499" s="50" t="n">
        <v>3.1</v>
      </c>
    </row>
    <row r="500" customFormat="false" ht="15.75" hidden="false" customHeight="false" outlineLevel="0" collapsed="false">
      <c r="A500" s="32"/>
      <c r="C500" s="44" t="e">
        <v>#NAME?</v>
      </c>
      <c r="D500" s="49" t="n">
        <v>343.85</v>
      </c>
      <c r="E500" s="50" t="n">
        <v>24.2</v>
      </c>
      <c r="F500" s="50" t="n">
        <v>20.2</v>
      </c>
      <c r="G500" s="50" t="n">
        <v>5.3</v>
      </c>
      <c r="H500" s="50" t="n">
        <v>8</v>
      </c>
      <c r="I500" s="50" t="n">
        <v>3</v>
      </c>
    </row>
    <row r="501" customFormat="false" ht="15.75" hidden="false" customHeight="false" outlineLevel="0" collapsed="false">
      <c r="A501" s="32"/>
      <c r="C501" s="44" t="e">
        <v>#NAME?</v>
      </c>
      <c r="D501" s="49" t="n">
        <v>334.33</v>
      </c>
      <c r="E501" s="50" t="n">
        <v>25.2</v>
      </c>
      <c r="F501" s="50" t="n">
        <v>20.9</v>
      </c>
      <c r="G501" s="50" t="n">
        <v>5.6</v>
      </c>
      <c r="H501" s="50" t="n">
        <v>7.6</v>
      </c>
      <c r="I501" s="50" t="n">
        <v>3.1</v>
      </c>
    </row>
    <row r="502" customFormat="false" ht="15.75" hidden="false" customHeight="false" outlineLevel="0" collapsed="false">
      <c r="A502" s="32"/>
      <c r="C502" s="44" t="e">
        <v>#NAME?</v>
      </c>
      <c r="D502" s="49" t="n">
        <v>333.79</v>
      </c>
      <c r="E502" s="50" t="n">
        <v>24</v>
      </c>
      <c r="F502" s="50" t="n">
        <v>20.3</v>
      </c>
      <c r="G502" s="50" t="n">
        <v>6.2</v>
      </c>
      <c r="H502" s="50" t="n">
        <v>8.1</v>
      </c>
      <c r="I502" s="50" t="n">
        <v>3.1</v>
      </c>
    </row>
    <row r="503" customFormat="false" ht="15.75" hidden="false" customHeight="false" outlineLevel="0" collapsed="false">
      <c r="A503" s="32"/>
      <c r="C503" s="44" t="e">
        <v>#NAME?</v>
      </c>
      <c r="D503" s="49" t="n">
        <v>331.34</v>
      </c>
      <c r="E503" s="50" t="n">
        <v>25.25</v>
      </c>
      <c r="F503" s="50" t="n">
        <v>21.9</v>
      </c>
      <c r="G503" s="50" t="n">
        <v>6.4</v>
      </c>
      <c r="H503" s="50" t="n">
        <v>8.5</v>
      </c>
      <c r="I503" s="50" t="n">
        <v>3</v>
      </c>
    </row>
    <row r="504" customFormat="false" ht="15.75" hidden="false" customHeight="false" outlineLevel="0" collapsed="false">
      <c r="A504" s="32"/>
      <c r="C504" s="44" t="e">
        <v>#NAME?</v>
      </c>
      <c r="D504" s="49" t="n">
        <v>307.1</v>
      </c>
      <c r="E504" s="50" t="n">
        <v>24.5</v>
      </c>
      <c r="F504" s="50" t="n">
        <v>20.2</v>
      </c>
      <c r="G504" s="50" t="n">
        <v>6.5</v>
      </c>
      <c r="H504" s="50" t="n">
        <v>7.9</v>
      </c>
      <c r="I504" s="50" t="n">
        <v>2.9</v>
      </c>
    </row>
    <row r="505" customFormat="false" ht="15.75" hidden="false" customHeight="false" outlineLevel="0" collapsed="false">
      <c r="A505" s="32"/>
      <c r="C505" s="44" t="e">
        <v>#NAME?</v>
      </c>
      <c r="D505" s="49" t="n">
        <v>404.71</v>
      </c>
      <c r="E505" s="50" t="n">
        <v>26.5</v>
      </c>
      <c r="F505" s="50" t="n">
        <v>22.3</v>
      </c>
      <c r="G505" s="50" t="n">
        <v>6.8</v>
      </c>
      <c r="H505" s="50" t="n">
        <v>9.2</v>
      </c>
      <c r="I505" s="50" t="n">
        <v>3.3</v>
      </c>
    </row>
    <row r="506" customFormat="false" ht="15.75" hidden="false" customHeight="false" outlineLevel="0" collapsed="false">
      <c r="A506" s="32"/>
      <c r="C506" s="44" t="e">
        <v>#NAME?</v>
      </c>
      <c r="D506" s="49" t="n">
        <v>326.98</v>
      </c>
      <c r="E506" s="50" t="n">
        <v>23.5</v>
      </c>
      <c r="F506" s="50" t="n">
        <v>20.9</v>
      </c>
      <c r="G506" s="50" t="n">
        <v>6.4</v>
      </c>
      <c r="H506" s="50" t="n">
        <v>8</v>
      </c>
      <c r="I506" s="50" t="n">
        <v>3.1</v>
      </c>
    </row>
    <row r="507" customFormat="false" ht="15.75" hidden="false" customHeight="false" outlineLevel="0" collapsed="false">
      <c r="A507" s="32"/>
      <c r="C507" s="44" t="e">
        <v>#NAME?</v>
      </c>
      <c r="D507" s="49" t="n">
        <v>321.01</v>
      </c>
      <c r="E507" s="50" t="n">
        <v>24.2</v>
      </c>
      <c r="F507" s="50" t="n">
        <v>19.9</v>
      </c>
      <c r="G507" s="50" t="n">
        <v>5.8</v>
      </c>
      <c r="H507" s="50" t="n">
        <v>7.6</v>
      </c>
      <c r="I507" s="50" t="n">
        <v>3</v>
      </c>
    </row>
    <row r="508" customFormat="false" ht="15.75" hidden="false" customHeight="false" outlineLevel="0" collapsed="false">
      <c r="A508" s="32"/>
      <c r="C508" s="44" t="e">
        <v>#NAME?</v>
      </c>
      <c r="D508" s="49" t="n">
        <v>327.19</v>
      </c>
      <c r="E508" s="50" t="n">
        <v>24.9</v>
      </c>
      <c r="F508" s="50" t="n">
        <v>20.4</v>
      </c>
      <c r="G508" s="50" t="n">
        <v>6.3</v>
      </c>
      <c r="H508" s="50" t="n">
        <v>8</v>
      </c>
      <c r="I508" s="50" t="n">
        <v>3.1</v>
      </c>
    </row>
    <row r="509" customFormat="false" ht="15.75" hidden="false" customHeight="false" outlineLevel="0" collapsed="false">
      <c r="A509" s="32"/>
      <c r="C509" s="44" t="e">
        <v>#NAME?</v>
      </c>
      <c r="D509" s="49" t="n">
        <v>230.5</v>
      </c>
      <c r="E509" s="50" t="n">
        <v>25</v>
      </c>
      <c r="F509" s="50" t="n">
        <v>20.2</v>
      </c>
      <c r="G509" s="50" t="n">
        <v>6.5</v>
      </c>
      <c r="H509" s="50" t="n">
        <v>8.4</v>
      </c>
      <c r="I509" s="50" t="n">
        <v>3.1</v>
      </c>
    </row>
    <row r="510" customFormat="false" ht="15.75" hidden="false" customHeight="false" outlineLevel="0" collapsed="false">
      <c r="A510" s="32"/>
      <c r="C510" s="44" t="e">
        <v>#NAME?</v>
      </c>
      <c r="D510" s="49" t="n">
        <v>390.33</v>
      </c>
      <c r="E510" s="50" t="n">
        <v>26.4</v>
      </c>
      <c r="F510" s="50" t="n">
        <v>21.5</v>
      </c>
      <c r="G510" s="50" t="n">
        <v>7</v>
      </c>
      <c r="H510" s="50" t="n">
        <v>8.5</v>
      </c>
      <c r="I510" s="50" t="n">
        <v>3.2</v>
      </c>
    </row>
    <row r="511" customFormat="false" ht="15.75" hidden="false" customHeight="false" outlineLevel="0" collapsed="false">
      <c r="A511" s="32"/>
      <c r="C511" s="44" t="e">
        <v>#NAME?</v>
      </c>
      <c r="D511" s="49" t="n">
        <v>389.05</v>
      </c>
      <c r="E511" s="50" t="n">
        <v>25.4</v>
      </c>
      <c r="F511" s="50" t="n">
        <v>21</v>
      </c>
      <c r="G511" s="50" t="n">
        <v>7</v>
      </c>
      <c r="H511" s="50" t="n">
        <v>8.5</v>
      </c>
      <c r="I511" s="50" t="n">
        <v>3</v>
      </c>
    </row>
    <row r="512" customFormat="false" ht="15.75" hidden="false" customHeight="false" outlineLevel="0" collapsed="false">
      <c r="A512" s="32"/>
      <c r="C512" s="44" t="e">
        <v>#NAME?</v>
      </c>
      <c r="D512" s="49" t="n">
        <v>385.05</v>
      </c>
      <c r="E512" s="50" t="n">
        <v>26.2</v>
      </c>
      <c r="F512" s="50" t="n">
        <v>21.8</v>
      </c>
      <c r="G512" s="50" t="n">
        <v>6.9</v>
      </c>
      <c r="H512" s="50" t="n">
        <v>8.2</v>
      </c>
      <c r="I512" s="50" t="n">
        <v>3.1</v>
      </c>
    </row>
    <row r="513" customFormat="false" ht="15.75" hidden="false" customHeight="false" outlineLevel="0" collapsed="false">
      <c r="A513" s="32"/>
      <c r="C513" s="44" t="e">
        <v>#NAME?</v>
      </c>
      <c r="D513" s="49" t="n">
        <v>359.08</v>
      </c>
      <c r="E513" s="50" t="n">
        <v>24.5</v>
      </c>
      <c r="F513" s="50" t="n">
        <v>20.3</v>
      </c>
      <c r="G513" s="50" t="n">
        <v>6.5</v>
      </c>
      <c r="H513" s="50" t="n">
        <v>8.1</v>
      </c>
      <c r="I513" s="50" t="n">
        <v>3</v>
      </c>
    </row>
    <row r="514" customFormat="false" ht="15.75" hidden="false" customHeight="false" outlineLevel="0" collapsed="false">
      <c r="A514" s="32"/>
      <c r="C514" s="44" t="e">
        <v>#NAME?</v>
      </c>
      <c r="D514" s="49" t="n">
        <v>359.84</v>
      </c>
      <c r="E514" s="50" t="n">
        <v>25.5</v>
      </c>
      <c r="F514" s="50" t="n">
        <v>21.3</v>
      </c>
      <c r="G514" s="50" t="n">
        <v>6.8</v>
      </c>
      <c r="H514" s="50" t="n">
        <v>8.1</v>
      </c>
      <c r="I514" s="50" t="n">
        <v>3</v>
      </c>
    </row>
    <row r="515" customFormat="false" ht="15.75" hidden="false" customHeight="false" outlineLevel="0" collapsed="false">
      <c r="A515" s="32"/>
      <c r="C515" s="44" t="e">
        <v>#NAME?</v>
      </c>
      <c r="D515" s="49" t="n">
        <v>413.98</v>
      </c>
      <c r="E515" s="50" t="n">
        <v>25.5</v>
      </c>
      <c r="F515" s="50" t="n">
        <v>21.3</v>
      </c>
      <c r="G515" s="50" t="n">
        <v>6.8</v>
      </c>
      <c r="H515" s="50" t="n">
        <v>8.3</v>
      </c>
      <c r="I515" s="50" t="n">
        <v>3.2</v>
      </c>
    </row>
    <row r="516" customFormat="false" ht="15.75" hidden="false" customHeight="false" outlineLevel="0" collapsed="false">
      <c r="A516" s="32"/>
      <c r="C516" s="44" t="e">
        <v>#NAME?</v>
      </c>
      <c r="D516" s="49" t="n">
        <v>386.45</v>
      </c>
      <c r="E516" s="50" t="n">
        <v>26.2</v>
      </c>
      <c r="F516" s="50" t="n">
        <v>22.3</v>
      </c>
      <c r="G516" s="50" t="n">
        <v>6.7</v>
      </c>
      <c r="H516" s="50" t="n">
        <v>8.2</v>
      </c>
      <c r="I516" s="50" t="n">
        <v>3.3</v>
      </c>
    </row>
    <row r="517" customFormat="false" ht="15.75" hidden="false" customHeight="false" outlineLevel="0" collapsed="false">
      <c r="A517" s="32"/>
      <c r="C517" s="44" t="e">
        <v>#NAME?</v>
      </c>
      <c r="D517" s="49" t="n">
        <v>340.85</v>
      </c>
      <c r="E517" s="50" t="n">
        <v>25.3</v>
      </c>
      <c r="F517" s="50" t="n">
        <v>20.9</v>
      </c>
      <c r="G517" s="50" t="n">
        <v>6.8</v>
      </c>
      <c r="H517" s="50" t="n">
        <v>8.4</v>
      </c>
      <c r="I517" s="50" t="n">
        <v>3</v>
      </c>
    </row>
    <row r="518" customFormat="false" ht="15.75" hidden="false" customHeight="false" outlineLevel="0" collapsed="false">
      <c r="A518" s="32"/>
      <c r="C518" s="44" t="e">
        <v>#NAME?</v>
      </c>
      <c r="D518" s="49" t="n">
        <v>324.24</v>
      </c>
      <c r="E518" s="50" t="n">
        <v>25</v>
      </c>
      <c r="F518" s="50" t="n">
        <v>20.4</v>
      </c>
      <c r="G518" s="50" t="n">
        <v>6.5</v>
      </c>
      <c r="H518" s="50" t="n">
        <v>7.9</v>
      </c>
      <c r="I518" s="50" t="n">
        <v>3.3</v>
      </c>
    </row>
    <row r="519" customFormat="false" ht="15.75" hidden="false" customHeight="false" outlineLevel="0" collapsed="false">
      <c r="A519" s="32"/>
      <c r="C519" s="44" t="e">
        <v>#NAME?</v>
      </c>
      <c r="D519" s="49" t="n">
        <v>408.44</v>
      </c>
      <c r="E519" s="50" t="n">
        <v>25.4</v>
      </c>
      <c r="F519" s="50" t="n">
        <v>21.3</v>
      </c>
      <c r="G519" s="50" t="n">
        <v>6.2</v>
      </c>
      <c r="H519" s="50" t="n">
        <v>8.3</v>
      </c>
      <c r="I519" s="50" t="n">
        <v>3.2</v>
      </c>
    </row>
    <row r="520" customFormat="false" ht="15.75" hidden="false" customHeight="false" outlineLevel="0" collapsed="false">
      <c r="A520" s="32"/>
      <c r="C520" s="44" t="e">
        <v>#NAME?</v>
      </c>
      <c r="D520" s="49" t="n">
        <v>282.48</v>
      </c>
      <c r="E520" s="50" t="n">
        <v>23.5</v>
      </c>
      <c r="F520" s="50" t="n">
        <v>19.7</v>
      </c>
      <c r="G520" s="50" t="n">
        <v>5.8</v>
      </c>
      <c r="H520" s="50" t="n">
        <v>7.8</v>
      </c>
      <c r="I520" s="50" t="n">
        <v>2.9</v>
      </c>
    </row>
    <row r="521" customFormat="false" ht="15.75" hidden="false" customHeight="false" outlineLevel="0" collapsed="false">
      <c r="A521" s="32"/>
      <c r="C521" s="44" t="e">
        <v>#NAME?</v>
      </c>
      <c r="D521" s="49" t="n">
        <v>251.62</v>
      </c>
      <c r="E521" s="50" t="n">
        <v>24.8</v>
      </c>
      <c r="F521" s="50" t="n">
        <v>20.4</v>
      </c>
      <c r="G521" s="50" t="n">
        <v>6.3</v>
      </c>
      <c r="H521" s="50" t="n">
        <v>8.1</v>
      </c>
      <c r="I521" s="50" t="n">
        <v>3.1</v>
      </c>
    </row>
    <row r="522" customFormat="false" ht="15.75" hidden="false" customHeight="false" outlineLevel="0" collapsed="false">
      <c r="A522" s="32"/>
      <c r="C522" s="44" t="e">
        <v>#NAME?</v>
      </c>
      <c r="D522" s="49" t="n">
        <v>309.02</v>
      </c>
      <c r="E522" s="50" t="n">
        <v>25</v>
      </c>
      <c r="F522" s="50" t="n">
        <v>20.7</v>
      </c>
      <c r="G522" s="50" t="n">
        <v>6.4</v>
      </c>
      <c r="H522" s="50" t="n">
        <v>7.5</v>
      </c>
      <c r="I522" s="50" t="n">
        <v>3</v>
      </c>
    </row>
    <row r="523" customFormat="false" ht="15.75" hidden="false" customHeight="false" outlineLevel="0" collapsed="false">
      <c r="A523" s="32"/>
      <c r="C523" s="44" t="e">
        <v>#NAME?</v>
      </c>
      <c r="D523" s="49" t="n">
        <v>369.52</v>
      </c>
      <c r="E523" s="50" t="n">
        <v>25</v>
      </c>
      <c r="F523" s="50" t="n">
        <v>20.5</v>
      </c>
      <c r="G523" s="50" t="n">
        <v>6.5</v>
      </c>
      <c r="H523" s="50" t="n">
        <v>7.7</v>
      </c>
      <c r="I523" s="50" t="n">
        <v>3.1</v>
      </c>
    </row>
    <row r="524" customFormat="false" ht="15.75" hidden="false" customHeight="false" outlineLevel="0" collapsed="false">
      <c r="A524" s="32"/>
      <c r="C524" s="44" t="e">
        <v>#NAME?</v>
      </c>
      <c r="D524" s="49" t="n">
        <v>391.57</v>
      </c>
      <c r="E524" s="50" t="n">
        <v>25.4</v>
      </c>
      <c r="F524" s="50" t="n">
        <v>21.3</v>
      </c>
      <c r="G524" s="50" t="n">
        <v>7</v>
      </c>
      <c r="H524" s="50" t="n">
        <v>8.3</v>
      </c>
      <c r="I524" s="50" t="n">
        <v>3.2</v>
      </c>
    </row>
    <row r="525" customFormat="false" ht="15.75" hidden="false" customHeight="false" outlineLevel="0" collapsed="false">
      <c r="A525" s="32"/>
      <c r="C525" s="44" t="e">
        <v>#NAME?</v>
      </c>
      <c r="D525" s="49" t="n">
        <v>329.33</v>
      </c>
      <c r="E525" s="50" t="n">
        <v>26.3</v>
      </c>
      <c r="F525" s="50" t="n">
        <v>22</v>
      </c>
      <c r="G525" s="50" t="n">
        <v>7</v>
      </c>
      <c r="H525" s="50" t="n">
        <v>7.8</v>
      </c>
      <c r="I525" s="50" t="n">
        <v>3.1</v>
      </c>
    </row>
    <row r="526" customFormat="false" ht="15.75" hidden="false" customHeight="false" outlineLevel="0" collapsed="false">
      <c r="A526" s="32"/>
      <c r="C526" s="44" t="e">
        <v>#NAME?</v>
      </c>
      <c r="D526" s="49" t="n">
        <v>341.32</v>
      </c>
      <c r="E526" s="50" t="n">
        <v>24.8</v>
      </c>
      <c r="F526" s="50" t="n">
        <v>20.7</v>
      </c>
      <c r="G526" s="50" t="n">
        <v>6.8</v>
      </c>
      <c r="H526" s="50" t="n">
        <v>8</v>
      </c>
      <c r="I526" s="50" t="n">
        <v>3.2</v>
      </c>
    </row>
    <row r="527" customFormat="false" ht="15.75" hidden="false" customHeight="false" outlineLevel="0" collapsed="false">
      <c r="A527" s="32"/>
      <c r="C527" s="44" t="e">
        <v>#NAME?</v>
      </c>
      <c r="D527" s="49" t="n">
        <v>310.94</v>
      </c>
      <c r="E527" s="50" t="n">
        <v>24.5</v>
      </c>
      <c r="F527" s="50" t="n">
        <v>20.6</v>
      </c>
      <c r="G527" s="50" t="n">
        <v>6.5</v>
      </c>
      <c r="H527" s="50" t="n">
        <v>8</v>
      </c>
      <c r="I527" s="50" t="n">
        <v>3.2</v>
      </c>
    </row>
    <row r="528" customFormat="false" ht="15.75" hidden="false" customHeight="false" outlineLevel="0" collapsed="false">
      <c r="A528" s="32"/>
      <c r="C528" s="44" t="e">
        <v>#NAME?</v>
      </c>
      <c r="D528" s="49" t="n">
        <v>332.17</v>
      </c>
      <c r="E528" s="50" t="n">
        <v>24.4</v>
      </c>
      <c r="F528" s="50" t="n">
        <v>20.2</v>
      </c>
      <c r="G528" s="50" t="n">
        <v>6.4</v>
      </c>
      <c r="H528" s="50" t="n">
        <v>7.6</v>
      </c>
      <c r="I528" s="50" t="n">
        <v>3.1</v>
      </c>
    </row>
    <row r="529" customFormat="false" ht="15.75" hidden="false" customHeight="false" outlineLevel="0" collapsed="false">
      <c r="A529" s="32"/>
      <c r="C529" s="44" t="e">
        <v>#NAME?</v>
      </c>
      <c r="D529" s="49" t="n">
        <v>354.86</v>
      </c>
      <c r="E529" s="50" t="n">
        <v>24.4</v>
      </c>
      <c r="F529" s="50" t="n">
        <v>20.6</v>
      </c>
      <c r="G529" s="50" t="n">
        <v>6.3</v>
      </c>
      <c r="H529" s="50" t="n">
        <v>7.9</v>
      </c>
      <c r="I529" s="50" t="n">
        <v>3</v>
      </c>
    </row>
    <row r="530" customFormat="false" ht="15.75" hidden="false" customHeight="false" outlineLevel="0" collapsed="false">
      <c r="A530" s="32"/>
      <c r="C530" s="44" t="e">
        <v>#NAME?</v>
      </c>
      <c r="D530" s="49" t="n">
        <v>311.39</v>
      </c>
      <c r="E530" s="50" t="n">
        <v>23.8</v>
      </c>
      <c r="F530" s="50" t="n">
        <v>20.1</v>
      </c>
      <c r="G530" s="50" t="n">
        <v>6.5</v>
      </c>
      <c r="H530" s="50" t="n">
        <v>7.5</v>
      </c>
      <c r="I530" s="50" t="n">
        <v>3.1</v>
      </c>
    </row>
    <row r="531" customFormat="false" ht="15.75" hidden="false" customHeight="false" outlineLevel="0" collapsed="false">
      <c r="A531" s="32"/>
      <c r="C531" s="44" t="e">
        <v>#NAME?</v>
      </c>
      <c r="D531" s="49" t="n">
        <v>316.53</v>
      </c>
      <c r="E531" s="50" t="n">
        <v>25</v>
      </c>
      <c r="F531" s="50" t="n">
        <v>20.7</v>
      </c>
      <c r="G531" s="50" t="n">
        <v>6.8</v>
      </c>
      <c r="H531" s="50" t="n">
        <v>7.5</v>
      </c>
      <c r="I531" s="50" t="n">
        <v>3</v>
      </c>
    </row>
    <row r="532" customFormat="false" ht="15.75" hidden="false" customHeight="false" outlineLevel="0" collapsed="false">
      <c r="A532" s="32"/>
      <c r="C532" s="44" t="e">
        <v>#NAME?</v>
      </c>
      <c r="D532" s="49" t="n">
        <v>406.44</v>
      </c>
      <c r="E532" s="50" t="n">
        <v>25.2</v>
      </c>
      <c r="F532" s="50" t="n">
        <v>20.8</v>
      </c>
      <c r="G532" s="50" t="n">
        <v>6.9</v>
      </c>
      <c r="H532" s="50" t="n">
        <v>8.7</v>
      </c>
      <c r="I532" s="50" t="n">
        <v>3.3</v>
      </c>
    </row>
    <row r="533" customFormat="false" ht="15.75" hidden="false" customHeight="false" outlineLevel="0" collapsed="false">
      <c r="A533" s="32"/>
      <c r="C533" s="44" t="e">
        <v>#NAME?</v>
      </c>
      <c r="D533" s="49" t="n">
        <v>320.5</v>
      </c>
      <c r="E533" s="50" t="n">
        <v>24.8</v>
      </c>
      <c r="F533" s="50" t="n">
        <v>21</v>
      </c>
      <c r="G533" s="50" t="n">
        <v>6.7</v>
      </c>
      <c r="H533" s="50" t="n">
        <v>7.4</v>
      </c>
      <c r="I533" s="50" t="n">
        <v>3</v>
      </c>
    </row>
    <row r="534" customFormat="false" ht="15.75" hidden="false" customHeight="false" outlineLevel="0" collapsed="false">
      <c r="A534" s="32"/>
      <c r="C534" s="44" t="e">
        <v>#NAME?</v>
      </c>
      <c r="D534" s="49" t="n">
        <v>316.02</v>
      </c>
      <c r="E534" s="50" t="n">
        <v>26</v>
      </c>
      <c r="F534" s="50" t="n">
        <v>21.9</v>
      </c>
      <c r="G534" s="50" t="n">
        <v>6.8</v>
      </c>
      <c r="H534" s="50" t="n">
        <v>7.8</v>
      </c>
      <c r="I534" s="50" t="n">
        <v>2.9</v>
      </c>
    </row>
    <row r="535" customFormat="false" ht="15.75" hidden="false" customHeight="false" outlineLevel="0" collapsed="false">
      <c r="A535" s="32"/>
      <c r="C535" s="44" t="e">
        <v>#NAME?</v>
      </c>
      <c r="D535" s="49" t="n">
        <v>294.48</v>
      </c>
      <c r="E535" s="50" t="n">
        <v>24.4</v>
      </c>
      <c r="F535" s="50" t="n">
        <v>20.8</v>
      </c>
      <c r="G535" s="50" t="n">
        <v>6.3</v>
      </c>
      <c r="H535" s="50" t="n">
        <v>7.3</v>
      </c>
      <c r="I535" s="50" t="n">
        <v>3</v>
      </c>
    </row>
    <row r="536" customFormat="false" ht="15.75" hidden="false" customHeight="false" outlineLevel="0" collapsed="false">
      <c r="A536" s="32"/>
      <c r="C536" s="44" t="e">
        <v>#NAME?</v>
      </c>
      <c r="D536" s="49" t="n">
        <v>256.73</v>
      </c>
      <c r="E536" s="50" t="n">
        <v>23.5</v>
      </c>
      <c r="F536" s="50" t="n">
        <v>19.8</v>
      </c>
      <c r="G536" s="50" t="n">
        <v>6.7</v>
      </c>
      <c r="H536" s="50" t="n">
        <v>7.2</v>
      </c>
      <c r="I536" s="50" t="n">
        <v>2.9</v>
      </c>
    </row>
    <row r="537" customFormat="false" ht="15.75" hidden="false" customHeight="false" outlineLevel="0" collapsed="false">
      <c r="A537" s="32"/>
      <c r="C537" s="44" t="e">
        <v>#NAME?</v>
      </c>
      <c r="D537" s="49" t="n">
        <v>335.11</v>
      </c>
      <c r="E537" s="50" t="n">
        <v>24.4</v>
      </c>
      <c r="F537" s="50" t="n">
        <v>20.3</v>
      </c>
      <c r="G537" s="50" t="n">
        <v>6.8</v>
      </c>
      <c r="H537" s="50" t="n">
        <v>7.6</v>
      </c>
      <c r="I537" s="50" t="n">
        <v>3.1</v>
      </c>
    </row>
    <row r="538" customFormat="false" ht="15.75" hidden="false" customHeight="false" outlineLevel="0" collapsed="false">
      <c r="A538" s="32"/>
      <c r="C538" s="44" t="e">
        <v>#NAME?</v>
      </c>
      <c r="D538" s="49" t="n">
        <v>341.28</v>
      </c>
      <c r="E538" s="50" t="n">
        <v>23.8</v>
      </c>
      <c r="F538" s="50" t="n">
        <v>19.8</v>
      </c>
      <c r="G538" s="50" t="n">
        <v>6.5</v>
      </c>
      <c r="H538" s="50" t="n">
        <v>7.7</v>
      </c>
      <c r="I538" s="50" t="n">
        <v>3.2</v>
      </c>
    </row>
    <row r="539" customFormat="false" ht="15.75" hidden="false" customHeight="false" outlineLevel="0" collapsed="false">
      <c r="A539" s="32"/>
      <c r="C539" s="44" t="e">
        <v>#NAME?</v>
      </c>
      <c r="D539" s="49" t="n">
        <v>346.6</v>
      </c>
      <c r="E539" s="50" t="n">
        <v>24.4</v>
      </c>
      <c r="F539" s="50" t="n">
        <v>20.6</v>
      </c>
      <c r="G539" s="50" t="n">
        <v>6.5</v>
      </c>
      <c r="H539" s="50" t="n">
        <v>7.9</v>
      </c>
      <c r="I539" s="50" t="n">
        <v>3.1</v>
      </c>
    </row>
    <row r="540" customFormat="false" ht="15.75" hidden="false" customHeight="false" outlineLevel="0" collapsed="false">
      <c r="A540" s="32"/>
      <c r="C540" s="44" t="e">
        <v>#NAME?</v>
      </c>
      <c r="D540" s="49" t="n">
        <v>304.92</v>
      </c>
      <c r="E540" s="50" t="n">
        <v>24.2</v>
      </c>
      <c r="F540" s="50" t="n">
        <v>20.4</v>
      </c>
      <c r="G540" s="50" t="n">
        <v>6</v>
      </c>
      <c r="H540" s="50" t="n">
        <v>7.4</v>
      </c>
      <c r="I540" s="50" t="n">
        <v>3</v>
      </c>
    </row>
    <row r="541" customFormat="false" ht="15.75" hidden="false" customHeight="false" outlineLevel="0" collapsed="false">
      <c r="A541" s="32"/>
      <c r="C541" s="44" t="e">
        <v>#NAME?</v>
      </c>
      <c r="D541" s="49" t="n">
        <v>354.19</v>
      </c>
      <c r="E541" s="50" t="n">
        <v>24.8</v>
      </c>
      <c r="F541" s="50" t="n">
        <v>20.7</v>
      </c>
      <c r="G541" s="50" t="n">
        <v>6.5</v>
      </c>
      <c r="H541" s="50" t="n">
        <v>8</v>
      </c>
      <c r="I541" s="50" t="n">
        <v>3.3</v>
      </c>
    </row>
    <row r="542" customFormat="false" ht="15.75" hidden="false" customHeight="false" outlineLevel="0" collapsed="false">
      <c r="A542" s="32"/>
      <c r="C542" s="44" t="e">
        <v>#NAME?</v>
      </c>
      <c r="D542" s="49" t="n">
        <v>323.77</v>
      </c>
      <c r="E542" s="50" t="n">
        <v>24.3</v>
      </c>
      <c r="F542" s="50" t="n">
        <v>20.4</v>
      </c>
      <c r="G542" s="50" t="n">
        <v>6.4</v>
      </c>
      <c r="H542" s="50" t="n">
        <v>7.6</v>
      </c>
      <c r="I542" s="50" t="n">
        <v>3.2</v>
      </c>
    </row>
    <row r="543" customFormat="false" ht="15.75" hidden="false" customHeight="false" outlineLevel="0" collapsed="false">
      <c r="A543" s="32"/>
      <c r="C543" s="44" t="e">
        <v>#NAME?</v>
      </c>
      <c r="D543" s="49" t="n">
        <v>329.12</v>
      </c>
      <c r="E543" s="50" t="n">
        <v>24.5</v>
      </c>
      <c r="F543" s="50" t="n">
        <v>20.4</v>
      </c>
      <c r="G543" s="50" t="n">
        <v>6.4</v>
      </c>
      <c r="H543" s="50" t="n">
        <v>7.2</v>
      </c>
      <c r="I543" s="50" t="n">
        <v>3.2</v>
      </c>
    </row>
    <row r="544" customFormat="false" ht="15.75" hidden="false" customHeight="false" outlineLevel="0" collapsed="false">
      <c r="A544" s="32"/>
      <c r="C544" s="44" t="e">
        <v>#NAME?</v>
      </c>
      <c r="D544" s="49" t="n">
        <v>317.62</v>
      </c>
      <c r="E544" s="50" t="n">
        <v>24.4</v>
      </c>
      <c r="F544" s="50" t="n">
        <v>20.6</v>
      </c>
      <c r="G544" s="50" t="n">
        <v>6.5</v>
      </c>
      <c r="H544" s="50" t="n">
        <v>7.5</v>
      </c>
      <c r="I544" s="50" t="n">
        <v>3</v>
      </c>
    </row>
    <row r="545" customFormat="false" ht="15.75" hidden="false" customHeight="false" outlineLevel="0" collapsed="false">
      <c r="A545" s="32"/>
      <c r="C545" s="44" t="e">
        <v>#NAME?</v>
      </c>
      <c r="D545" s="49" t="n">
        <v>287</v>
      </c>
      <c r="E545" s="50" t="n">
        <v>23.5</v>
      </c>
      <c r="F545" s="50" t="n">
        <v>19.7</v>
      </c>
      <c r="G545" s="50" t="n">
        <v>6.4</v>
      </c>
      <c r="H545" s="50" t="n">
        <v>7.4</v>
      </c>
      <c r="I545" s="50" t="n">
        <v>3.1</v>
      </c>
    </row>
    <row r="546" customFormat="false" ht="15.75" hidden="false" customHeight="false" outlineLevel="0" collapsed="false">
      <c r="A546" s="32"/>
      <c r="C546" s="44" t="e">
        <v>#NAME?</v>
      </c>
      <c r="D546" s="49" t="n">
        <v>312.86</v>
      </c>
      <c r="E546" s="50" t="n">
        <v>24</v>
      </c>
      <c r="F546" s="50" t="n">
        <v>20.4</v>
      </c>
      <c r="G546" s="50" t="n">
        <v>6.4</v>
      </c>
      <c r="H546" s="50" t="n">
        <v>7.8</v>
      </c>
      <c r="I546" s="50" t="n">
        <v>3.1</v>
      </c>
    </row>
    <row r="547" customFormat="false" ht="15.75" hidden="false" customHeight="false" outlineLevel="0" collapsed="false">
      <c r="A547" s="32"/>
      <c r="C547" s="44" t="e">
        <v>#NAME?</v>
      </c>
      <c r="D547" s="49" t="n">
        <v>318.25</v>
      </c>
      <c r="E547" s="50" t="n">
        <v>24.5</v>
      </c>
      <c r="F547" s="50" t="n">
        <v>20.4</v>
      </c>
      <c r="G547" s="50" t="n">
        <v>6.4</v>
      </c>
      <c r="H547" s="50" t="n">
        <v>7.5</v>
      </c>
      <c r="I547" s="50" t="n">
        <v>3.1</v>
      </c>
    </row>
    <row r="548" customFormat="false" ht="15.75" hidden="false" customHeight="false" outlineLevel="0" collapsed="false">
      <c r="A548" s="32"/>
      <c r="C548" s="44" t="e">
        <v>#NAME?</v>
      </c>
      <c r="D548" s="49" t="n">
        <v>281.86</v>
      </c>
      <c r="E548" s="50" t="n">
        <v>22.8</v>
      </c>
      <c r="F548" s="50" t="n">
        <v>19.2</v>
      </c>
      <c r="G548" s="50" t="n">
        <v>6</v>
      </c>
      <c r="H548" s="50" t="n">
        <v>7</v>
      </c>
      <c r="I548" s="50" t="n">
        <v>3.1</v>
      </c>
    </row>
    <row r="549" customFormat="false" ht="15.75" hidden="false" customHeight="false" outlineLevel="0" collapsed="false">
      <c r="A549" s="32"/>
      <c r="C549" s="44" t="e">
        <v>#NAME?</v>
      </c>
      <c r="D549" s="49" t="n">
        <v>325.18</v>
      </c>
      <c r="E549" s="50" t="n">
        <v>24.8</v>
      </c>
      <c r="F549" s="50" t="n">
        <v>21</v>
      </c>
      <c r="G549" s="50" t="n">
        <v>6.4</v>
      </c>
      <c r="H549" s="50" t="n">
        <v>7.2</v>
      </c>
      <c r="I549" s="50" t="n">
        <v>3</v>
      </c>
    </row>
    <row r="550" customFormat="false" ht="15.75" hidden="false" customHeight="false" outlineLevel="0" collapsed="false">
      <c r="A550" s="32"/>
      <c r="C550" s="44" t="e">
        <v>#NAME?</v>
      </c>
      <c r="D550" s="49" t="n">
        <v>363.44</v>
      </c>
      <c r="E550" s="50" t="n">
        <v>25</v>
      </c>
      <c r="F550" s="50" t="n">
        <v>20.6</v>
      </c>
      <c r="G550" s="50" t="n">
        <v>6.4</v>
      </c>
      <c r="H550" s="50" t="n">
        <v>8</v>
      </c>
      <c r="I550" s="50" t="n">
        <v>3.1</v>
      </c>
    </row>
    <row r="551" customFormat="false" ht="15.75" hidden="false" customHeight="false" outlineLevel="0" collapsed="false">
      <c r="A551" s="32"/>
      <c r="C551" s="44" t="e">
        <v>#NAME?</v>
      </c>
      <c r="D551" s="49" t="n">
        <v>330.56</v>
      </c>
      <c r="E551" s="50" t="n">
        <v>23.5</v>
      </c>
      <c r="F551" s="50" t="n">
        <v>20</v>
      </c>
      <c r="G551" s="50" t="n">
        <v>6.4</v>
      </c>
      <c r="H551" s="50" t="n">
        <v>8</v>
      </c>
      <c r="I551" s="50" t="n">
        <v>3</v>
      </c>
    </row>
    <row r="552" customFormat="false" ht="15.75" hidden="false" customHeight="false" outlineLevel="0" collapsed="false">
      <c r="A552" s="32"/>
      <c r="C552" s="44" t="e">
        <v>#NAME?</v>
      </c>
      <c r="D552" s="49" t="n">
        <v>280.1</v>
      </c>
      <c r="E552" s="50" t="n">
        <v>23.5</v>
      </c>
      <c r="F552" s="50" t="n">
        <v>19.5</v>
      </c>
      <c r="G552" s="50" t="n">
        <v>5.8</v>
      </c>
      <c r="H552" s="50" t="n">
        <v>7.2</v>
      </c>
      <c r="I552" s="50" t="n">
        <v>3</v>
      </c>
    </row>
    <row r="553" customFormat="false" ht="15.75" hidden="false" customHeight="false" outlineLevel="0" collapsed="false">
      <c r="A553" s="32"/>
      <c r="C553" s="44" t="e">
        <v>#NAME?</v>
      </c>
      <c r="D553" s="49" t="n">
        <v>248.92</v>
      </c>
      <c r="E553" s="50" t="n">
        <v>23</v>
      </c>
      <c r="F553" s="50" t="n">
        <v>19.2</v>
      </c>
      <c r="G553" s="50" t="n">
        <v>6.3</v>
      </c>
      <c r="H553" s="50" t="n">
        <v>6.8</v>
      </c>
      <c r="I553" s="50" t="n">
        <v>3</v>
      </c>
    </row>
    <row r="554" customFormat="false" ht="15.75" hidden="false" customHeight="false" outlineLevel="0" collapsed="false">
      <c r="A554" s="32"/>
      <c r="C554" s="44" t="e">
        <v>#NAME?</v>
      </c>
      <c r="D554" s="49" t="n">
        <v>328.65</v>
      </c>
      <c r="E554" s="50" t="n">
        <v>23.2</v>
      </c>
      <c r="F554" s="50" t="n">
        <v>19.5</v>
      </c>
      <c r="G554" s="50" t="n">
        <v>6.3</v>
      </c>
      <c r="H554" s="50" t="n">
        <v>7.5</v>
      </c>
      <c r="I554" s="50" t="n">
        <v>3.1</v>
      </c>
    </row>
    <row r="555" customFormat="false" ht="15.75" hidden="false" customHeight="false" outlineLevel="0" collapsed="false">
      <c r="A555" s="32"/>
      <c r="C555" s="44" t="e">
        <v>#NAME?</v>
      </c>
      <c r="D555" s="49" t="n">
        <v>324.86</v>
      </c>
      <c r="E555" s="50" t="n">
        <v>24.4</v>
      </c>
      <c r="F555" s="50" t="n">
        <v>20.5</v>
      </c>
      <c r="G555" s="50" t="n">
        <v>6.2</v>
      </c>
      <c r="H555" s="50" t="n">
        <v>7.5</v>
      </c>
      <c r="I555" s="50" t="n">
        <v>3.1</v>
      </c>
    </row>
    <row r="556" customFormat="false" ht="15.75" hidden="false" customHeight="false" outlineLevel="0" collapsed="false">
      <c r="A556" s="32"/>
      <c r="C556" s="44" t="e">
        <v>#NAME?</v>
      </c>
      <c r="D556" s="49" t="n">
        <v>310.85</v>
      </c>
      <c r="E556" s="50" t="n">
        <v>24.9</v>
      </c>
      <c r="F556" s="50" t="n">
        <v>20.8</v>
      </c>
      <c r="G556" s="50" t="n">
        <v>6.1</v>
      </c>
      <c r="H556" s="50" t="n">
        <v>7.6</v>
      </c>
      <c r="I556" s="50" t="n">
        <v>3</v>
      </c>
    </row>
    <row r="557" customFormat="false" ht="15.75" hidden="false" customHeight="false" outlineLevel="0" collapsed="false">
      <c r="A557" s="32"/>
      <c r="C557" s="44" t="e">
        <v>#NAME?</v>
      </c>
      <c r="D557" s="49" t="n">
        <v>347.02</v>
      </c>
      <c r="E557" s="50" t="n">
        <v>24.4</v>
      </c>
      <c r="F557" s="50" t="n">
        <v>20.6</v>
      </c>
      <c r="G557" s="50" t="n">
        <v>6.5</v>
      </c>
      <c r="H557" s="50" t="n">
        <v>7.4</v>
      </c>
      <c r="I557" s="50" t="n">
        <v>3.2</v>
      </c>
    </row>
    <row r="558" customFormat="false" ht="15.75" hidden="false" customHeight="false" outlineLevel="0" collapsed="false">
      <c r="A558" s="32"/>
      <c r="C558" s="44" t="e">
        <v>#NAME?</v>
      </c>
      <c r="D558" s="49" t="n">
        <v>293.1</v>
      </c>
      <c r="E558" s="50" t="n">
        <v>24</v>
      </c>
      <c r="F558" s="50" t="n">
        <v>20.2</v>
      </c>
      <c r="G558" s="50" t="n">
        <v>6.4</v>
      </c>
      <c r="H558" s="50" t="n">
        <v>7.4</v>
      </c>
      <c r="I558" s="50" t="n">
        <v>3</v>
      </c>
    </row>
    <row r="559" customFormat="false" ht="15.75" hidden="false" customHeight="false" outlineLevel="0" collapsed="false">
      <c r="A559" s="32"/>
      <c r="C559" s="44" t="e">
        <v>#NAME?</v>
      </c>
      <c r="D559" s="49" t="n">
        <v>233.7</v>
      </c>
      <c r="E559" s="50" t="n">
        <v>22.7</v>
      </c>
      <c r="F559" s="50" t="n">
        <v>19.4</v>
      </c>
      <c r="G559" s="50" t="n">
        <v>5.8</v>
      </c>
      <c r="H559" s="50" t="n">
        <v>6.8</v>
      </c>
      <c r="I559" s="50" t="n">
        <v>2.9</v>
      </c>
    </row>
    <row r="560" customFormat="false" ht="15.75" hidden="false" customHeight="false" outlineLevel="0" collapsed="false">
      <c r="A560" s="32"/>
      <c r="C560" s="44" t="e">
        <v>#NAME?</v>
      </c>
      <c r="D560" s="49" t="n">
        <v>275.72</v>
      </c>
      <c r="E560" s="50" t="n">
        <v>22.9</v>
      </c>
      <c r="F560" s="50" t="n">
        <v>19.3</v>
      </c>
      <c r="G560" s="50" t="n">
        <v>5.5</v>
      </c>
      <c r="H560" s="50" t="n">
        <v>7</v>
      </c>
      <c r="I560" s="50" t="n">
        <v>3.1</v>
      </c>
    </row>
    <row r="561" customFormat="false" ht="15.75" hidden="false" customHeight="false" outlineLevel="0" collapsed="false">
      <c r="A561" s="32"/>
      <c r="C561" s="44" t="e">
        <v>#NAME?</v>
      </c>
      <c r="D561" s="49" t="n">
        <v>302.54</v>
      </c>
      <c r="E561" s="50" t="n">
        <v>24.2</v>
      </c>
      <c r="F561" s="50" t="n">
        <v>20.4</v>
      </c>
      <c r="G561" s="50" t="n">
        <v>6</v>
      </c>
      <c r="H561" s="50" t="n">
        <v>7.2</v>
      </c>
      <c r="I561" s="50" t="n">
        <v>3.1</v>
      </c>
    </row>
    <row r="562" customFormat="false" ht="15.75" hidden="false" customHeight="false" outlineLevel="0" collapsed="false">
      <c r="A562" s="32"/>
      <c r="C562" s="44" t="e">
        <v>#NAME?</v>
      </c>
      <c r="D562" s="49" t="n">
        <v>230</v>
      </c>
      <c r="E562" s="50" t="n">
        <v>22.5</v>
      </c>
      <c r="F562" s="50" t="n">
        <v>19.2</v>
      </c>
      <c r="G562" s="50" t="n">
        <v>5.5</v>
      </c>
      <c r="H562" s="50" t="n">
        <v>6.9</v>
      </c>
      <c r="I562" s="50" t="n">
        <v>3</v>
      </c>
    </row>
    <row r="563" customFormat="false" ht="15.75" hidden="false" customHeight="false" outlineLevel="0" collapsed="false">
      <c r="A563" s="32"/>
      <c r="C563" s="44" t="e">
        <v>#NAME?</v>
      </c>
      <c r="D563" s="49" t="n">
        <v>302.46</v>
      </c>
      <c r="E563" s="50" t="n">
        <v>24.5</v>
      </c>
      <c r="F563" s="50" t="n">
        <v>20.4</v>
      </c>
      <c r="G563" s="50" t="n">
        <v>6.5</v>
      </c>
      <c r="H563" s="50" t="n">
        <v>7.5</v>
      </c>
      <c r="I563" s="50" t="n">
        <v>3.1</v>
      </c>
    </row>
    <row r="564" customFormat="false" ht="15.75" hidden="false" customHeight="false" outlineLevel="0" collapsed="false">
      <c r="A564" s="32"/>
      <c r="C564" s="44" t="e">
        <v>#NAME?</v>
      </c>
      <c r="D564" s="49" t="n">
        <v>262.93</v>
      </c>
      <c r="E564" s="50" t="n">
        <v>21.8</v>
      </c>
      <c r="F564" s="50" t="n">
        <v>19.3</v>
      </c>
      <c r="G564" s="50" t="n">
        <v>6.2</v>
      </c>
      <c r="H564" s="50" t="n">
        <v>7.4</v>
      </c>
      <c r="I564" s="50" t="n">
        <v>3.1</v>
      </c>
    </row>
    <row r="565" customFormat="false" ht="15.75" hidden="false" customHeight="false" outlineLevel="0" collapsed="false">
      <c r="A565" s="32"/>
      <c r="C565" s="44" t="e">
        <v>#NAME?</v>
      </c>
      <c r="D565" s="49" t="n">
        <v>240.57</v>
      </c>
      <c r="E565" s="50" t="n">
        <v>22</v>
      </c>
      <c r="F565" s="50" t="n">
        <v>18.1</v>
      </c>
      <c r="G565" s="50" t="n">
        <v>5.5</v>
      </c>
      <c r="H565" s="50" t="n">
        <v>7.4</v>
      </c>
      <c r="I565" s="50" t="n">
        <v>2.9</v>
      </c>
    </row>
    <row r="566" customFormat="false" ht="15.75" hidden="false" customHeight="false" outlineLevel="0" collapsed="false">
      <c r="A566" s="32"/>
      <c r="C566" s="44" t="e">
        <v>#NAME?</v>
      </c>
      <c r="D566" s="49" t="n">
        <v>189.02</v>
      </c>
      <c r="E566" s="50" t="n">
        <v>21.2</v>
      </c>
      <c r="F566" s="50" t="n">
        <v>17.6</v>
      </c>
      <c r="G566" s="50" t="n">
        <v>5.5</v>
      </c>
      <c r="H566" s="50" t="n">
        <v>6.2</v>
      </c>
      <c r="I566" s="50" t="n">
        <v>2.9</v>
      </c>
    </row>
    <row r="567" customFormat="false" ht="15.75" hidden="false" customHeight="false" outlineLevel="0" collapsed="false">
      <c r="A567" s="32"/>
      <c r="C567" s="44" t="e">
        <v>#NAME?</v>
      </c>
      <c r="D567" s="49" t="n">
        <v>292.64</v>
      </c>
      <c r="E567" s="50" t="n">
        <v>23.7</v>
      </c>
      <c r="F567" s="50" t="n">
        <v>19.8</v>
      </c>
      <c r="G567" s="50" t="n">
        <v>6</v>
      </c>
      <c r="H567" s="50" t="n">
        <v>7.5</v>
      </c>
      <c r="I567" s="50" t="n">
        <v>3.1</v>
      </c>
    </row>
    <row r="568" customFormat="false" ht="15.75" hidden="false" customHeight="false" outlineLevel="0" collapsed="false">
      <c r="A568" s="32"/>
      <c r="C568" s="44" t="e">
        <v>#NAME?</v>
      </c>
      <c r="D568" s="49" t="n">
        <v>293.44</v>
      </c>
      <c r="E568" s="50" t="n">
        <v>23.5</v>
      </c>
      <c r="F568" s="50" t="n">
        <v>19.5</v>
      </c>
      <c r="G568" s="50" t="n">
        <v>5.8</v>
      </c>
      <c r="H568" s="50" t="n">
        <v>7.5</v>
      </c>
      <c r="I568" s="50" t="n">
        <v>3.1</v>
      </c>
    </row>
    <row r="569" customFormat="false" ht="15.75" hidden="false" customHeight="false" outlineLevel="0" collapsed="false">
      <c r="A569" s="32"/>
      <c r="C569" s="44" t="e">
        <v>#NAME?</v>
      </c>
      <c r="D569" s="49" t="n">
        <v>200.47</v>
      </c>
      <c r="E569" s="50" t="n">
        <v>21.5</v>
      </c>
      <c r="F569" s="50" t="n">
        <v>17.8</v>
      </c>
      <c r="G569" s="50" t="n">
        <v>5.5</v>
      </c>
      <c r="H569" s="50" t="n">
        <v>6.5</v>
      </c>
      <c r="I569" s="50" t="n">
        <v>3.1</v>
      </c>
    </row>
    <row r="570" customFormat="false" ht="15.75" hidden="false" customHeight="false" outlineLevel="0" collapsed="false">
      <c r="A570" s="32"/>
      <c r="C570" s="44" t="e">
        <v>#NAME?</v>
      </c>
      <c r="D570" s="49" t="n">
        <v>252.2</v>
      </c>
      <c r="E570" s="50" t="n">
        <v>23</v>
      </c>
      <c r="F570" s="50" t="n">
        <v>19.6</v>
      </c>
      <c r="G570" s="50" t="n">
        <v>6</v>
      </c>
      <c r="H570" s="50" t="n">
        <v>6.6</v>
      </c>
      <c r="I570" s="50" t="n">
        <v>3.1</v>
      </c>
    </row>
    <row r="571" customFormat="false" ht="15.75" hidden="false" customHeight="false" outlineLevel="0" collapsed="false">
      <c r="A571" s="32"/>
      <c r="C571" s="44" t="e">
        <v>#NAME?</v>
      </c>
      <c r="D571" s="49" t="n">
        <v>276.83</v>
      </c>
      <c r="E571" s="50" t="n">
        <v>24</v>
      </c>
      <c r="F571" s="50" t="n">
        <v>20.3</v>
      </c>
      <c r="G571" s="50" t="n">
        <v>6</v>
      </c>
      <c r="H571" s="50" t="n">
        <v>7</v>
      </c>
      <c r="I571" s="50" t="n">
        <v>3.1</v>
      </c>
    </row>
    <row r="572" customFormat="false" ht="15.75" hidden="false" customHeight="false" outlineLevel="0" collapsed="false">
      <c r="A572" s="32"/>
      <c r="C572" s="44" t="e">
        <v>#NAME?</v>
      </c>
      <c r="D572" s="49" t="n">
        <v>264.32</v>
      </c>
      <c r="E572" s="50" t="n">
        <v>23</v>
      </c>
      <c r="F572" s="50" t="n">
        <v>19.3</v>
      </c>
      <c r="G572" s="50" t="n">
        <v>5.8</v>
      </c>
      <c r="H572" s="50" t="n">
        <v>6.9</v>
      </c>
      <c r="I572" s="50" t="n">
        <v>3</v>
      </c>
    </row>
    <row r="573" customFormat="false" ht="15.75" hidden="false" customHeight="false" outlineLevel="0" collapsed="false">
      <c r="A573" s="32"/>
      <c r="C573" s="44" t="e">
        <v>#NAME?</v>
      </c>
      <c r="D573" s="49" t="n">
        <v>283.05</v>
      </c>
      <c r="E573" s="50" t="n">
        <v>23</v>
      </c>
      <c r="F573" s="50" t="n">
        <v>19.4</v>
      </c>
      <c r="G573" s="50" t="n">
        <v>5.9</v>
      </c>
      <c r="H573" s="50" t="n">
        <v>7.1</v>
      </c>
      <c r="I573" s="50" t="n">
        <v>3.1</v>
      </c>
    </row>
    <row r="574" customFormat="false" ht="15.75" hidden="false" customHeight="false" outlineLevel="0" collapsed="false">
      <c r="A574" s="32"/>
      <c r="C574" s="44" t="e">
        <v>#NAME?</v>
      </c>
      <c r="D574" s="49" t="n">
        <v>308.3</v>
      </c>
      <c r="E574" s="50" t="n">
        <v>23.6</v>
      </c>
      <c r="F574" s="50" t="n">
        <v>20.2</v>
      </c>
      <c r="G574" s="50" t="n">
        <v>5.9</v>
      </c>
      <c r="H574" s="50" t="n">
        <v>7.4</v>
      </c>
      <c r="I574" s="50" t="n">
        <v>3</v>
      </c>
    </row>
    <row r="575" customFormat="false" ht="15.75" hidden="false" customHeight="false" outlineLevel="0" collapsed="false">
      <c r="A575" s="32"/>
      <c r="C575" s="44" t="e">
        <v>#NAME?</v>
      </c>
      <c r="D575" s="49" t="n">
        <v>262</v>
      </c>
      <c r="E575" s="50" t="n">
        <v>23</v>
      </c>
      <c r="F575" s="50" t="n">
        <v>19.2</v>
      </c>
      <c r="G575" s="50" t="n">
        <v>6</v>
      </c>
      <c r="H575" s="50" t="n">
        <v>6.9</v>
      </c>
      <c r="I575" s="50" t="n">
        <v>3.2</v>
      </c>
    </row>
    <row r="576" customFormat="false" ht="15.75" hidden="false" customHeight="false" outlineLevel="0" collapsed="false">
      <c r="A576" s="32"/>
      <c r="C576" s="44" t="e">
        <v>#NAME?</v>
      </c>
      <c r="D576" s="49" t="n">
        <v>382.26</v>
      </c>
      <c r="E576" s="50" t="n">
        <v>24.8</v>
      </c>
      <c r="F576" s="50" t="n">
        <v>20.7</v>
      </c>
      <c r="G576" s="50" t="n">
        <v>5.8</v>
      </c>
      <c r="H576" s="50" t="n">
        <v>7.7</v>
      </c>
      <c r="I576" s="50" t="n">
        <v>3.1</v>
      </c>
    </row>
    <row r="577" customFormat="false" ht="15.75" hidden="false" customHeight="false" outlineLevel="0" collapsed="false">
      <c r="A577" s="32"/>
      <c r="C577" s="44" t="e">
        <v>#NAME?</v>
      </c>
      <c r="D577" s="49" t="n">
        <v>191.2</v>
      </c>
      <c r="E577" s="50" t="n">
        <v>20.6</v>
      </c>
      <c r="F577" s="50" t="n">
        <v>17.2</v>
      </c>
      <c r="G577" s="50" t="n">
        <v>5.5</v>
      </c>
      <c r="H577" s="50" t="n">
        <v>6.2</v>
      </c>
      <c r="I577" s="50" t="n">
        <v>2.9</v>
      </c>
    </row>
    <row r="578" customFormat="false" ht="15.75" hidden="false" customHeight="false" outlineLevel="0" collapsed="false">
      <c r="A578" s="32"/>
      <c r="C578" s="44" t="e">
        <v>#NAME?</v>
      </c>
      <c r="D578" s="49" t="n">
        <v>306.65</v>
      </c>
      <c r="E578" s="50" t="n">
        <v>24.2</v>
      </c>
      <c r="F578" s="50" t="n">
        <v>20.3</v>
      </c>
      <c r="G578" s="50" t="n">
        <v>6</v>
      </c>
      <c r="H578" s="50" t="n">
        <v>7.5</v>
      </c>
      <c r="I578" s="50" t="n">
        <v>3.2</v>
      </c>
    </row>
    <row r="579" customFormat="false" ht="15.75" hidden="false" customHeight="false" outlineLevel="0" collapsed="false">
      <c r="A579" s="32"/>
      <c r="C579" s="44" t="e">
        <v>#NAME?</v>
      </c>
      <c r="D579" s="49" t="n">
        <v>282.44</v>
      </c>
      <c r="E579" s="50" t="n">
        <v>22.8</v>
      </c>
      <c r="F579" s="50" t="n">
        <v>19.2</v>
      </c>
      <c r="G579" s="50" t="n">
        <v>5.8</v>
      </c>
      <c r="H579" s="50" t="n">
        <v>7.4</v>
      </c>
      <c r="I579" s="50" t="n">
        <v>3.1</v>
      </c>
    </row>
    <row r="580" customFormat="false" ht="15.75" hidden="false" customHeight="false" outlineLevel="0" collapsed="false">
      <c r="A580" s="32"/>
      <c r="C580" s="44" t="e">
        <v>#NAME?</v>
      </c>
      <c r="D580" s="49" t="n">
        <v>272.44</v>
      </c>
      <c r="E580" s="50" t="n">
        <v>23.8</v>
      </c>
      <c r="F580" s="50" t="n">
        <v>18.8</v>
      </c>
      <c r="G580" s="50" t="n">
        <v>6</v>
      </c>
      <c r="H580" s="50" t="n">
        <v>7.4</v>
      </c>
      <c r="I580" s="50" t="n">
        <v>3.2</v>
      </c>
    </row>
    <row r="581" customFormat="false" ht="15.75" hidden="false" customHeight="false" outlineLevel="0" collapsed="false">
      <c r="A581" s="32"/>
      <c r="C581" s="44" t="e">
        <v>#NAME?</v>
      </c>
      <c r="D581" s="49" t="n">
        <v>352.52</v>
      </c>
      <c r="E581" s="50" t="n">
        <v>24.3</v>
      </c>
      <c r="F581" s="50" t="n">
        <v>20.3</v>
      </c>
      <c r="G581" s="50" t="n">
        <v>6.2</v>
      </c>
      <c r="H581" s="50" t="n">
        <v>8</v>
      </c>
      <c r="I581" s="50" t="n">
        <v>3.3</v>
      </c>
    </row>
    <row r="582" customFormat="false" ht="15.75" hidden="false" customHeight="false" outlineLevel="0" collapsed="false">
      <c r="A582" s="32"/>
      <c r="C582" s="44" t="e">
        <v>#NAME?</v>
      </c>
      <c r="D582" s="49" t="n">
        <v>242.85</v>
      </c>
      <c r="E582" s="50" t="n">
        <v>22</v>
      </c>
      <c r="F582" s="50" t="n">
        <v>18.8</v>
      </c>
      <c r="G582" s="50" t="n">
        <v>5.5</v>
      </c>
      <c r="H582" s="50" t="n">
        <v>6.7</v>
      </c>
      <c r="I582" s="50" t="n">
        <v>3.2</v>
      </c>
    </row>
    <row r="583" customFormat="false" ht="15.75" hidden="false" customHeight="false" outlineLevel="0" collapsed="false">
      <c r="A583" s="32"/>
      <c r="C583" s="44" t="e">
        <v>#NAME?</v>
      </c>
      <c r="D583" s="49" t="n">
        <v>305.57</v>
      </c>
      <c r="E583" s="50" t="n">
        <v>24.3</v>
      </c>
      <c r="F583" s="50" t="n">
        <v>20.2</v>
      </c>
      <c r="G583" s="50" t="n">
        <v>6.4</v>
      </c>
      <c r="H583" s="50" t="n">
        <v>7.6</v>
      </c>
      <c r="I583" s="50" t="n">
        <v>3</v>
      </c>
    </row>
    <row r="584" customFormat="false" ht="15.75" hidden="false" customHeight="false" outlineLevel="0" collapsed="false">
      <c r="A584" s="32"/>
      <c r="C584" s="44" t="e">
        <v>#NAME?</v>
      </c>
      <c r="D584" s="49" t="n">
        <v>234.31</v>
      </c>
      <c r="E584" s="50" t="n">
        <v>22.4</v>
      </c>
      <c r="F584" s="50" t="n">
        <v>19</v>
      </c>
      <c r="G584" s="50" t="n">
        <v>6</v>
      </c>
      <c r="H584" s="50" t="n">
        <v>7</v>
      </c>
      <c r="I584" s="50" t="n">
        <v>3</v>
      </c>
    </row>
    <row r="585" customFormat="false" ht="15.75" hidden="false" customHeight="false" outlineLevel="0" collapsed="false">
      <c r="A585" s="32"/>
      <c r="C585" s="44" t="e">
        <v>#NAME?</v>
      </c>
      <c r="D585" s="49" t="n">
        <v>291.41</v>
      </c>
      <c r="E585" s="50" t="n">
        <v>24.4</v>
      </c>
      <c r="F585" s="50" t="n">
        <v>20.4</v>
      </c>
      <c r="G585" s="50" t="n">
        <v>6.4</v>
      </c>
      <c r="H585" s="50" t="n">
        <v>7.2</v>
      </c>
      <c r="I585" s="50" t="n">
        <v>3</v>
      </c>
    </row>
    <row r="586" customFormat="false" ht="15.75" hidden="false" customHeight="false" outlineLevel="0" collapsed="false">
      <c r="A586" s="32"/>
      <c r="C586" s="44" t="e">
        <v>#NAME?</v>
      </c>
      <c r="D586" s="49" t="n">
        <v>231.34</v>
      </c>
      <c r="E586" s="50" t="n">
        <v>22.2</v>
      </c>
      <c r="F586" s="50" t="n">
        <v>18.7</v>
      </c>
      <c r="G586" s="50" t="n">
        <v>6</v>
      </c>
      <c r="H586" s="50" t="n">
        <v>6.5</v>
      </c>
      <c r="I586" s="50" t="n">
        <v>3</v>
      </c>
    </row>
    <row r="587" customFormat="false" ht="15.75" hidden="false" customHeight="false" outlineLevel="0" collapsed="false">
      <c r="A587" s="32"/>
      <c r="C587" s="44" t="e">
        <v>#NAME?</v>
      </c>
      <c r="D587" s="49" t="n">
        <v>244.06</v>
      </c>
      <c r="E587" s="50" t="n">
        <v>22.7</v>
      </c>
      <c r="F587" s="50" t="n">
        <v>18.9</v>
      </c>
      <c r="G587" s="50" t="n">
        <v>5.8</v>
      </c>
      <c r="H587" s="50" t="n">
        <v>6.5</v>
      </c>
      <c r="I587" s="50" t="n">
        <v>3</v>
      </c>
    </row>
    <row r="588" customFormat="false" ht="15.75" hidden="false" customHeight="false" outlineLevel="0" collapsed="false">
      <c r="A588" s="32"/>
      <c r="C588" s="44" t="e">
        <v>#NAME?</v>
      </c>
      <c r="D588" s="49" t="n">
        <v>291.24</v>
      </c>
      <c r="E588" s="50" t="n">
        <v>23.5</v>
      </c>
      <c r="F588" s="50" t="n">
        <v>19.8</v>
      </c>
      <c r="G588" s="50" t="n">
        <v>5.7</v>
      </c>
      <c r="H588" s="50" t="n">
        <v>7.2</v>
      </c>
      <c r="I588" s="50" t="n">
        <v>3.2</v>
      </c>
    </row>
    <row r="589" customFormat="false" ht="15.75" hidden="false" customHeight="false" outlineLevel="0" collapsed="false">
      <c r="A589" s="32"/>
      <c r="C589" s="44" t="e">
        <v>#NAME?</v>
      </c>
      <c r="D589" s="49" t="n">
        <v>304.49</v>
      </c>
      <c r="E589" s="50" t="n">
        <v>23.7</v>
      </c>
      <c r="F589" s="50" t="n">
        <v>19.8</v>
      </c>
      <c r="G589" s="50" t="n">
        <v>6</v>
      </c>
      <c r="H589" s="50" t="n">
        <v>7.6</v>
      </c>
      <c r="I589" s="50" t="n">
        <v>3.1</v>
      </c>
    </row>
    <row r="590" customFormat="false" ht="15.75" hidden="false" customHeight="false" outlineLevel="0" collapsed="false">
      <c r="A590" s="32"/>
      <c r="C590" s="44" t="e">
        <v>#NAME?</v>
      </c>
      <c r="D590" s="49" t="n">
        <v>276.3</v>
      </c>
      <c r="E590" s="50" t="n">
        <v>23</v>
      </c>
      <c r="F590" s="50" t="n">
        <v>19.2</v>
      </c>
      <c r="G590" s="50" t="n">
        <v>5.9</v>
      </c>
      <c r="H590" s="50" t="n">
        <v>7.1</v>
      </c>
      <c r="I590" s="50" t="n">
        <v>3</v>
      </c>
    </row>
    <row r="591" customFormat="false" ht="15.75" hidden="false" customHeight="false" outlineLevel="0" collapsed="false">
      <c r="A591" s="32"/>
      <c r="C591" s="44" t="e">
        <v>#NAME?</v>
      </c>
      <c r="D591" s="49" t="n">
        <v>258.55</v>
      </c>
      <c r="E591" s="50" t="n">
        <v>23.5</v>
      </c>
      <c r="F591" s="50" t="n">
        <v>19.8</v>
      </c>
      <c r="G591" s="50" t="n">
        <v>6</v>
      </c>
      <c r="H591" s="50" t="n">
        <v>7</v>
      </c>
      <c r="I591" s="50" t="n">
        <v>3</v>
      </c>
    </row>
    <row r="592" customFormat="false" ht="15.75" hidden="false" customHeight="false" outlineLevel="0" collapsed="false">
      <c r="A592" s="32"/>
      <c r="C592" s="44" t="e">
        <v>#NAME?</v>
      </c>
      <c r="D592" s="49" t="n">
        <v>227.25</v>
      </c>
      <c r="E592" s="50" t="n">
        <v>23</v>
      </c>
      <c r="F592" s="50" t="n">
        <v>19</v>
      </c>
      <c r="G592" s="50" t="n">
        <v>5.8</v>
      </c>
      <c r="H592" s="50" t="n">
        <v>6.5</v>
      </c>
      <c r="I592" s="50" t="n">
        <v>2.9</v>
      </c>
    </row>
    <row r="593" customFormat="false" ht="15.75" hidden="false" customHeight="false" outlineLevel="0" collapsed="false">
      <c r="A593" s="32"/>
      <c r="C593" s="44" t="e">
        <v>#NAME?</v>
      </c>
      <c r="D593" s="49" t="n">
        <v>130.1</v>
      </c>
      <c r="E593" s="50" t="n">
        <v>19.3</v>
      </c>
      <c r="F593" s="50" t="n">
        <v>16.6</v>
      </c>
      <c r="G593" s="50" t="n">
        <v>5</v>
      </c>
      <c r="H593" s="50" t="n">
        <v>5.5</v>
      </c>
      <c r="I593" s="50" t="n">
        <v>2.4</v>
      </c>
    </row>
    <row r="594" customFormat="false" ht="15.75" hidden="false" customHeight="false" outlineLevel="0" collapsed="false">
      <c r="A594" s="32"/>
      <c r="C594" s="44" t="e">
        <v>#NAME?</v>
      </c>
      <c r="D594" s="49" t="n">
        <v>276.44</v>
      </c>
      <c r="E594" s="50" t="n">
        <v>23.5</v>
      </c>
      <c r="F594" s="50" t="n">
        <v>19.3</v>
      </c>
      <c r="G594" s="50" t="n">
        <v>6</v>
      </c>
      <c r="H594" s="50" t="n">
        <v>7.5</v>
      </c>
      <c r="I594" s="50" t="n">
        <v>3.2</v>
      </c>
    </row>
    <row r="595" customFormat="false" ht="15.75" hidden="false" customHeight="false" outlineLevel="0" collapsed="false">
      <c r="A595" s="32"/>
      <c r="C595" s="44" t="e">
        <v>#NAME?</v>
      </c>
      <c r="D595" s="49" t="n">
        <v>251.3</v>
      </c>
      <c r="E595" s="50" t="n">
        <v>23.5</v>
      </c>
      <c r="F595" s="50" t="n">
        <v>19.3</v>
      </c>
      <c r="G595" s="50" t="n">
        <v>6</v>
      </c>
      <c r="H595" s="50" t="n">
        <v>7.4</v>
      </c>
      <c r="I595" s="50" t="n">
        <v>3.1</v>
      </c>
    </row>
    <row r="596" customFormat="false" ht="15.75" hidden="false" customHeight="false" outlineLevel="0" collapsed="false">
      <c r="A596" s="32"/>
      <c r="C596" s="44" t="e">
        <v>#NAME?</v>
      </c>
      <c r="D596" s="49" t="n">
        <v>306.33</v>
      </c>
      <c r="E596" s="50" t="n">
        <v>24.2</v>
      </c>
      <c r="F596" s="50" t="n">
        <v>20.4</v>
      </c>
      <c r="G596" s="50" t="n">
        <v>6.2</v>
      </c>
      <c r="H596" s="50" t="n">
        <v>6.5</v>
      </c>
      <c r="I596" s="50" t="n">
        <v>3.1</v>
      </c>
    </row>
    <row r="597" customFormat="false" ht="15.75" hidden="false" customHeight="false" outlineLevel="0" collapsed="false">
      <c r="A597" s="32"/>
      <c r="C597" s="44" t="e">
        <v>#NAME?</v>
      </c>
      <c r="D597" s="49" t="n">
        <v>209.89</v>
      </c>
      <c r="E597" s="50" t="n">
        <v>21.5</v>
      </c>
      <c r="F597" s="50" t="n">
        <v>18.3</v>
      </c>
      <c r="G597" s="50" t="n">
        <v>5.7</v>
      </c>
      <c r="H597" s="50" t="n">
        <v>6.6</v>
      </c>
      <c r="I597" s="50" t="n">
        <v>3.1</v>
      </c>
    </row>
    <row r="598" customFormat="false" ht="15.75" hidden="false" customHeight="false" outlineLevel="0" collapsed="false">
      <c r="A598" s="32"/>
      <c r="C598" s="44" t="e">
        <v>#NAME?</v>
      </c>
      <c r="D598" s="49" t="n">
        <v>220.04</v>
      </c>
      <c r="E598" s="50" t="n">
        <v>22</v>
      </c>
      <c r="F598" s="50" t="n">
        <v>18.8</v>
      </c>
      <c r="G598" s="50" t="n">
        <v>5.5</v>
      </c>
      <c r="H598" s="50" t="n">
        <v>6.5</v>
      </c>
      <c r="I598" s="50" t="n">
        <v>3</v>
      </c>
    </row>
    <row r="599" customFormat="false" ht="15.75" hidden="false" customHeight="false" outlineLevel="0" collapsed="false">
      <c r="A599" s="32"/>
      <c r="C599" s="44" t="e">
        <v>#NAME?</v>
      </c>
      <c r="D599" s="51" t="n">
        <v>290.58</v>
      </c>
      <c r="E599" s="52" t="n">
        <v>23.4</v>
      </c>
      <c r="F599" s="52" t="n">
        <v>19.8</v>
      </c>
      <c r="G599" s="52" t="n">
        <v>6.2</v>
      </c>
      <c r="H599" s="52" t="n">
        <v>6.8</v>
      </c>
      <c r="I599" s="52" t="n">
        <v>2.2</v>
      </c>
    </row>
    <row r="600" customFormat="false" ht="15.75" hidden="false" customHeight="false" outlineLevel="0" collapsed="false">
      <c r="A600" s="32"/>
      <c r="C600" s="44" t="e">
        <v>#NAME?</v>
      </c>
      <c r="D600" s="53" t="n">
        <v>282.74</v>
      </c>
      <c r="E600" s="54" t="n">
        <v>23.5</v>
      </c>
      <c r="F600" s="54" t="n">
        <v>20.3</v>
      </c>
      <c r="G600" s="54" t="n">
        <v>6.5</v>
      </c>
      <c r="H600" s="54" t="n">
        <v>6.5</v>
      </c>
      <c r="I600" s="54" t="n">
        <v>2.4</v>
      </c>
    </row>
    <row r="601" customFormat="false" ht="15.75" hidden="false" customHeight="false" outlineLevel="0" collapsed="false">
      <c r="A601" s="32"/>
      <c r="C601" s="44" t="e">
        <v>#NAME?</v>
      </c>
      <c r="D601" s="53" t="n">
        <v>285.64</v>
      </c>
      <c r="E601" s="54" t="n">
        <v>24.3</v>
      </c>
      <c r="F601" s="54" t="n">
        <v>20.8</v>
      </c>
      <c r="G601" s="54" t="n">
        <v>6.6</v>
      </c>
      <c r="H601" s="54" t="n">
        <v>6.6</v>
      </c>
      <c r="I601" s="54" t="n">
        <v>2.5</v>
      </c>
    </row>
    <row r="602" customFormat="false" ht="15.75" hidden="false" customHeight="false" outlineLevel="0" collapsed="false">
      <c r="A602" s="32"/>
      <c r="C602" s="44" t="e">
        <v>#NAME?</v>
      </c>
      <c r="D602" s="53" t="n">
        <v>290.22</v>
      </c>
      <c r="E602" s="54" t="n">
        <v>24.3</v>
      </c>
      <c r="F602" s="54" t="n">
        <v>20.3</v>
      </c>
      <c r="G602" s="54" t="n">
        <v>6.8</v>
      </c>
      <c r="H602" s="54" t="n">
        <v>6.8</v>
      </c>
      <c r="I602" s="54" t="n">
        <v>2.5</v>
      </c>
    </row>
    <row r="603" customFormat="false" ht="15.75" hidden="false" customHeight="false" outlineLevel="0" collapsed="false">
      <c r="A603" s="32"/>
      <c r="C603" s="44" t="e">
        <v>#NAME?</v>
      </c>
      <c r="D603" s="53" t="n">
        <v>349.84</v>
      </c>
      <c r="E603" s="54" t="n">
        <v>25.9</v>
      </c>
      <c r="F603" s="54" t="n">
        <v>21.5</v>
      </c>
      <c r="G603" s="54" t="n">
        <v>7</v>
      </c>
      <c r="H603" s="54" t="n">
        <v>7</v>
      </c>
      <c r="I603" s="54" t="n">
        <v>3</v>
      </c>
    </row>
    <row r="604" customFormat="false" ht="15.75" hidden="false" customHeight="false" outlineLevel="0" collapsed="false">
      <c r="A604" s="32"/>
      <c r="C604" s="44" t="e">
        <v>#NAME?</v>
      </c>
      <c r="D604" s="53" t="n">
        <v>365.99</v>
      </c>
      <c r="E604" s="54" t="n">
        <v>25.7</v>
      </c>
      <c r="F604" s="54" t="n">
        <v>21.4</v>
      </c>
      <c r="G604" s="54" t="n">
        <v>6.5</v>
      </c>
      <c r="H604" s="54" t="n">
        <v>6.5</v>
      </c>
      <c r="I604" s="54" t="n">
        <v>3.1</v>
      </c>
    </row>
    <row r="605" customFormat="false" ht="15.75" hidden="false" customHeight="false" outlineLevel="0" collapsed="false">
      <c r="A605" s="32"/>
      <c r="C605" s="44" t="e">
        <v>#NAME?</v>
      </c>
      <c r="D605" s="53" t="n">
        <v>341.01</v>
      </c>
      <c r="E605" s="54" t="n">
        <v>24.9</v>
      </c>
      <c r="F605" s="54" t="n">
        <v>20.7</v>
      </c>
      <c r="G605" s="54" t="n">
        <v>6.8</v>
      </c>
      <c r="H605" s="54" t="n">
        <v>7.9</v>
      </c>
      <c r="I605" s="54" t="n">
        <v>3.1</v>
      </c>
    </row>
    <row r="606" customFormat="false" ht="15.75" hidden="false" customHeight="false" outlineLevel="0" collapsed="false">
      <c r="A606" s="32"/>
      <c r="C606" s="44" t="e">
        <v>#NAME?</v>
      </c>
      <c r="D606" s="53" t="n">
        <v>352.29</v>
      </c>
      <c r="E606" s="54" t="n">
        <v>27</v>
      </c>
      <c r="F606" s="54" t="n">
        <v>22.5</v>
      </c>
      <c r="G606" s="54" t="n">
        <v>7</v>
      </c>
      <c r="H606" s="54" t="n">
        <v>8</v>
      </c>
      <c r="I606" s="54" t="n">
        <v>3.1</v>
      </c>
    </row>
    <row r="607" customFormat="false" ht="15.75" hidden="false" customHeight="false" outlineLevel="0" collapsed="false">
      <c r="A607" s="32"/>
      <c r="C607" s="44" t="e">
        <v>#NAME?</v>
      </c>
      <c r="D607" s="53" t="n">
        <v>342.64</v>
      </c>
      <c r="E607" s="54" t="n">
        <v>25.3</v>
      </c>
      <c r="F607" s="54" t="n">
        <v>21</v>
      </c>
      <c r="G607" s="54" t="n">
        <v>6.5</v>
      </c>
      <c r="H607" s="54" t="n">
        <v>7.7</v>
      </c>
      <c r="I607" s="54" t="n">
        <v>3.1</v>
      </c>
    </row>
    <row r="608" customFormat="false" ht="15.75" hidden="false" customHeight="false" outlineLevel="0" collapsed="false">
      <c r="A608" s="32"/>
      <c r="C608" s="44" t="e">
        <v>#NAME?</v>
      </c>
      <c r="D608" s="53" t="n">
        <v>313.98</v>
      </c>
      <c r="E608" s="54" t="n">
        <v>25.5</v>
      </c>
      <c r="F608" s="54" t="n">
        <v>20.8</v>
      </c>
      <c r="G608" s="54" t="n">
        <v>7</v>
      </c>
      <c r="H608" s="54" t="n">
        <v>8</v>
      </c>
      <c r="I608" s="54" t="n">
        <v>3.1</v>
      </c>
    </row>
    <row r="609" customFormat="false" ht="15.75" hidden="false" customHeight="false" outlineLevel="0" collapsed="false">
      <c r="A609" s="32"/>
      <c r="C609" s="44" t="e">
        <v>#NAME?</v>
      </c>
      <c r="D609" s="53" t="n">
        <v>279.01</v>
      </c>
      <c r="E609" s="54" t="n">
        <v>24.5</v>
      </c>
      <c r="F609" s="54" t="n">
        <v>20.6</v>
      </c>
      <c r="G609" s="54" t="n">
        <v>6.8</v>
      </c>
      <c r="H609" s="54" t="n">
        <v>7.5</v>
      </c>
      <c r="I609" s="54" t="n">
        <v>2.9</v>
      </c>
    </row>
    <row r="610" customFormat="false" ht="15.75" hidden="false" customHeight="false" outlineLevel="0" collapsed="false">
      <c r="A610" s="32"/>
      <c r="C610" s="44" t="e">
        <v>#NAME?</v>
      </c>
      <c r="D610" s="53" t="n">
        <v>349.01</v>
      </c>
      <c r="E610" s="54" t="n">
        <v>25.5</v>
      </c>
      <c r="F610" s="54" t="n">
        <v>20.9</v>
      </c>
      <c r="G610" s="54" t="n">
        <v>6.5</v>
      </c>
      <c r="H610" s="54" t="n">
        <v>8</v>
      </c>
      <c r="I610" s="54" t="n">
        <v>2.9</v>
      </c>
    </row>
    <row r="611" customFormat="false" ht="15.75" hidden="false" customHeight="false" outlineLevel="0" collapsed="false">
      <c r="A611" s="32"/>
      <c r="C611" s="44" t="e">
        <v>#NAME?</v>
      </c>
      <c r="D611" s="53" t="n">
        <v>255.08</v>
      </c>
      <c r="E611" s="54" t="n">
        <v>23.9</v>
      </c>
      <c r="F611" s="54" t="n">
        <v>20.3</v>
      </c>
      <c r="G611" s="54" t="n">
        <v>6.3</v>
      </c>
      <c r="H611" s="54" t="n">
        <v>6.7</v>
      </c>
      <c r="I611" s="54" t="n">
        <v>2.8</v>
      </c>
    </row>
    <row r="612" customFormat="false" ht="15.75" hidden="false" customHeight="false" outlineLevel="0" collapsed="false">
      <c r="A612" s="32"/>
      <c r="C612" s="44" t="e">
        <v>#NAME?</v>
      </c>
      <c r="D612" s="53" t="n">
        <v>330.88</v>
      </c>
      <c r="E612" s="54" t="n">
        <v>24.8</v>
      </c>
      <c r="F612" s="54" t="n">
        <v>20.6</v>
      </c>
      <c r="G612" s="54" t="n">
        <v>6.6</v>
      </c>
      <c r="H612" s="54" t="n">
        <v>7.8</v>
      </c>
      <c r="I612" s="54" t="n">
        <v>3</v>
      </c>
    </row>
    <row r="613" customFormat="false" ht="15.75" hidden="false" customHeight="false" outlineLevel="0" collapsed="false">
      <c r="A613" s="32"/>
      <c r="C613" s="44" t="e">
        <v>#NAME?</v>
      </c>
      <c r="D613" s="53" t="n">
        <v>301.4</v>
      </c>
      <c r="E613" s="54" t="n">
        <v>25.8</v>
      </c>
      <c r="F613" s="54" t="n">
        <v>21.3</v>
      </c>
      <c r="G613" s="54" t="n">
        <v>7.3</v>
      </c>
      <c r="H613" s="54" t="n">
        <v>8</v>
      </c>
      <c r="I613" s="54" t="n">
        <v>3.1</v>
      </c>
    </row>
    <row r="614" customFormat="false" ht="15.75" hidden="false" customHeight="false" outlineLevel="0" collapsed="false">
      <c r="A614" s="32"/>
      <c r="C614" s="44" t="e">
        <v>#NAME?</v>
      </c>
      <c r="D614" s="53" t="n">
        <v>331.2</v>
      </c>
      <c r="E614" s="54" t="n">
        <v>25.3</v>
      </c>
      <c r="F614" s="54" t="n">
        <v>21.3</v>
      </c>
      <c r="G614" s="54" t="n">
        <v>7</v>
      </c>
      <c r="H614" s="54" t="n">
        <v>7.9</v>
      </c>
      <c r="I614" s="54" t="n">
        <v>3</v>
      </c>
    </row>
    <row r="615" customFormat="false" ht="15.75" hidden="false" customHeight="false" outlineLevel="0" collapsed="false">
      <c r="A615" s="32"/>
      <c r="C615" s="44" t="e">
        <v>#NAME?</v>
      </c>
      <c r="D615" s="53" t="n">
        <v>352.02</v>
      </c>
      <c r="E615" s="54" t="n">
        <v>24</v>
      </c>
      <c r="F615" s="54" t="n">
        <v>20.3</v>
      </c>
      <c r="G615" s="54" t="n">
        <v>6.8</v>
      </c>
      <c r="H615" s="54" t="n">
        <v>8</v>
      </c>
      <c r="I615" s="54" t="n">
        <v>3.1</v>
      </c>
    </row>
    <row r="616" customFormat="false" ht="15.75" hidden="false" customHeight="false" outlineLevel="0" collapsed="false">
      <c r="A616" s="32"/>
      <c r="C616" s="44" t="e">
        <v>#NAME?</v>
      </c>
      <c r="D616" s="53" t="n">
        <v>336.09</v>
      </c>
      <c r="E616" s="54" t="n">
        <v>25</v>
      </c>
      <c r="F616" s="54" t="n">
        <v>20.9</v>
      </c>
      <c r="G616" s="54" t="n">
        <v>6.8</v>
      </c>
      <c r="H616" s="54" t="n">
        <v>7.8</v>
      </c>
      <c r="I616" s="54" t="n">
        <v>3</v>
      </c>
    </row>
    <row r="617" customFormat="false" ht="15.75" hidden="false" customHeight="false" outlineLevel="0" collapsed="false">
      <c r="A617" s="32"/>
      <c r="C617" s="44" t="e">
        <v>#NAME?</v>
      </c>
      <c r="D617" s="53" t="n">
        <v>242.4</v>
      </c>
      <c r="E617" s="54" t="n">
        <v>24.9</v>
      </c>
      <c r="F617" s="54" t="n">
        <v>21.3</v>
      </c>
      <c r="G617" s="54" t="n">
        <v>7</v>
      </c>
      <c r="H617" s="54" t="n">
        <v>7.9</v>
      </c>
      <c r="I617" s="54" t="n">
        <v>2.9</v>
      </c>
    </row>
    <row r="618" customFormat="false" ht="15.75" hidden="false" customHeight="false" outlineLevel="0" collapsed="false">
      <c r="A618" s="32"/>
      <c r="C618" s="44" t="e">
        <v>#NAME?</v>
      </c>
      <c r="D618" s="53" t="n">
        <v>367.68</v>
      </c>
      <c r="E618" s="54" t="n">
        <v>22.8</v>
      </c>
      <c r="F618" s="54" t="n">
        <v>19</v>
      </c>
      <c r="G618" s="54" t="n">
        <v>6.3</v>
      </c>
      <c r="H618" s="54" t="n">
        <v>7</v>
      </c>
      <c r="I618" s="54" t="n">
        <v>2.9</v>
      </c>
    </row>
    <row r="619" customFormat="false" ht="15.75" hidden="false" customHeight="false" outlineLevel="0" collapsed="false">
      <c r="A619" s="32"/>
      <c r="C619" s="44" t="e">
        <v>#NAME?</v>
      </c>
      <c r="D619" s="53" t="n">
        <v>249</v>
      </c>
      <c r="E619" s="54" t="n">
        <v>25.9</v>
      </c>
      <c r="F619" s="54" t="n">
        <v>21.3</v>
      </c>
      <c r="G619" s="54" t="n">
        <v>7.3</v>
      </c>
      <c r="H619" s="54" t="n">
        <v>8.1</v>
      </c>
      <c r="I619" s="54" t="n">
        <v>3.1</v>
      </c>
    </row>
    <row r="620" customFormat="false" ht="15.75" hidden="false" customHeight="false" outlineLevel="0" collapsed="false">
      <c r="A620" s="32"/>
      <c r="C620" s="44" t="e">
        <v>#NAME?</v>
      </c>
      <c r="D620" s="53" t="n">
        <v>281.24</v>
      </c>
      <c r="E620" s="54" t="n">
        <v>23.5</v>
      </c>
      <c r="F620" s="54" t="n">
        <v>19.9</v>
      </c>
      <c r="G620" s="54" t="n">
        <v>6.8</v>
      </c>
      <c r="H620" s="54" t="n">
        <v>6.9</v>
      </c>
      <c r="I620" s="54" t="n">
        <v>2.9</v>
      </c>
    </row>
    <row r="621" customFormat="false" ht="15.75" hidden="false" customHeight="false" outlineLevel="0" collapsed="false">
      <c r="A621" s="32"/>
      <c r="C621" s="44" t="e">
        <v>#NAME?</v>
      </c>
      <c r="D621" s="53" t="n">
        <v>291.24</v>
      </c>
      <c r="E621" s="54" t="n">
        <v>24.2</v>
      </c>
      <c r="F621" s="54" t="n">
        <v>20.3</v>
      </c>
      <c r="G621" s="54" t="n">
        <v>7</v>
      </c>
      <c r="H621" s="54" t="n">
        <v>7.2</v>
      </c>
      <c r="I621" s="54" t="n">
        <v>2.9</v>
      </c>
    </row>
    <row r="622" customFormat="false" ht="15.75" hidden="false" customHeight="false" outlineLevel="0" collapsed="false">
      <c r="A622" s="32"/>
      <c r="C622" s="44" t="e">
        <v>#NAME?</v>
      </c>
      <c r="D622" s="53" t="n">
        <v>277.62</v>
      </c>
      <c r="E622" s="54" t="n">
        <v>23.5</v>
      </c>
      <c r="F622" s="54" t="n">
        <v>20</v>
      </c>
      <c r="G622" s="54" t="n">
        <v>6.9</v>
      </c>
      <c r="H622" s="54" t="n">
        <v>7.5</v>
      </c>
      <c r="I622" s="54" t="n">
        <v>2.8</v>
      </c>
    </row>
    <row r="623" customFormat="false" ht="15.75" hidden="false" customHeight="false" outlineLevel="0" collapsed="false">
      <c r="A623" s="32"/>
      <c r="C623" s="44" t="e">
        <v>#NAME?</v>
      </c>
      <c r="D623" s="53" t="n">
        <v>232.74</v>
      </c>
      <c r="E623" s="54" t="n">
        <v>22.8</v>
      </c>
      <c r="F623" s="54" t="n">
        <v>19.4</v>
      </c>
      <c r="G623" s="54" t="n">
        <v>6.3</v>
      </c>
      <c r="H623" s="54" t="n">
        <v>7</v>
      </c>
      <c r="I623" s="54" t="n">
        <v>2.8</v>
      </c>
    </row>
    <row r="624" customFormat="false" ht="15.75" hidden="false" customHeight="false" outlineLevel="0" collapsed="false">
      <c r="A624" s="32"/>
      <c r="C624" s="44" t="e">
        <v>#NAME?</v>
      </c>
      <c r="D624" s="53" t="n">
        <v>283.41</v>
      </c>
      <c r="E624" s="54" t="n">
        <v>24.4</v>
      </c>
      <c r="F624" s="54" t="n">
        <v>20.2</v>
      </c>
      <c r="G624" s="54" t="n">
        <v>6.8</v>
      </c>
      <c r="H624" s="54" t="n">
        <v>7</v>
      </c>
      <c r="I624" s="54" t="n">
        <v>3</v>
      </c>
    </row>
    <row r="625" customFormat="false" ht="15.75" hidden="false" customHeight="false" outlineLevel="0" collapsed="false">
      <c r="A625" s="32"/>
      <c r="C625" s="44" t="e">
        <v>#NAME?</v>
      </c>
      <c r="D625" s="53" t="n">
        <v>318.3</v>
      </c>
      <c r="E625" s="54" t="n">
        <v>24.3</v>
      </c>
      <c r="F625" s="54" t="n">
        <v>20.4</v>
      </c>
      <c r="G625" s="54" t="n">
        <v>6.8</v>
      </c>
      <c r="H625" s="54" t="n">
        <v>7.5</v>
      </c>
      <c r="I625" s="54" t="n">
        <v>2.9</v>
      </c>
    </row>
    <row r="626" customFormat="false" ht="15.75" hidden="false" customHeight="false" outlineLevel="0" collapsed="false">
      <c r="A626" s="32"/>
      <c r="C626" s="44" t="e">
        <v>#NAME?</v>
      </c>
      <c r="D626" s="53" t="n">
        <v>328.74</v>
      </c>
      <c r="E626" s="54" t="n">
        <v>25.5</v>
      </c>
      <c r="F626" s="54" t="n">
        <v>20.8</v>
      </c>
      <c r="G626" s="54" t="n">
        <v>6.8</v>
      </c>
      <c r="H626" s="54" t="n">
        <v>7.7</v>
      </c>
      <c r="I626" s="54" t="n">
        <v>3</v>
      </c>
    </row>
    <row r="627" customFormat="false" ht="15.75" hidden="false" customHeight="false" outlineLevel="0" collapsed="false">
      <c r="A627" s="32"/>
      <c r="C627" s="44" t="e">
        <v>#NAME?</v>
      </c>
      <c r="D627" s="53" t="n">
        <v>342.3</v>
      </c>
      <c r="E627" s="54" t="n">
        <v>25</v>
      </c>
      <c r="F627" s="54" t="n">
        <v>20.8</v>
      </c>
      <c r="G627" s="54" t="n">
        <v>6.8</v>
      </c>
      <c r="H627" s="54" t="n">
        <v>7.9</v>
      </c>
      <c r="I627" s="54" t="n">
        <v>3</v>
      </c>
    </row>
    <row r="628" customFormat="false" ht="15.75" hidden="false" customHeight="false" outlineLevel="0" collapsed="false">
      <c r="A628" s="32"/>
      <c r="C628" s="44" t="e">
        <v>#NAME?</v>
      </c>
      <c r="D628" s="53" t="n">
        <v>369.09</v>
      </c>
      <c r="E628" s="54" t="n">
        <v>26</v>
      </c>
      <c r="F628" s="54" t="n">
        <v>21.9</v>
      </c>
      <c r="G628" s="54" t="n">
        <v>7</v>
      </c>
      <c r="H628" s="54" t="n">
        <v>8</v>
      </c>
      <c r="I628" s="54" t="n">
        <v>3</v>
      </c>
    </row>
    <row r="629" customFormat="false" ht="15.75" hidden="false" customHeight="false" outlineLevel="0" collapsed="false">
      <c r="A629" s="32"/>
      <c r="C629" s="44" t="e">
        <v>#NAME?</v>
      </c>
      <c r="D629" s="53" t="n">
        <v>304.95</v>
      </c>
      <c r="E629" s="54" t="n">
        <v>24.8</v>
      </c>
      <c r="F629" s="54" t="n">
        <v>20.6</v>
      </c>
      <c r="G629" s="54" t="n">
        <v>6.8</v>
      </c>
      <c r="H629" s="54" t="n">
        <v>7</v>
      </c>
      <c r="I629" s="54" t="n">
        <v>3</v>
      </c>
    </row>
    <row r="630" customFormat="false" ht="15.75" hidden="false" customHeight="false" outlineLevel="0" collapsed="false">
      <c r="A630" s="32"/>
      <c r="C630" s="44" t="e">
        <v>#NAME?</v>
      </c>
      <c r="D630" s="53" t="n">
        <v>377.42</v>
      </c>
      <c r="E630" s="54" t="n">
        <v>25.5</v>
      </c>
      <c r="F630" s="54" t="n">
        <v>21.8</v>
      </c>
      <c r="G630" s="54" t="n">
        <v>7</v>
      </c>
      <c r="H630" s="54" t="n">
        <v>8</v>
      </c>
      <c r="I630" s="54" t="n">
        <v>3</v>
      </c>
    </row>
    <row r="631" customFormat="false" ht="15.75" hidden="false" customHeight="false" outlineLevel="0" collapsed="false">
      <c r="A631" s="32"/>
      <c r="C631" s="44" t="e">
        <v>#NAME?</v>
      </c>
      <c r="D631" s="53" t="n">
        <v>292.66</v>
      </c>
      <c r="E631" s="54" t="n">
        <v>24.5</v>
      </c>
      <c r="F631" s="54" t="n">
        <v>20.4</v>
      </c>
      <c r="G631" s="54" t="n">
        <v>6.5</v>
      </c>
      <c r="H631" s="54" t="n">
        <v>7</v>
      </c>
      <c r="I631" s="54" t="n">
        <v>2.9</v>
      </c>
    </row>
    <row r="632" customFormat="false" ht="15.75" hidden="false" customHeight="false" outlineLevel="0" collapsed="false">
      <c r="A632" s="32"/>
      <c r="C632" s="44" t="e">
        <v>#NAME?</v>
      </c>
      <c r="D632" s="53" t="n">
        <v>289.42</v>
      </c>
      <c r="E632" s="54" t="n">
        <v>25.5</v>
      </c>
      <c r="F632" s="54" t="n">
        <v>20.4</v>
      </c>
      <c r="G632" s="54" t="n">
        <v>6.5</v>
      </c>
      <c r="H632" s="54" t="n">
        <v>7</v>
      </c>
      <c r="I632" s="54" t="n">
        <v>3.1</v>
      </c>
    </row>
    <row r="633" customFormat="false" ht="15.75" hidden="false" customHeight="false" outlineLevel="0" collapsed="false">
      <c r="A633" s="32"/>
      <c r="C633" s="44" t="e">
        <v>#NAME?</v>
      </c>
      <c r="D633" s="53" t="n">
        <v>352.62</v>
      </c>
      <c r="E633" s="54" t="n">
        <v>24.9</v>
      </c>
      <c r="F633" s="54" t="n">
        <v>21.2</v>
      </c>
      <c r="G633" s="54" t="n">
        <v>7</v>
      </c>
      <c r="H633" s="54" t="n">
        <v>7.9</v>
      </c>
      <c r="I633" s="54" t="n">
        <v>3</v>
      </c>
    </row>
    <row r="634" customFormat="false" ht="15.75" hidden="false" customHeight="false" outlineLevel="0" collapsed="false">
      <c r="A634" s="32"/>
      <c r="C634" s="44" t="e">
        <v>#NAME?</v>
      </c>
      <c r="D634" s="53" t="n">
        <v>164.67</v>
      </c>
      <c r="E634" s="54" t="n">
        <v>20.7</v>
      </c>
      <c r="F634" s="54" t="n">
        <v>17.6</v>
      </c>
      <c r="G634" s="54" t="n">
        <v>5.5</v>
      </c>
      <c r="H634" s="54" t="n">
        <v>5.6</v>
      </c>
      <c r="I634" s="54" t="n">
        <v>2.5</v>
      </c>
    </row>
    <row r="635" customFormat="false" ht="15.75" hidden="false" customHeight="false" outlineLevel="0" collapsed="false">
      <c r="A635" s="32"/>
      <c r="C635" s="44" t="e">
        <v>#NAME?</v>
      </c>
      <c r="D635" s="53" t="n">
        <v>224.58</v>
      </c>
      <c r="E635" s="54" t="n">
        <v>22</v>
      </c>
      <c r="F635" s="54" t="n">
        <v>19.6</v>
      </c>
      <c r="G635" s="54" t="n">
        <v>6.3</v>
      </c>
      <c r="H635" s="54" t="n">
        <v>6.5</v>
      </c>
      <c r="I635" s="54" t="n">
        <v>2.5</v>
      </c>
    </row>
    <row r="636" customFormat="false" ht="15.75" hidden="false" customHeight="false" outlineLevel="0" collapsed="false">
      <c r="A636" s="32"/>
      <c r="C636" s="44" t="e">
        <v>#NAME?</v>
      </c>
      <c r="D636" s="53" t="n">
        <v>375.2</v>
      </c>
      <c r="E636" s="54" t="n">
        <v>25.8</v>
      </c>
      <c r="F636" s="54" t="n">
        <v>21.5</v>
      </c>
      <c r="G636" s="54" t="n">
        <v>6.8</v>
      </c>
      <c r="H636" s="54" t="n">
        <v>8.1</v>
      </c>
      <c r="I636" s="54" t="n">
        <v>3.1</v>
      </c>
    </row>
    <row r="637" customFormat="false" ht="15.75" hidden="false" customHeight="false" outlineLevel="0" collapsed="false">
      <c r="A637" s="32"/>
      <c r="C637" s="44" t="e">
        <v>#NAME?</v>
      </c>
      <c r="D637" s="53" t="n">
        <v>366.54</v>
      </c>
      <c r="E637" s="54" t="n">
        <v>25.5</v>
      </c>
      <c r="F637" s="54" t="n">
        <v>21.2</v>
      </c>
      <c r="G637" s="54" t="n">
        <v>6.8</v>
      </c>
      <c r="H637" s="54" t="n">
        <v>8.1</v>
      </c>
      <c r="I637" s="54" t="n">
        <v>3.1</v>
      </c>
    </row>
    <row r="638" customFormat="false" ht="15.75" hidden="false" customHeight="false" outlineLevel="0" collapsed="false">
      <c r="A638" s="32"/>
      <c r="C638" s="44" t="e">
        <v>#NAME?</v>
      </c>
      <c r="D638" s="53" t="n">
        <v>233.34</v>
      </c>
      <c r="E638" s="54" t="n">
        <v>22.9</v>
      </c>
      <c r="F638" s="54" t="n">
        <v>19.4</v>
      </c>
      <c r="G638" s="54" t="n">
        <v>6.8</v>
      </c>
      <c r="H638" s="54" t="n">
        <v>6.5</v>
      </c>
      <c r="I638" s="54" t="n">
        <v>3</v>
      </c>
    </row>
    <row r="639" customFormat="false" ht="15.75" hidden="false" customHeight="false" outlineLevel="0" collapsed="false">
      <c r="A639" s="32"/>
      <c r="C639" s="44" t="e">
        <v>#NAME?</v>
      </c>
      <c r="D639" s="53" t="n">
        <v>346.72</v>
      </c>
      <c r="E639" s="54" t="n">
        <v>25.2</v>
      </c>
      <c r="F639" s="54" t="n">
        <v>20.6</v>
      </c>
      <c r="G639" s="54" t="n">
        <v>7</v>
      </c>
      <c r="H639" s="54" t="n">
        <v>7.6</v>
      </c>
      <c r="I639" s="54" t="n">
        <v>3</v>
      </c>
    </row>
    <row r="640" customFormat="false" ht="15.75" hidden="false" customHeight="false" outlineLevel="0" collapsed="false">
      <c r="A640" s="32"/>
      <c r="C640" s="44" t="e">
        <v>#NAME?</v>
      </c>
      <c r="D640" s="53" t="n">
        <v>428.18</v>
      </c>
      <c r="E640" s="54" t="n">
        <v>26.5</v>
      </c>
      <c r="F640" s="54" t="n">
        <v>22.3</v>
      </c>
      <c r="G640" s="54" t="n">
        <v>7.8</v>
      </c>
      <c r="H640" s="54" t="n">
        <v>8.5</v>
      </c>
      <c r="I640" s="54" t="n">
        <v>3.3</v>
      </c>
    </row>
    <row r="641" customFormat="false" ht="15.75" hidden="false" customHeight="false" outlineLevel="0" collapsed="false">
      <c r="A641" s="32"/>
      <c r="C641" s="44" t="e">
        <v>#NAME?</v>
      </c>
      <c r="D641" s="53" t="n">
        <v>389.08</v>
      </c>
      <c r="E641" s="54" t="n">
        <v>26.3</v>
      </c>
      <c r="F641" s="54" t="n">
        <v>22.3</v>
      </c>
      <c r="G641" s="54" t="n">
        <v>6.8</v>
      </c>
      <c r="H641" s="54" t="n">
        <v>7.8</v>
      </c>
      <c r="I641" s="54" t="n">
        <v>3.3</v>
      </c>
    </row>
    <row r="642" customFormat="false" ht="15.75" hidden="false" customHeight="false" outlineLevel="0" collapsed="false">
      <c r="A642" s="32"/>
      <c r="C642" s="44" t="e">
        <v>#NAME?</v>
      </c>
      <c r="D642" s="53" t="n">
        <v>424.96</v>
      </c>
      <c r="E642" s="54" t="n">
        <v>26.5</v>
      </c>
      <c r="F642" s="54" t="n">
        <v>22.3</v>
      </c>
      <c r="G642" s="54" t="n">
        <v>7</v>
      </c>
      <c r="H642" s="55" t="n">
        <v>8.1</v>
      </c>
      <c r="I642" s="54" t="n">
        <v>3.1</v>
      </c>
    </row>
    <row r="643" customFormat="false" ht="15.75" hidden="false" customHeight="false" outlineLevel="0" collapsed="false">
      <c r="A643" s="32"/>
      <c r="C643" s="44" t="e">
        <v>#NAME?</v>
      </c>
      <c r="D643" s="53" t="n">
        <v>456.02</v>
      </c>
      <c r="E643" s="54" t="n">
        <v>26.5</v>
      </c>
      <c r="F643" s="54" t="n">
        <v>22.6</v>
      </c>
      <c r="G643" s="54" t="n">
        <v>7.3</v>
      </c>
      <c r="H643" s="54" t="n">
        <v>8.8</v>
      </c>
      <c r="I643" s="54" t="n">
        <v>3.2</v>
      </c>
    </row>
    <row r="644" customFormat="false" ht="15.75" hidden="false" customHeight="false" outlineLevel="0" collapsed="false">
      <c r="A644" s="32"/>
      <c r="C644" s="44" t="e">
        <v>#NAME?</v>
      </c>
      <c r="D644" s="53" t="n">
        <v>495.73</v>
      </c>
      <c r="E644" s="54" t="n">
        <v>28.5</v>
      </c>
      <c r="F644" s="54" t="n">
        <v>23.7</v>
      </c>
      <c r="G644" s="54" t="n">
        <v>7.8</v>
      </c>
      <c r="H644" s="54" t="n">
        <v>9.5</v>
      </c>
      <c r="I644" s="54" t="n">
        <v>3.1</v>
      </c>
    </row>
    <row r="645" customFormat="false" ht="15.75" hidden="false" customHeight="false" outlineLevel="0" collapsed="false">
      <c r="A645" s="32"/>
      <c r="C645" s="44" t="e">
        <v>#NAME?</v>
      </c>
      <c r="D645" s="53" t="n">
        <v>478.31</v>
      </c>
      <c r="E645" s="54" t="n">
        <v>28.2</v>
      </c>
      <c r="F645" s="54" t="n">
        <v>23.5</v>
      </c>
      <c r="G645" s="54" t="n">
        <v>7.5</v>
      </c>
      <c r="H645" s="54" t="n">
        <v>9</v>
      </c>
      <c r="I645" s="54" t="n">
        <v>3.1</v>
      </c>
    </row>
    <row r="646" customFormat="false" ht="15.75" hidden="false" customHeight="false" outlineLevel="0" collapsed="false">
      <c r="A646" s="32"/>
      <c r="C646" s="44" t="e">
        <v>#NAME?</v>
      </c>
      <c r="D646" s="53" t="n">
        <v>457.19</v>
      </c>
      <c r="E646" s="54" t="n">
        <v>27.3</v>
      </c>
      <c r="F646" s="54" t="n">
        <v>23.8</v>
      </c>
      <c r="G646" s="54" t="n">
        <v>7.8</v>
      </c>
      <c r="H646" s="54" t="n">
        <v>8.9</v>
      </c>
      <c r="I646" s="54" t="n">
        <v>3.1</v>
      </c>
    </row>
    <row r="647" customFormat="false" ht="15.75" hidden="false" customHeight="false" outlineLevel="0" collapsed="false">
      <c r="A647" s="32"/>
      <c r="C647" s="44" t="e">
        <v>#NAME?</v>
      </c>
      <c r="D647" s="53" t="n">
        <v>412.74</v>
      </c>
      <c r="E647" s="54" t="n">
        <v>25.6</v>
      </c>
      <c r="F647" s="54" t="n">
        <v>22.9</v>
      </c>
      <c r="G647" s="54" t="n">
        <v>7.5</v>
      </c>
      <c r="H647" s="54" t="n">
        <v>8.7</v>
      </c>
      <c r="I647" s="54" t="n">
        <v>3.1</v>
      </c>
    </row>
    <row r="648" customFormat="false" ht="15.75" hidden="false" customHeight="false" outlineLevel="0" collapsed="false">
      <c r="A648" s="32"/>
      <c r="C648" s="44" t="e">
        <v>#NAME?</v>
      </c>
      <c r="D648" s="53" t="n">
        <v>477.42</v>
      </c>
      <c r="E648" s="54" t="n">
        <v>27.5</v>
      </c>
      <c r="F648" s="54" t="n">
        <v>23.4</v>
      </c>
      <c r="G648" s="54" t="n">
        <v>7.5</v>
      </c>
      <c r="H648" s="54" t="n">
        <v>9</v>
      </c>
      <c r="I648" s="54" t="n">
        <v>3.2</v>
      </c>
    </row>
    <row r="649" customFormat="false" ht="15.75" hidden="false" customHeight="false" outlineLevel="0" collapsed="false">
      <c r="A649" s="32"/>
      <c r="C649" s="44" t="e">
        <v>#NAME?</v>
      </c>
      <c r="D649" s="53" t="n">
        <v>417.07</v>
      </c>
      <c r="E649" s="54" t="n">
        <v>26.6</v>
      </c>
      <c r="F649" s="54" t="n">
        <v>22.3</v>
      </c>
      <c r="G649" s="54" t="n">
        <v>7.2</v>
      </c>
      <c r="H649" s="54" t="n">
        <v>8.1</v>
      </c>
      <c r="I649" s="54" t="n">
        <v>3.1</v>
      </c>
    </row>
    <row r="650" customFormat="false" ht="15.75" hidden="false" customHeight="false" outlineLevel="0" collapsed="false">
      <c r="A650" s="32"/>
      <c r="C650" s="44" t="e">
        <v>#NAME?</v>
      </c>
      <c r="D650" s="53" t="n">
        <v>463.39</v>
      </c>
      <c r="E650" s="54" t="n">
        <v>28.2</v>
      </c>
      <c r="F650" s="54" t="n">
        <v>23.8</v>
      </c>
      <c r="G650" s="54" t="n">
        <v>7.5</v>
      </c>
      <c r="H650" s="54" t="n">
        <v>8.5</v>
      </c>
      <c r="I650" s="54" t="n">
        <v>3.2</v>
      </c>
    </row>
    <row r="651" customFormat="false" ht="15.75" hidden="false" customHeight="false" outlineLevel="0" collapsed="false">
      <c r="A651" s="32"/>
      <c r="C651" s="44" t="e">
        <v>#NAME?</v>
      </c>
      <c r="D651" s="53" t="n">
        <v>433.92</v>
      </c>
      <c r="E651" s="54" t="n">
        <v>26.8</v>
      </c>
      <c r="F651" s="54" t="n">
        <v>22.5</v>
      </c>
      <c r="G651" s="54" t="n">
        <v>7.7</v>
      </c>
      <c r="H651" s="54" t="n">
        <v>9.3</v>
      </c>
      <c r="I651" s="54" t="n">
        <v>3.2</v>
      </c>
    </row>
    <row r="652" customFormat="false" ht="15.75" hidden="false" customHeight="false" outlineLevel="0" collapsed="false">
      <c r="A652" s="32"/>
      <c r="C652" s="44" t="e">
        <v>#NAME?</v>
      </c>
      <c r="D652" s="53" t="n">
        <v>397.75</v>
      </c>
      <c r="E652" s="54" t="n">
        <v>26.7</v>
      </c>
      <c r="F652" s="54" t="n">
        <v>22.8</v>
      </c>
      <c r="G652" s="54" t="n">
        <v>7</v>
      </c>
      <c r="H652" s="54" t="n">
        <v>7.8</v>
      </c>
      <c r="I652" s="54" t="n">
        <v>3</v>
      </c>
    </row>
    <row r="653" customFormat="false" ht="15.75" hidden="false" customHeight="false" outlineLevel="0" collapsed="false">
      <c r="A653" s="32"/>
      <c r="C653" s="44" t="e">
        <v>#NAME?</v>
      </c>
      <c r="D653" s="53" t="n">
        <v>459.87</v>
      </c>
      <c r="E653" s="54" t="n">
        <v>27.4</v>
      </c>
      <c r="F653" s="54" t="n">
        <v>23.5</v>
      </c>
      <c r="G653" s="54" t="n">
        <v>7.3</v>
      </c>
      <c r="H653" s="54" t="n">
        <v>9</v>
      </c>
      <c r="I653" s="54" t="n">
        <v>3.2</v>
      </c>
    </row>
    <row r="654" customFormat="false" ht="15.75" hidden="false" customHeight="false" outlineLevel="0" collapsed="false">
      <c r="A654" s="32"/>
      <c r="C654" s="44" t="e">
        <v>#NAME?</v>
      </c>
      <c r="D654" s="53" t="n">
        <v>408.74</v>
      </c>
      <c r="E654" s="54" t="n">
        <v>26</v>
      </c>
      <c r="F654" s="54" t="n">
        <v>21.5</v>
      </c>
      <c r="G654" s="54" t="n">
        <v>7</v>
      </c>
      <c r="H654" s="54" t="n">
        <v>8</v>
      </c>
      <c r="I654" s="54" t="n">
        <v>3.1</v>
      </c>
    </row>
    <row r="655" customFormat="false" ht="15.75" hidden="false" customHeight="false" outlineLevel="0" collapsed="false">
      <c r="A655" s="32"/>
      <c r="C655" s="44" t="e">
        <v>#NAME?</v>
      </c>
      <c r="D655" s="53" t="n">
        <v>410.4</v>
      </c>
      <c r="E655" s="54" t="n">
        <v>27.3</v>
      </c>
      <c r="F655" s="54" t="n">
        <v>22.7</v>
      </c>
      <c r="G655" s="54" t="n">
        <v>7.5</v>
      </c>
      <c r="H655" s="54" t="n">
        <v>8.6</v>
      </c>
      <c r="I655" s="54" t="n">
        <v>2.9</v>
      </c>
    </row>
    <row r="656" customFormat="false" ht="15.75" hidden="false" customHeight="false" outlineLevel="0" collapsed="false">
      <c r="A656" s="32"/>
      <c r="C656" s="44" t="e">
        <v>#NAME?</v>
      </c>
      <c r="D656" s="53" t="n">
        <v>424.98</v>
      </c>
      <c r="E656" s="54" t="n">
        <v>25.8</v>
      </c>
      <c r="F656" s="54" t="n">
        <v>20.7</v>
      </c>
      <c r="G656" s="54" t="n">
        <v>6.9</v>
      </c>
      <c r="H656" s="54" t="n">
        <v>8.5</v>
      </c>
      <c r="I656" s="54" t="n">
        <v>3.1</v>
      </c>
    </row>
    <row r="657" customFormat="false" ht="15.75" hidden="false" customHeight="false" outlineLevel="0" collapsed="false">
      <c r="A657" s="32"/>
      <c r="C657" s="44" t="e">
        <v>#NAME?</v>
      </c>
      <c r="D657" s="53" t="n">
        <v>416.99</v>
      </c>
      <c r="E657" s="54" t="n">
        <v>25.9</v>
      </c>
      <c r="F657" s="54" t="n">
        <v>21.5</v>
      </c>
      <c r="G657" s="54" t="n">
        <v>7</v>
      </c>
      <c r="H657" s="54" t="n">
        <v>8.1</v>
      </c>
      <c r="I657" s="54" t="n">
        <v>3.2</v>
      </c>
    </row>
    <row r="658" customFormat="false" ht="15.75" hidden="false" customHeight="false" outlineLevel="0" collapsed="false">
      <c r="A658" s="32"/>
      <c r="C658" s="44" t="e">
        <v>#NAME?</v>
      </c>
      <c r="D658" s="53" t="n">
        <v>454.02</v>
      </c>
      <c r="E658" s="54" t="n">
        <v>26.5</v>
      </c>
      <c r="F658" s="54" t="n">
        <v>22.3</v>
      </c>
      <c r="G658" s="54" t="n">
        <v>7.3</v>
      </c>
      <c r="H658" s="54" t="n">
        <v>8.8</v>
      </c>
      <c r="I658" s="54" t="n">
        <v>3.2</v>
      </c>
    </row>
    <row r="659" customFormat="false" ht="15.75" hidden="false" customHeight="false" outlineLevel="0" collapsed="false">
      <c r="A659" s="32"/>
      <c r="C659" s="44" t="e">
        <v>#NAME?</v>
      </c>
      <c r="D659" s="53" t="n">
        <v>486.72</v>
      </c>
      <c r="E659" s="54" t="n">
        <v>27.5</v>
      </c>
      <c r="F659" s="54" t="n">
        <v>23.5</v>
      </c>
      <c r="G659" s="54" t="n">
        <v>7.8</v>
      </c>
      <c r="H659" s="54" t="n">
        <v>9</v>
      </c>
      <c r="I659" s="54" t="n">
        <v>3.2</v>
      </c>
    </row>
    <row r="660" customFormat="false" ht="15.75" hidden="false" customHeight="false" outlineLevel="0" collapsed="false">
      <c r="A660" s="32"/>
      <c r="C660" s="44" t="e">
        <v>#NAME?</v>
      </c>
      <c r="D660" s="53" t="n">
        <v>462.33</v>
      </c>
      <c r="E660" s="54" t="n">
        <v>28.1</v>
      </c>
      <c r="F660" s="54" t="n">
        <v>23.6</v>
      </c>
      <c r="G660" s="54" t="n">
        <v>7.8</v>
      </c>
      <c r="H660" s="54" t="n">
        <v>8.2</v>
      </c>
      <c r="I660" s="54" t="n">
        <v>3.2</v>
      </c>
    </row>
    <row r="661" customFormat="false" ht="15.75" hidden="false" customHeight="false" outlineLevel="0" collapsed="false">
      <c r="A661" s="32"/>
      <c r="C661" s="44" t="e">
        <v>#NAME?</v>
      </c>
      <c r="D661" s="53" t="n">
        <v>421.52</v>
      </c>
      <c r="E661" s="54" t="n">
        <v>26.7</v>
      </c>
      <c r="F661" s="54" t="n">
        <v>22</v>
      </c>
      <c r="G661" s="54" t="n">
        <v>7.8</v>
      </c>
      <c r="H661" s="54" t="n">
        <v>8.8</v>
      </c>
      <c r="I661" s="54" t="n">
        <v>3.3</v>
      </c>
    </row>
    <row r="662" customFormat="false" ht="15.75" hidden="false" customHeight="false" outlineLevel="0" collapsed="false">
      <c r="A662" s="32"/>
      <c r="C662" s="44" t="e">
        <v>#NAME?</v>
      </c>
      <c r="D662" s="53" t="n">
        <v>398.63</v>
      </c>
      <c r="E662" s="54" t="n">
        <v>27.4</v>
      </c>
      <c r="F662" s="54" t="n">
        <v>23.1</v>
      </c>
      <c r="G662" s="54" t="n">
        <v>7</v>
      </c>
      <c r="H662" s="54" t="n">
        <v>8</v>
      </c>
      <c r="I662" s="54" t="n">
        <v>3.1</v>
      </c>
    </row>
    <row r="663" customFormat="false" ht="15.75" hidden="false" customHeight="false" outlineLevel="0" collapsed="false">
      <c r="A663" s="32"/>
      <c r="C663" s="44" t="e">
        <v>#NAME?</v>
      </c>
      <c r="D663" s="53" t="n">
        <v>493.08</v>
      </c>
      <c r="E663" s="54" t="n">
        <v>27.4</v>
      </c>
      <c r="F663" s="54" t="n">
        <v>22.8</v>
      </c>
      <c r="G663" s="54" t="n">
        <v>8</v>
      </c>
      <c r="H663" s="54" t="n">
        <v>9.2</v>
      </c>
      <c r="I663" s="54" t="n">
        <v>3.2</v>
      </c>
    </row>
    <row r="664" customFormat="false" ht="15.75" hidden="false" customHeight="false" outlineLevel="0" collapsed="false">
      <c r="A664" s="32"/>
      <c r="C664" s="44" t="e">
        <v>#NAME?</v>
      </c>
      <c r="D664" s="53" t="n">
        <v>418.39</v>
      </c>
      <c r="E664" s="54" t="n">
        <v>26.5</v>
      </c>
      <c r="F664" s="54" t="n">
        <v>22.4</v>
      </c>
      <c r="G664" s="54" t="n">
        <v>7.3</v>
      </c>
      <c r="H664" s="54" t="n">
        <v>8.2</v>
      </c>
      <c r="I664" s="54" t="n">
        <v>3.1</v>
      </c>
    </row>
    <row r="665" customFormat="false" ht="15.75" hidden="false" customHeight="false" outlineLevel="0" collapsed="false">
      <c r="A665" s="32"/>
      <c r="C665" s="44" t="e">
        <v>#NAME?</v>
      </c>
      <c r="D665" s="53" t="n">
        <v>403.98</v>
      </c>
      <c r="E665" s="54" t="n">
        <v>25.5</v>
      </c>
      <c r="F665" s="54" t="n">
        <v>21.4</v>
      </c>
      <c r="G665" s="54" t="n">
        <v>7.3</v>
      </c>
      <c r="H665" s="54" t="n">
        <v>8</v>
      </c>
      <c r="I665" s="54" t="n">
        <v>3.1</v>
      </c>
    </row>
    <row r="666" customFormat="false" ht="15.75" hidden="false" customHeight="false" outlineLevel="0" collapsed="false">
      <c r="A666" s="32"/>
      <c r="C666" s="44" t="e">
        <v>#NAME?</v>
      </c>
      <c r="D666" s="53" t="n">
        <v>432.08</v>
      </c>
      <c r="E666" s="54" t="n">
        <v>27.5</v>
      </c>
      <c r="F666" s="54" t="n">
        <v>23.2</v>
      </c>
      <c r="G666" s="54" t="n">
        <v>7.8</v>
      </c>
      <c r="H666" s="54" t="n">
        <v>8</v>
      </c>
      <c r="I666" s="54" t="n">
        <v>3.2</v>
      </c>
    </row>
    <row r="667" customFormat="false" ht="15.75" hidden="false" customHeight="false" outlineLevel="0" collapsed="false">
      <c r="A667" s="32"/>
      <c r="C667" s="44" t="e">
        <v>#NAME?</v>
      </c>
      <c r="D667" s="53" t="n">
        <v>407.62</v>
      </c>
      <c r="E667" s="54" t="n">
        <v>26.5</v>
      </c>
      <c r="F667" s="54" t="n">
        <v>22.2</v>
      </c>
      <c r="G667" s="54" t="n">
        <v>7.5</v>
      </c>
      <c r="H667" s="54" t="n">
        <v>8</v>
      </c>
      <c r="I667" s="54" t="n">
        <v>3.2</v>
      </c>
    </row>
    <row r="668" customFormat="false" ht="15.75" hidden="false" customHeight="false" outlineLevel="0" collapsed="false">
      <c r="A668" s="32"/>
      <c r="C668" s="44" t="e">
        <v>#NAME?</v>
      </c>
      <c r="D668" s="53" t="n">
        <v>492.04</v>
      </c>
      <c r="E668" s="54" t="n">
        <v>29</v>
      </c>
      <c r="F668" s="54" t="n">
        <v>24.8</v>
      </c>
      <c r="G668" s="54" t="n">
        <v>8</v>
      </c>
      <c r="H668" s="54" t="n">
        <v>9.1</v>
      </c>
      <c r="I668" s="54" t="n">
        <v>3.2</v>
      </c>
    </row>
    <row r="669" customFormat="false" ht="15.75" hidden="false" customHeight="false" outlineLevel="0" collapsed="false">
      <c r="A669" s="32"/>
      <c r="C669" s="44" t="e">
        <v>#NAME?</v>
      </c>
      <c r="D669" s="53" t="n">
        <v>454.02</v>
      </c>
      <c r="E669" s="54" t="n">
        <v>27</v>
      </c>
      <c r="F669" s="54" t="n">
        <v>23</v>
      </c>
      <c r="G669" s="54" t="n">
        <v>7.6</v>
      </c>
      <c r="H669" s="54" t="n">
        <v>9</v>
      </c>
      <c r="I669" s="54" t="n">
        <v>3.2</v>
      </c>
    </row>
    <row r="670" customFormat="false" ht="15.75" hidden="false" customHeight="false" outlineLevel="0" collapsed="false">
      <c r="A670" s="32"/>
      <c r="C670" s="44" t="e">
        <v>#NAME?</v>
      </c>
      <c r="D670" s="53" t="n">
        <v>480.56</v>
      </c>
      <c r="E670" s="54" t="n">
        <v>27.1</v>
      </c>
      <c r="F670" s="54" t="n">
        <v>22.8</v>
      </c>
      <c r="G670" s="54" t="n">
        <v>7.5</v>
      </c>
      <c r="H670" s="54" t="n">
        <v>8.9</v>
      </c>
      <c r="I670" s="54" t="n">
        <v>3.2</v>
      </c>
    </row>
    <row r="671" customFormat="false" ht="15.75" hidden="false" customHeight="false" outlineLevel="0" collapsed="false">
      <c r="A671" s="32"/>
      <c r="C671" s="44" t="e">
        <v>#NAME?</v>
      </c>
      <c r="D671" s="53" t="n">
        <v>412.75</v>
      </c>
      <c r="E671" s="54" t="n">
        <v>25.7</v>
      </c>
      <c r="F671" s="54" t="n">
        <v>22</v>
      </c>
      <c r="G671" s="54" t="n">
        <v>7.5</v>
      </c>
      <c r="H671" s="54" t="n">
        <v>8.2</v>
      </c>
      <c r="I671" s="54" t="n">
        <v>3.2</v>
      </c>
    </row>
    <row r="672" customFormat="false" ht="15.75" hidden="false" customHeight="false" outlineLevel="0" collapsed="false">
      <c r="A672" s="32"/>
      <c r="C672" s="44" t="e">
        <v>#NAME?</v>
      </c>
      <c r="D672" s="53" t="n">
        <v>471.8</v>
      </c>
      <c r="E672" s="54" t="n">
        <v>27.2</v>
      </c>
      <c r="F672" s="54" t="n">
        <v>23.4</v>
      </c>
      <c r="G672" s="54" t="n">
        <v>7.4</v>
      </c>
      <c r="H672" s="54" t="n">
        <v>8.9</v>
      </c>
      <c r="I672" s="54" t="n">
        <v>3.2</v>
      </c>
    </row>
    <row r="673" customFormat="false" ht="15.75" hidden="false" customHeight="false" outlineLevel="0" collapsed="false">
      <c r="A673" s="32"/>
      <c r="C673" s="44" t="e">
        <v>#NAME?</v>
      </c>
      <c r="D673" s="53" t="n">
        <v>382.79</v>
      </c>
      <c r="E673" s="54" t="n">
        <v>25.4</v>
      </c>
      <c r="F673" s="54" t="n">
        <v>21.5</v>
      </c>
      <c r="G673" s="54" t="n">
        <v>7.5</v>
      </c>
      <c r="H673" s="54" t="n">
        <v>8.5</v>
      </c>
      <c r="I673" s="54" t="n">
        <v>3.2</v>
      </c>
    </row>
    <row r="674" customFormat="false" ht="15.75" hidden="false" customHeight="false" outlineLevel="0" collapsed="false">
      <c r="A674" s="32"/>
      <c r="C674" s="44" t="e">
        <v>#NAME?</v>
      </c>
      <c r="D674" s="53" t="n">
        <v>401.9</v>
      </c>
      <c r="E674" s="54" t="n">
        <v>26.5</v>
      </c>
      <c r="F674" s="54" t="n">
        <v>22.3</v>
      </c>
      <c r="G674" s="54" t="n">
        <v>7.2</v>
      </c>
      <c r="H674" s="54" t="n">
        <v>8.5</v>
      </c>
      <c r="I674" s="54" t="n">
        <v>3.2</v>
      </c>
    </row>
    <row r="675" customFormat="false" ht="15.75" hidden="false" customHeight="false" outlineLevel="0" collapsed="false">
      <c r="A675" s="32"/>
      <c r="C675" s="44" t="e">
        <v>#NAME?</v>
      </c>
      <c r="D675" s="53" t="n">
        <v>441.98</v>
      </c>
      <c r="E675" s="54" t="n">
        <v>27.8</v>
      </c>
      <c r="F675" s="54" t="n">
        <v>23.4</v>
      </c>
      <c r="G675" s="54" t="n">
        <v>7.5</v>
      </c>
      <c r="H675" s="54" t="n">
        <v>8.7</v>
      </c>
      <c r="I675" s="54" t="n">
        <v>3.2</v>
      </c>
    </row>
    <row r="676" customFormat="false" ht="15.75" hidden="false" customHeight="false" outlineLevel="0" collapsed="false">
      <c r="A676" s="32"/>
      <c r="C676" s="44" t="e">
        <v>#NAME?</v>
      </c>
      <c r="D676" s="53" t="n">
        <v>468.54</v>
      </c>
      <c r="E676" s="54" t="n">
        <v>28</v>
      </c>
      <c r="F676" s="54" t="n">
        <v>23.5</v>
      </c>
      <c r="G676" s="54" t="n">
        <v>7.8</v>
      </c>
      <c r="H676" s="54" t="n">
        <v>8.5</v>
      </c>
      <c r="I676" s="54" t="n">
        <v>3.2</v>
      </c>
    </row>
    <row r="677" customFormat="false" ht="15.75" hidden="false" customHeight="false" outlineLevel="0" collapsed="false">
      <c r="A677" s="32"/>
      <c r="C677" s="44" t="e">
        <v>#NAME?</v>
      </c>
      <c r="D677" s="53" t="n">
        <v>418.14</v>
      </c>
      <c r="E677" s="54" t="n">
        <v>26.3</v>
      </c>
      <c r="F677" s="54" t="n">
        <v>22.2</v>
      </c>
      <c r="G677" s="54" t="n">
        <v>7.4</v>
      </c>
      <c r="H677" s="54" t="n">
        <v>8.5</v>
      </c>
      <c r="I677" s="54" t="n">
        <v>3.1</v>
      </c>
    </row>
    <row r="678" customFormat="false" ht="15.75" hidden="false" customHeight="false" outlineLevel="0" collapsed="false">
      <c r="A678" s="32"/>
      <c r="C678" s="56" t="n">
        <v>675</v>
      </c>
      <c r="D678" s="16" t="n">
        <v>522.14</v>
      </c>
      <c r="E678" s="57" t="n">
        <v>28.5</v>
      </c>
      <c r="F678" s="57" t="n">
        <v>24.5</v>
      </c>
      <c r="G678" s="57" t="n">
        <v>7.5</v>
      </c>
      <c r="H678" s="57" t="n">
        <v>8.9</v>
      </c>
      <c r="I678" s="57" t="n">
        <v>3.2</v>
      </c>
    </row>
    <row r="679" customFormat="false" ht="15.75" hidden="false" customHeight="false" outlineLevel="0" collapsed="false">
      <c r="A679" s="32"/>
      <c r="C679" s="56" t="n">
        <v>676</v>
      </c>
      <c r="D679" s="18" t="n">
        <v>497.46</v>
      </c>
      <c r="E679" s="58" t="n">
        <v>28.5</v>
      </c>
      <c r="F679" s="58" t="n">
        <v>24.4</v>
      </c>
      <c r="G679" s="58" t="n">
        <v>8</v>
      </c>
      <c r="H679" s="58" t="n">
        <v>9.2</v>
      </c>
      <c r="I679" s="58" t="n">
        <v>3.1</v>
      </c>
    </row>
    <row r="680" customFormat="false" ht="15.75" hidden="false" customHeight="false" outlineLevel="0" collapsed="false">
      <c r="A680" s="32"/>
      <c r="C680" s="56" t="n">
        <v>677</v>
      </c>
      <c r="D680" s="18" t="n">
        <v>550.13</v>
      </c>
      <c r="E680" s="58" t="n">
        <v>30.4</v>
      </c>
      <c r="F680" s="58" t="n">
        <v>26.3</v>
      </c>
      <c r="G680" s="58" t="n">
        <v>8.5</v>
      </c>
      <c r="H680" s="58" t="n">
        <v>9.5</v>
      </c>
      <c r="I680" s="58" t="n">
        <v>3.2</v>
      </c>
    </row>
    <row r="681" customFormat="false" ht="15.75" hidden="false" customHeight="false" outlineLevel="0" collapsed="false">
      <c r="A681" s="32"/>
      <c r="C681" s="56" t="n">
        <v>678</v>
      </c>
      <c r="D681" s="18" t="n">
        <v>463.4</v>
      </c>
      <c r="E681" s="58" t="n">
        <v>28.7</v>
      </c>
      <c r="F681" s="58" t="n">
        <v>24.4</v>
      </c>
      <c r="G681" s="58" t="n">
        <v>8</v>
      </c>
      <c r="H681" s="58" t="n">
        <v>8.8</v>
      </c>
      <c r="I681" s="58" t="n">
        <v>3.1</v>
      </c>
    </row>
    <row r="682" customFormat="false" ht="15.75" hidden="false" customHeight="false" outlineLevel="0" collapsed="false">
      <c r="A682" s="32"/>
      <c r="C682" s="56" t="n">
        <v>679</v>
      </c>
      <c r="D682" s="18" t="n">
        <v>575.14</v>
      </c>
      <c r="E682" s="58" t="n">
        <v>29.5</v>
      </c>
      <c r="F682" s="58" t="n">
        <v>25.8</v>
      </c>
      <c r="G682" s="58" t="n">
        <v>8.4</v>
      </c>
      <c r="H682" s="58" t="n">
        <v>9.6</v>
      </c>
      <c r="I682" s="58" t="n">
        <v>3.1</v>
      </c>
    </row>
    <row r="683" customFormat="false" ht="15.75" hidden="false" customHeight="false" outlineLevel="0" collapsed="false">
      <c r="A683" s="32"/>
      <c r="C683" s="56" t="n">
        <v>680</v>
      </c>
      <c r="D683" s="18" t="n">
        <v>357.32</v>
      </c>
      <c r="E683" s="58" t="n">
        <v>26.8</v>
      </c>
      <c r="F683" s="58" t="n">
        <v>22.4</v>
      </c>
      <c r="G683" s="58" t="n">
        <v>7.5</v>
      </c>
      <c r="H683" s="58" t="n">
        <v>8.2</v>
      </c>
      <c r="I683" s="58" t="n">
        <v>3</v>
      </c>
    </row>
    <row r="684" customFormat="false" ht="15.75" hidden="false" customHeight="false" outlineLevel="0" collapsed="false">
      <c r="A684" s="32"/>
      <c r="C684" s="56" t="n">
        <v>681</v>
      </c>
      <c r="D684" s="18" t="n">
        <v>525.92</v>
      </c>
      <c r="E684" s="58" t="n">
        <v>30</v>
      </c>
      <c r="F684" s="58" t="n">
        <v>25.4</v>
      </c>
      <c r="G684" s="58" t="n">
        <v>7.8</v>
      </c>
      <c r="H684" s="58" t="n">
        <v>8.8</v>
      </c>
      <c r="I684" s="58" t="n">
        <v>3.1</v>
      </c>
    </row>
    <row r="685" customFormat="false" ht="15.75" hidden="false" customHeight="false" outlineLevel="0" collapsed="false">
      <c r="A685" s="32"/>
      <c r="C685" s="56" t="n">
        <v>682</v>
      </c>
      <c r="D685" s="18" t="n">
        <v>487.02</v>
      </c>
      <c r="E685" s="58" t="n">
        <v>27.8</v>
      </c>
      <c r="F685" s="58" t="n">
        <v>23.9</v>
      </c>
      <c r="G685" s="58" t="n">
        <v>8</v>
      </c>
      <c r="H685" s="58" t="n">
        <v>8.8</v>
      </c>
      <c r="I685" s="58" t="n">
        <v>3</v>
      </c>
    </row>
    <row r="686" customFormat="false" ht="15.75" hidden="false" customHeight="false" outlineLevel="0" collapsed="false">
      <c r="A686" s="32"/>
      <c r="C686" s="56" t="n">
        <v>683</v>
      </c>
      <c r="D686" s="18" t="n">
        <v>393.78</v>
      </c>
      <c r="E686" s="58" t="n">
        <v>26.5</v>
      </c>
      <c r="F686" s="58" t="n">
        <v>22.8</v>
      </c>
      <c r="G686" s="58" t="n">
        <v>7</v>
      </c>
      <c r="H686" s="58" t="n">
        <v>8</v>
      </c>
      <c r="I686" s="58" t="n">
        <v>3</v>
      </c>
    </row>
    <row r="687" customFormat="false" ht="15.75" hidden="false" customHeight="false" outlineLevel="0" collapsed="false">
      <c r="A687" s="32"/>
      <c r="C687" s="56" t="n">
        <v>684</v>
      </c>
      <c r="D687" s="18" t="n">
        <v>543.22</v>
      </c>
      <c r="E687" s="58" t="n">
        <v>28.5</v>
      </c>
      <c r="F687" s="58" t="n">
        <v>24.3</v>
      </c>
      <c r="G687" s="58" t="n">
        <v>7.5</v>
      </c>
      <c r="H687" s="58" t="n">
        <v>9.4</v>
      </c>
      <c r="I687" s="58" t="n">
        <v>3.2</v>
      </c>
    </row>
    <row r="688" customFormat="false" ht="15.75" hidden="false" customHeight="false" outlineLevel="0" collapsed="false">
      <c r="A688" s="32"/>
      <c r="C688" s="56" t="n">
        <v>685</v>
      </c>
      <c r="D688" s="18" t="n">
        <v>445.6</v>
      </c>
      <c r="E688" s="58" t="n">
        <v>27.5</v>
      </c>
      <c r="F688" s="58" t="n">
        <v>23.4</v>
      </c>
      <c r="G688" s="58" t="n">
        <v>7.8</v>
      </c>
      <c r="H688" s="58" t="n">
        <v>8.5</v>
      </c>
      <c r="I688" s="58" t="n">
        <v>3.1</v>
      </c>
    </row>
    <row r="689" customFormat="false" ht="15.75" hidden="false" customHeight="false" outlineLevel="0" collapsed="false">
      <c r="A689" s="32"/>
      <c r="C689" s="56" t="n">
        <v>686</v>
      </c>
      <c r="D689" s="18" t="n">
        <v>455.5</v>
      </c>
      <c r="E689" s="58" t="n">
        <v>28</v>
      </c>
      <c r="F689" s="58" t="n">
        <v>24.5</v>
      </c>
      <c r="G689" s="58" t="n">
        <v>7.5</v>
      </c>
      <c r="H689" s="58" t="n">
        <v>8.4</v>
      </c>
      <c r="I689" s="58" t="n">
        <v>3.1</v>
      </c>
    </row>
    <row r="690" customFormat="false" ht="15.75" hidden="false" customHeight="false" outlineLevel="0" collapsed="false">
      <c r="A690" s="32"/>
      <c r="C690" s="56" t="n">
        <v>687</v>
      </c>
      <c r="D690" s="18" t="n">
        <v>536.24</v>
      </c>
      <c r="E690" s="58" t="n">
        <v>28.8</v>
      </c>
      <c r="F690" s="58" t="n">
        <v>24.5</v>
      </c>
      <c r="G690" s="58" t="n">
        <v>7.8</v>
      </c>
      <c r="H690" s="58" t="n">
        <v>9.4</v>
      </c>
      <c r="I690" s="58" t="n">
        <v>3.1</v>
      </c>
    </row>
    <row r="691" customFormat="false" ht="15.75" hidden="false" customHeight="false" outlineLevel="0" collapsed="false">
      <c r="A691" s="32"/>
      <c r="C691" s="56" t="n">
        <v>688</v>
      </c>
      <c r="D691" s="18" t="n">
        <v>347.8</v>
      </c>
      <c r="E691" s="58" t="n">
        <v>25.5</v>
      </c>
      <c r="F691" s="58" t="n">
        <v>24.5</v>
      </c>
      <c r="G691" s="58" t="n">
        <v>7.5</v>
      </c>
      <c r="H691" s="58" t="n">
        <v>7.8</v>
      </c>
      <c r="I691" s="58" t="n">
        <v>3.1</v>
      </c>
    </row>
    <row r="692" customFormat="false" ht="15.75" hidden="false" customHeight="false" outlineLevel="0" collapsed="false">
      <c r="A692" s="32"/>
      <c r="C692" s="56" t="n">
        <v>689</v>
      </c>
      <c r="D692" s="18" t="n">
        <v>391.02</v>
      </c>
      <c r="E692" s="58" t="n">
        <v>26.5</v>
      </c>
      <c r="F692" s="58" t="n">
        <v>22.4</v>
      </c>
      <c r="G692" s="58" t="n">
        <v>7.5</v>
      </c>
      <c r="H692" s="58" t="n">
        <v>8</v>
      </c>
      <c r="I692" s="58" t="n">
        <v>3.1</v>
      </c>
    </row>
    <row r="693" customFormat="false" ht="15.75" hidden="false" customHeight="false" outlineLevel="0" collapsed="false">
      <c r="A693" s="32"/>
      <c r="C693" s="56" t="n">
        <v>690</v>
      </c>
      <c r="D693" s="18" t="n">
        <v>481.3</v>
      </c>
      <c r="E693" s="58" t="n">
        <v>27.5</v>
      </c>
      <c r="F693" s="58" t="n">
        <v>22.4</v>
      </c>
      <c r="G693" s="58" t="n">
        <v>7.5</v>
      </c>
      <c r="H693" s="58" t="n">
        <v>8.8</v>
      </c>
      <c r="I693" s="58" t="n">
        <v>3.2</v>
      </c>
    </row>
    <row r="694" customFormat="false" ht="15.75" hidden="false" customHeight="false" outlineLevel="0" collapsed="false">
      <c r="A694" s="32"/>
      <c r="C694" s="56" t="n">
        <v>691</v>
      </c>
      <c r="D694" s="18" t="n">
        <v>502.54</v>
      </c>
      <c r="E694" s="58" t="n">
        <v>29.8</v>
      </c>
      <c r="F694" s="58" t="n">
        <v>23.4</v>
      </c>
      <c r="G694" s="58" t="n">
        <v>8</v>
      </c>
      <c r="H694" s="58" t="n">
        <v>9.3</v>
      </c>
      <c r="I694" s="58" t="n">
        <v>3.2</v>
      </c>
    </row>
    <row r="695" customFormat="false" ht="15.75" hidden="false" customHeight="false" outlineLevel="0" collapsed="false">
      <c r="A695" s="32"/>
      <c r="C695" s="56" t="n">
        <v>692</v>
      </c>
      <c r="D695" s="18" t="n">
        <v>479.82</v>
      </c>
      <c r="E695" s="58" t="n">
        <v>27.2</v>
      </c>
      <c r="F695" s="58" t="n">
        <v>24.4</v>
      </c>
      <c r="G695" s="58" t="n">
        <v>7.8</v>
      </c>
      <c r="H695" s="58" t="n">
        <v>8.8</v>
      </c>
      <c r="I695" s="58" t="n">
        <v>3.2</v>
      </c>
    </row>
    <row r="696" customFormat="false" ht="15.75" hidden="false" customHeight="false" outlineLevel="0" collapsed="false">
      <c r="A696" s="32"/>
      <c r="C696" s="56" t="n">
        <v>693</v>
      </c>
      <c r="D696" s="18" t="n">
        <v>425.23</v>
      </c>
      <c r="E696" s="58" t="n">
        <v>27.5</v>
      </c>
      <c r="F696" s="58" t="n">
        <v>23.3</v>
      </c>
      <c r="G696" s="58" t="n">
        <v>7.8</v>
      </c>
      <c r="H696" s="58" t="n">
        <v>8.5</v>
      </c>
      <c r="I696" s="58" t="n">
        <v>3.1</v>
      </c>
    </row>
    <row r="697" customFormat="false" ht="15.75" hidden="false" customHeight="false" outlineLevel="0" collapsed="false">
      <c r="A697" s="32"/>
      <c r="C697" s="56" t="n">
        <v>694</v>
      </c>
      <c r="D697" s="18" t="n">
        <v>407.97</v>
      </c>
      <c r="E697" s="58" t="n">
        <v>28.8</v>
      </c>
      <c r="F697" s="58" t="n">
        <v>23.5</v>
      </c>
      <c r="G697" s="58" t="n">
        <v>7.5</v>
      </c>
      <c r="H697" s="58" t="n">
        <v>8.1</v>
      </c>
      <c r="I697" s="58" t="n">
        <v>3.1</v>
      </c>
    </row>
    <row r="698" customFormat="false" ht="15.75" hidden="false" customHeight="false" outlineLevel="0" collapsed="false">
      <c r="A698" s="32"/>
      <c r="C698" s="56" t="n">
        <v>695</v>
      </c>
      <c r="D698" s="18" t="n">
        <v>419.11</v>
      </c>
      <c r="E698" s="58" t="n">
        <v>27.5</v>
      </c>
      <c r="F698" s="58" t="n">
        <v>23</v>
      </c>
      <c r="G698" s="58" t="n">
        <v>7.5</v>
      </c>
      <c r="H698" s="58" t="n">
        <v>8.6</v>
      </c>
      <c r="I698" s="58" t="n">
        <v>3</v>
      </c>
    </row>
    <row r="699" customFormat="false" ht="15.75" hidden="false" customHeight="false" outlineLevel="0" collapsed="false">
      <c r="A699" s="32"/>
      <c r="C699" s="56" t="n">
        <v>696</v>
      </c>
      <c r="D699" s="18" t="n">
        <v>470.02</v>
      </c>
      <c r="E699" s="58" t="n">
        <v>28.5</v>
      </c>
      <c r="F699" s="58" t="n">
        <v>24</v>
      </c>
      <c r="G699" s="58" t="n">
        <v>7.5</v>
      </c>
      <c r="H699" s="58" t="n">
        <v>8.5</v>
      </c>
      <c r="I699" s="58" t="n">
        <v>3.3</v>
      </c>
    </row>
    <row r="700" customFormat="false" ht="15.75" hidden="false" customHeight="false" outlineLevel="0" collapsed="false">
      <c r="A700" s="32"/>
      <c r="C700" s="56" t="n">
        <v>697</v>
      </c>
      <c r="D700" s="18" t="n">
        <v>362.54</v>
      </c>
      <c r="E700" s="58" t="n">
        <v>25.8</v>
      </c>
      <c r="F700" s="58" t="n">
        <v>21.8</v>
      </c>
      <c r="G700" s="58" t="n">
        <v>7.3</v>
      </c>
      <c r="H700" s="58" t="n">
        <v>7.7</v>
      </c>
      <c r="I700" s="58" t="n">
        <v>3.2</v>
      </c>
    </row>
    <row r="701" customFormat="false" ht="15.75" hidden="false" customHeight="false" outlineLevel="0" collapsed="false">
      <c r="A701" s="32"/>
      <c r="C701" s="56" t="n">
        <v>698</v>
      </c>
      <c r="D701" s="18" t="n">
        <v>431.12</v>
      </c>
      <c r="E701" s="58" t="n">
        <v>28</v>
      </c>
      <c r="F701" s="58" t="n">
        <v>24.4</v>
      </c>
      <c r="G701" s="58" t="n">
        <v>8</v>
      </c>
      <c r="H701" s="58" t="n">
        <v>8.5</v>
      </c>
      <c r="I701" s="58" t="n">
        <v>3</v>
      </c>
    </row>
    <row r="702" customFormat="false" ht="15.75" hidden="false" customHeight="false" outlineLevel="0" collapsed="false">
      <c r="A702" s="32"/>
      <c r="C702" s="56" t="n">
        <v>699</v>
      </c>
      <c r="D702" s="18" t="n">
        <v>442.72</v>
      </c>
      <c r="E702" s="58" t="n">
        <v>28</v>
      </c>
      <c r="F702" s="58" t="n">
        <v>23.6</v>
      </c>
      <c r="G702" s="58" t="n">
        <v>7.6</v>
      </c>
      <c r="H702" s="58" t="n">
        <v>8.5</v>
      </c>
      <c r="I702" s="58" t="n">
        <v>3</v>
      </c>
    </row>
    <row r="703" customFormat="false" ht="15.75" hidden="false" customHeight="false" outlineLevel="0" collapsed="false">
      <c r="A703" s="32"/>
      <c r="C703" s="56" t="n">
        <v>700</v>
      </c>
      <c r="D703" s="18" t="n">
        <v>502.46</v>
      </c>
      <c r="E703" s="58" t="n">
        <v>28</v>
      </c>
      <c r="F703" s="58" t="n">
        <v>23.5</v>
      </c>
      <c r="G703" s="58" t="n">
        <v>7.8</v>
      </c>
      <c r="H703" s="58" t="n">
        <v>9</v>
      </c>
      <c r="I703" s="58" t="n">
        <v>3.1</v>
      </c>
    </row>
    <row r="704" customFormat="false" ht="15.75" hidden="false" customHeight="false" outlineLevel="0" collapsed="false">
      <c r="A704" s="32"/>
      <c r="C704" s="56" t="n">
        <v>701</v>
      </c>
      <c r="D704" s="18" t="n">
        <v>414.5</v>
      </c>
      <c r="E704" s="58" t="n">
        <v>27.8</v>
      </c>
      <c r="F704" s="58" t="n">
        <v>22.5</v>
      </c>
      <c r="G704" s="58" t="n">
        <v>7.5</v>
      </c>
      <c r="H704" s="58" t="n">
        <v>8.8</v>
      </c>
      <c r="I704" s="58" t="n">
        <v>3.1</v>
      </c>
    </row>
    <row r="705" customFormat="false" ht="15.75" hidden="false" customHeight="false" outlineLevel="0" collapsed="false">
      <c r="A705" s="32"/>
      <c r="C705" s="56" t="n">
        <v>702</v>
      </c>
      <c r="D705" s="18" t="n">
        <v>412.5</v>
      </c>
      <c r="E705" s="58" t="n">
        <v>27</v>
      </c>
      <c r="F705" s="58" t="n">
        <v>23.4</v>
      </c>
      <c r="G705" s="58" t="n">
        <v>7.8</v>
      </c>
      <c r="H705" s="58" t="n">
        <v>8.2</v>
      </c>
      <c r="I705" s="58" t="n">
        <v>3</v>
      </c>
    </row>
    <row r="706" customFormat="false" ht="15.75" hidden="false" customHeight="false" outlineLevel="0" collapsed="false">
      <c r="A706" s="32"/>
      <c r="C706" s="56" t="n">
        <v>703</v>
      </c>
      <c r="D706" s="18" t="n">
        <v>404.3</v>
      </c>
      <c r="E706" s="58" t="n">
        <v>27.5</v>
      </c>
      <c r="F706" s="58" t="n">
        <v>23</v>
      </c>
      <c r="G706" s="58" t="n">
        <v>8.3</v>
      </c>
      <c r="H706" s="58" t="n">
        <v>8.2</v>
      </c>
      <c r="I706" s="58" t="n">
        <v>3.1</v>
      </c>
    </row>
    <row r="707" customFormat="false" ht="15.75" hidden="false" customHeight="false" outlineLevel="0" collapsed="false">
      <c r="A707" s="32"/>
      <c r="C707" s="56" t="n">
        <v>704</v>
      </c>
      <c r="D707" s="18" t="n">
        <v>492.4</v>
      </c>
      <c r="E707" s="58" t="n">
        <v>28.8</v>
      </c>
      <c r="F707" s="58" t="n">
        <v>24.7</v>
      </c>
      <c r="G707" s="58" t="n">
        <v>8</v>
      </c>
      <c r="H707" s="58" t="n">
        <v>8.8</v>
      </c>
      <c r="I707" s="58" t="n">
        <v>3</v>
      </c>
    </row>
    <row r="708" customFormat="false" ht="15.75" hidden="false" customHeight="false" outlineLevel="0" collapsed="false">
      <c r="A708" s="32"/>
      <c r="C708" s="56" t="n">
        <v>705</v>
      </c>
      <c r="D708" s="18" t="n">
        <v>442.27</v>
      </c>
      <c r="E708" s="58" t="n">
        <v>27.8</v>
      </c>
      <c r="F708" s="58" t="n">
        <v>24.5</v>
      </c>
      <c r="G708" s="58" t="n">
        <v>7.7</v>
      </c>
      <c r="H708" s="58" t="n">
        <v>8.5</v>
      </c>
      <c r="I708" s="58" t="n">
        <v>3.1</v>
      </c>
    </row>
    <row r="709" customFormat="false" ht="15.75" hidden="false" customHeight="false" outlineLevel="0" collapsed="false">
      <c r="A709" s="32"/>
      <c r="C709" s="56" t="n">
        <v>706</v>
      </c>
      <c r="D709" s="18" t="n">
        <v>448.8</v>
      </c>
      <c r="E709" s="58" t="n">
        <v>29</v>
      </c>
      <c r="F709" s="58" t="n">
        <v>24.4</v>
      </c>
      <c r="G709" s="58" t="n">
        <v>8</v>
      </c>
      <c r="H709" s="58" t="n">
        <v>9.5</v>
      </c>
      <c r="I709" s="58" t="n">
        <v>3.2</v>
      </c>
    </row>
    <row r="710" customFormat="false" ht="15.75" hidden="false" customHeight="false" outlineLevel="0" collapsed="false">
      <c r="A710" s="32"/>
      <c r="C710" s="56" t="n">
        <v>707</v>
      </c>
      <c r="D710" s="18" t="n">
        <v>491.32</v>
      </c>
      <c r="E710" s="58" t="n">
        <v>27.4</v>
      </c>
      <c r="F710" s="58" t="n">
        <v>23.3</v>
      </c>
      <c r="G710" s="58" t="n">
        <v>7.8</v>
      </c>
      <c r="H710" s="58" t="n">
        <v>8.8</v>
      </c>
      <c r="I710" s="58" t="n">
        <v>3</v>
      </c>
    </row>
    <row r="711" customFormat="false" ht="15.75" hidden="false" customHeight="false" outlineLevel="0" collapsed="false">
      <c r="A711" s="32"/>
      <c r="C711" s="56" t="n">
        <v>708</v>
      </c>
      <c r="D711" s="18" t="n">
        <v>450.9</v>
      </c>
      <c r="E711" s="58" t="n">
        <v>27</v>
      </c>
      <c r="F711" s="58" t="n">
        <v>22.8</v>
      </c>
      <c r="G711" s="58" t="n">
        <v>7.5</v>
      </c>
      <c r="H711" s="58" t="n">
        <v>8.6</v>
      </c>
      <c r="I711" s="58" t="n">
        <v>3.1</v>
      </c>
    </row>
    <row r="712" customFormat="false" ht="15.75" hidden="false" customHeight="false" outlineLevel="0" collapsed="false">
      <c r="A712" s="32"/>
      <c r="C712" s="56" t="n">
        <v>709</v>
      </c>
      <c r="D712" s="18" t="n">
        <v>531.06</v>
      </c>
      <c r="E712" s="58" t="n">
        <v>29.5</v>
      </c>
      <c r="F712" s="58" t="n">
        <v>25.4</v>
      </c>
      <c r="G712" s="58" t="n">
        <v>8.5</v>
      </c>
      <c r="H712" s="58" t="n">
        <v>9</v>
      </c>
      <c r="I712" s="58" t="n">
        <v>3.1</v>
      </c>
    </row>
    <row r="713" customFormat="false" ht="15.75" hidden="false" customHeight="false" outlineLevel="0" collapsed="false">
      <c r="A713" s="32"/>
      <c r="C713" s="56" t="n">
        <v>710</v>
      </c>
      <c r="D713" s="18" t="n">
        <v>516</v>
      </c>
      <c r="E713" s="58" t="n">
        <v>30</v>
      </c>
      <c r="F713" s="58" t="n">
        <v>25.8</v>
      </c>
      <c r="G713" s="58" t="n">
        <v>7.8</v>
      </c>
      <c r="H713" s="58" t="n">
        <v>9</v>
      </c>
      <c r="I713" s="58" t="n">
        <v>3.2</v>
      </c>
    </row>
    <row r="714" customFormat="false" ht="15.75" hidden="false" customHeight="false" outlineLevel="0" collapsed="false">
      <c r="A714" s="32"/>
      <c r="C714" s="56" t="n">
        <v>711</v>
      </c>
      <c r="D714" s="18" t="n">
        <v>522.39</v>
      </c>
      <c r="E714" s="58" t="n">
        <v>28.4</v>
      </c>
      <c r="F714" s="58" t="n">
        <v>24.9</v>
      </c>
      <c r="G714" s="58" t="n">
        <v>8</v>
      </c>
      <c r="H714" s="58" t="n">
        <v>8.8</v>
      </c>
      <c r="I714" s="58" t="n">
        <v>3.1</v>
      </c>
    </row>
    <row r="715" customFormat="false" ht="15.75" hidden="false" customHeight="false" outlineLevel="0" collapsed="false">
      <c r="A715" s="32"/>
      <c r="C715" s="56" t="n">
        <v>712</v>
      </c>
      <c r="D715" s="18" t="n">
        <v>417.94</v>
      </c>
      <c r="E715" s="58" t="n">
        <v>28.2</v>
      </c>
      <c r="F715" s="58" t="n">
        <v>24.7</v>
      </c>
      <c r="G715" s="58" t="n">
        <v>7.3</v>
      </c>
      <c r="H715" s="58" t="n">
        <v>8</v>
      </c>
      <c r="I715" s="58" t="n">
        <v>3.1</v>
      </c>
    </row>
    <row r="716" customFormat="false" ht="15.75" hidden="false" customHeight="false" outlineLevel="0" collapsed="false">
      <c r="A716" s="32"/>
      <c r="C716" s="56" t="n">
        <v>713</v>
      </c>
      <c r="D716" s="18" t="n">
        <v>510.54</v>
      </c>
      <c r="E716" s="58" t="n">
        <v>29.5</v>
      </c>
      <c r="F716" s="58" t="n">
        <v>25.3</v>
      </c>
      <c r="G716" s="58" t="n">
        <v>8.2</v>
      </c>
      <c r="H716" s="58" t="n">
        <v>9</v>
      </c>
      <c r="I716" s="58" t="n">
        <v>3.2</v>
      </c>
    </row>
    <row r="717" customFormat="false" ht="15.75" hidden="false" customHeight="false" outlineLevel="0" collapsed="false">
      <c r="A717" s="32"/>
      <c r="C717" s="56" t="n">
        <v>714</v>
      </c>
      <c r="D717" s="18" t="n">
        <v>547.3</v>
      </c>
      <c r="E717" s="58" t="n">
        <v>29.5</v>
      </c>
      <c r="F717" s="58" t="n">
        <v>25.3</v>
      </c>
      <c r="G717" s="58" t="n">
        <v>8</v>
      </c>
      <c r="H717" s="58" t="n">
        <v>9.5</v>
      </c>
      <c r="I717" s="58" t="n">
        <v>3.1</v>
      </c>
    </row>
    <row r="718" customFormat="false" ht="15.75" hidden="false" customHeight="false" outlineLevel="0" collapsed="false">
      <c r="A718" s="32"/>
      <c r="C718" s="56" t="n">
        <v>715</v>
      </c>
      <c r="D718" s="18" t="n">
        <v>471.5</v>
      </c>
      <c r="E718" s="58" t="n">
        <v>27.9</v>
      </c>
      <c r="F718" s="58" t="n">
        <v>23.8</v>
      </c>
      <c r="G718" s="58" t="n">
        <v>8</v>
      </c>
      <c r="H718" s="58" t="n">
        <v>8.6</v>
      </c>
      <c r="I718" s="58" t="n">
        <v>3.1</v>
      </c>
    </row>
    <row r="719" customFormat="false" ht="15.75" hidden="false" customHeight="false" outlineLevel="0" collapsed="false">
      <c r="A719" s="32"/>
      <c r="C719" s="56" t="n">
        <v>716</v>
      </c>
      <c r="D719" s="18" t="n">
        <v>484.08</v>
      </c>
      <c r="E719" s="58" t="n">
        <v>28.5</v>
      </c>
      <c r="F719" s="58" t="n">
        <v>24.4</v>
      </c>
      <c r="G719" s="58" t="n">
        <v>8</v>
      </c>
      <c r="H719" s="58" t="n">
        <v>9</v>
      </c>
      <c r="I719" s="58" t="n">
        <v>3.2</v>
      </c>
    </row>
    <row r="720" customFormat="false" ht="15.75" hidden="false" customHeight="false" outlineLevel="0" collapsed="false">
      <c r="A720" s="32"/>
      <c r="C720" s="56" t="n">
        <v>717</v>
      </c>
      <c r="D720" s="18" t="n">
        <v>412.29</v>
      </c>
      <c r="E720" s="58" t="n">
        <v>27</v>
      </c>
      <c r="F720" s="58" t="n">
        <v>22.8</v>
      </c>
      <c r="G720" s="58" t="n">
        <v>7.4</v>
      </c>
      <c r="H720" s="58" t="n">
        <v>8.5</v>
      </c>
      <c r="I720" s="58" t="n">
        <v>3.1</v>
      </c>
    </row>
    <row r="721" customFormat="false" ht="15.75" hidden="false" customHeight="false" outlineLevel="0" collapsed="false">
      <c r="A721" s="32"/>
      <c r="C721" s="56" t="n">
        <v>718</v>
      </c>
      <c r="D721" s="18" t="n">
        <v>391.06</v>
      </c>
      <c r="E721" s="58" t="n">
        <v>27.2</v>
      </c>
      <c r="F721" s="58" t="n">
        <v>23.1</v>
      </c>
      <c r="G721" s="58" t="n">
        <v>7.4</v>
      </c>
      <c r="H721" s="58" t="n">
        <v>8.4</v>
      </c>
      <c r="I721" s="58" t="n">
        <v>3.1</v>
      </c>
    </row>
    <row r="722" customFormat="false" ht="15.75" hidden="false" customHeight="false" outlineLevel="0" collapsed="false">
      <c r="A722" s="32"/>
      <c r="C722" s="56" t="n">
        <v>719</v>
      </c>
      <c r="D722" s="18" t="n">
        <v>492.04</v>
      </c>
      <c r="E722" s="58" t="n">
        <v>28</v>
      </c>
      <c r="F722" s="58" t="n">
        <v>23.6</v>
      </c>
      <c r="G722" s="58" t="n">
        <v>7.8</v>
      </c>
      <c r="H722" s="58" t="n">
        <v>9.1</v>
      </c>
      <c r="I722" s="58" t="n">
        <v>3.2</v>
      </c>
    </row>
    <row r="723" customFormat="false" ht="15.75" hidden="false" customHeight="false" outlineLevel="0" collapsed="false">
      <c r="A723" s="32"/>
      <c r="C723" s="56" t="n">
        <v>720</v>
      </c>
      <c r="D723" s="18" t="n">
        <v>442.04</v>
      </c>
      <c r="E723" s="58" t="n">
        <v>28.1</v>
      </c>
      <c r="F723" s="58" t="n">
        <v>23.4</v>
      </c>
      <c r="G723" s="58" t="n">
        <v>7.5</v>
      </c>
      <c r="H723" s="58" t="n">
        <v>8.9</v>
      </c>
      <c r="I723" s="58" t="n">
        <v>3.2</v>
      </c>
    </row>
    <row r="724" customFormat="false" ht="15.75" hidden="false" customHeight="false" outlineLevel="0" collapsed="false">
      <c r="A724" s="32"/>
      <c r="C724" s="56" t="n">
        <v>721</v>
      </c>
      <c r="D724" s="18" t="n">
        <v>380.61</v>
      </c>
      <c r="E724" s="58" t="n">
        <v>26.2</v>
      </c>
      <c r="F724" s="58" t="n">
        <v>21.8</v>
      </c>
      <c r="G724" s="58" t="n">
        <v>7</v>
      </c>
      <c r="H724" s="58" t="n">
        <v>8.2</v>
      </c>
      <c r="I724" s="58" t="n">
        <v>3.2</v>
      </c>
    </row>
    <row r="725" customFormat="false" ht="15.75" hidden="false" customHeight="false" outlineLevel="0" collapsed="false">
      <c r="A725" s="32"/>
      <c r="C725" s="56" t="n">
        <v>722</v>
      </c>
      <c r="D725" s="18" t="n">
        <v>435.08</v>
      </c>
      <c r="E725" s="58" t="n">
        <v>28.5</v>
      </c>
      <c r="F725" s="58" t="n">
        <v>24.4</v>
      </c>
      <c r="G725" s="58" t="n">
        <v>8</v>
      </c>
      <c r="H725" s="58" t="n">
        <v>8.1</v>
      </c>
      <c r="I725" s="58" t="n">
        <v>3.2</v>
      </c>
    </row>
    <row r="726" customFormat="false" ht="15.75" hidden="false" customHeight="false" outlineLevel="0" collapsed="false">
      <c r="A726" s="32"/>
      <c r="C726" s="56" t="n">
        <v>723</v>
      </c>
      <c r="D726" s="18" t="n">
        <v>410.03</v>
      </c>
      <c r="E726" s="58" t="n">
        <v>27.8</v>
      </c>
      <c r="F726" s="58" t="n">
        <v>23.8</v>
      </c>
      <c r="G726" s="58" t="n">
        <v>8</v>
      </c>
      <c r="H726" s="58" t="n">
        <v>8.6</v>
      </c>
      <c r="I726" s="58" t="n">
        <v>3.1</v>
      </c>
    </row>
    <row r="727" customFormat="false" ht="15.75" hidden="false" customHeight="false" outlineLevel="0" collapsed="false">
      <c r="A727" s="32"/>
      <c r="C727" s="56" t="n">
        <v>724</v>
      </c>
      <c r="D727" s="18" t="n">
        <v>357.37</v>
      </c>
      <c r="E727" s="58" t="n">
        <v>24.3</v>
      </c>
      <c r="F727" s="58" t="n">
        <v>20.6</v>
      </c>
      <c r="G727" s="58" t="n">
        <v>7.4</v>
      </c>
      <c r="H727" s="58" t="n">
        <v>8.4</v>
      </c>
      <c r="I727" s="58" t="n">
        <v>3.1</v>
      </c>
    </row>
    <row r="728" customFormat="false" ht="15.75" hidden="false" customHeight="false" outlineLevel="0" collapsed="false">
      <c r="A728" s="32"/>
      <c r="C728" s="56" t="n">
        <v>725</v>
      </c>
      <c r="D728" s="18" t="n">
        <v>388.18</v>
      </c>
      <c r="E728" s="58" t="n">
        <v>27.4</v>
      </c>
      <c r="F728" s="58" t="n">
        <v>23.2</v>
      </c>
      <c r="G728" s="58" t="n">
        <v>7.3</v>
      </c>
      <c r="H728" s="58" t="n">
        <v>8.1</v>
      </c>
      <c r="I728" s="58" t="n">
        <v>3.1</v>
      </c>
    </row>
    <row r="729" customFormat="false" ht="15.75" hidden="false" customHeight="false" outlineLevel="0" collapsed="false">
      <c r="A729" s="32"/>
      <c r="C729" s="56" t="n">
        <v>726</v>
      </c>
      <c r="D729" s="18" t="n">
        <v>486.08</v>
      </c>
      <c r="E729" s="58" t="n">
        <v>29.8</v>
      </c>
      <c r="F729" s="58" t="n">
        <v>25.6</v>
      </c>
      <c r="G729" s="58" t="n">
        <v>8</v>
      </c>
      <c r="H729" s="58" t="n">
        <v>8.8</v>
      </c>
      <c r="I729" s="58" t="n">
        <v>3.1</v>
      </c>
    </row>
    <row r="730" customFormat="false" ht="15.75" hidden="false" customHeight="false" outlineLevel="0" collapsed="false">
      <c r="A730" s="32"/>
      <c r="C730" s="56" t="n">
        <v>727</v>
      </c>
      <c r="D730" s="18" t="n">
        <v>411.17</v>
      </c>
      <c r="E730" s="58" t="n">
        <v>26.8</v>
      </c>
      <c r="F730" s="58" t="n">
        <v>22.8</v>
      </c>
      <c r="G730" s="58" t="n">
        <v>7.8</v>
      </c>
      <c r="H730" s="58" t="n">
        <v>8.4</v>
      </c>
      <c r="I730" s="58" t="n">
        <v>3.2</v>
      </c>
    </row>
    <row r="731" customFormat="false" ht="15.75" hidden="false" customHeight="false" outlineLevel="0" collapsed="false">
      <c r="A731" s="32"/>
      <c r="C731" s="56" t="n">
        <v>728</v>
      </c>
      <c r="D731" s="18" t="n">
        <v>430.29</v>
      </c>
      <c r="E731" s="58" t="n">
        <v>28.1</v>
      </c>
      <c r="F731" s="58" t="n">
        <v>23.6</v>
      </c>
      <c r="G731" s="58" t="n">
        <v>7.8</v>
      </c>
      <c r="H731" s="58" t="n">
        <v>8.8</v>
      </c>
      <c r="I731" s="58" t="n">
        <v>3.1</v>
      </c>
    </row>
    <row r="732" customFormat="false" ht="15.75" hidden="false" customHeight="false" outlineLevel="0" collapsed="false">
      <c r="A732" s="32"/>
      <c r="C732" s="56" t="n">
        <v>729</v>
      </c>
      <c r="D732" s="18" t="n">
        <v>501.26</v>
      </c>
      <c r="E732" s="58" t="n">
        <v>28.4</v>
      </c>
      <c r="F732" s="58" t="n">
        <v>24.6</v>
      </c>
      <c r="G732" s="58" t="n">
        <v>7.8</v>
      </c>
      <c r="H732" s="58" t="n">
        <v>8.8</v>
      </c>
      <c r="I732" s="58" t="n">
        <v>3.2</v>
      </c>
    </row>
    <row r="733" customFormat="false" ht="15.75" hidden="false" customHeight="false" outlineLevel="0" collapsed="false">
      <c r="A733" s="32"/>
      <c r="C733" s="56" t="n">
        <v>730</v>
      </c>
      <c r="D733" s="18" t="n">
        <v>400.08</v>
      </c>
      <c r="E733" s="58" t="n">
        <v>27.5</v>
      </c>
      <c r="F733" s="58" t="n">
        <v>22.8</v>
      </c>
      <c r="G733" s="58" t="n">
        <v>7.6</v>
      </c>
      <c r="H733" s="58" t="n">
        <v>8.5</v>
      </c>
      <c r="I733" s="58" t="n">
        <v>3.1</v>
      </c>
    </row>
    <row r="734" customFormat="false" ht="15.75" hidden="false" customHeight="false" outlineLevel="0" collapsed="false">
      <c r="A734" s="32"/>
      <c r="C734" s="56" t="n">
        <v>731</v>
      </c>
      <c r="D734" s="18" t="n">
        <v>440.14</v>
      </c>
      <c r="E734" s="58" t="n">
        <v>28.3</v>
      </c>
      <c r="F734" s="58" t="n">
        <v>24</v>
      </c>
      <c r="G734" s="58" t="n">
        <v>7.6</v>
      </c>
      <c r="H734" s="58" t="n">
        <v>8.9</v>
      </c>
      <c r="I734" s="58" t="n">
        <v>3.1</v>
      </c>
    </row>
    <row r="735" customFormat="false" ht="15.75" hidden="false" customHeight="false" outlineLevel="0" collapsed="false">
      <c r="A735" s="32"/>
      <c r="C735" s="25" t="n">
        <v>732</v>
      </c>
      <c r="D735" s="26" t="n">
        <v>728.15</v>
      </c>
      <c r="E735" s="59" t="n">
        <v>32</v>
      </c>
      <c r="F735" s="59" t="n">
        <v>27</v>
      </c>
      <c r="G735" s="59" t="n">
        <v>9.5</v>
      </c>
      <c r="H735" s="59" t="n">
        <v>11</v>
      </c>
      <c r="I735" s="59" t="n">
        <v>3</v>
      </c>
    </row>
    <row r="736" customFormat="false" ht="15.75" hidden="false" customHeight="false" outlineLevel="0" collapsed="false">
      <c r="A736" s="32"/>
      <c r="C736" s="25" t="n">
        <v>733</v>
      </c>
      <c r="D736" s="13" t="n">
        <v>651.37</v>
      </c>
      <c r="E736" s="9" t="n">
        <v>32</v>
      </c>
      <c r="F736" s="9" t="n">
        <v>25.7</v>
      </c>
      <c r="G736" s="9" t="n">
        <v>8.5</v>
      </c>
      <c r="H736" s="9" t="n">
        <v>10</v>
      </c>
      <c r="I736" s="9" t="n">
        <v>3</v>
      </c>
    </row>
    <row r="737" customFormat="false" ht="15.75" hidden="false" customHeight="false" outlineLevel="0" collapsed="false">
      <c r="A737" s="32"/>
      <c r="C737" s="25" t="n">
        <v>734</v>
      </c>
      <c r="D737" s="13" t="n">
        <v>635.09</v>
      </c>
      <c r="E737" s="9" t="n">
        <v>32</v>
      </c>
      <c r="F737" s="9" t="n">
        <v>26.7</v>
      </c>
      <c r="G737" s="9" t="n">
        <v>9</v>
      </c>
      <c r="H737" s="9" t="n">
        <v>9.2</v>
      </c>
      <c r="I737" s="9" t="n">
        <v>3</v>
      </c>
    </row>
    <row r="738" customFormat="false" ht="15.75" hidden="false" customHeight="false" outlineLevel="0" collapsed="false">
      <c r="A738" s="32"/>
      <c r="C738" s="25" t="n">
        <v>735</v>
      </c>
      <c r="D738" s="13" t="n">
        <v>529.32</v>
      </c>
      <c r="E738" s="9" t="n">
        <v>29</v>
      </c>
      <c r="F738" s="9" t="n">
        <v>24.3</v>
      </c>
      <c r="G738" s="9" t="n">
        <v>8</v>
      </c>
      <c r="H738" s="9" t="n">
        <v>9</v>
      </c>
      <c r="I738" s="9" t="n">
        <v>3.1</v>
      </c>
    </row>
    <row r="739" customFormat="false" ht="15.75" hidden="false" customHeight="false" outlineLevel="0" collapsed="false">
      <c r="A739" s="32"/>
      <c r="C739" s="25" t="n">
        <v>736</v>
      </c>
      <c r="D739" s="13" t="n">
        <v>474.96</v>
      </c>
      <c r="E739" s="9" t="n">
        <v>29.5</v>
      </c>
      <c r="F739" s="9" t="n">
        <v>24.3</v>
      </c>
      <c r="G739" s="9" t="n">
        <v>8.6</v>
      </c>
      <c r="H739" s="9" t="n">
        <v>9</v>
      </c>
      <c r="I739" s="9" t="n">
        <v>2.9</v>
      </c>
    </row>
    <row r="740" customFormat="false" ht="15.75" hidden="false" customHeight="false" outlineLevel="0" collapsed="false">
      <c r="A740" s="32"/>
      <c r="C740" s="25" t="n">
        <v>737</v>
      </c>
      <c r="D740" s="13" t="n">
        <v>644.38</v>
      </c>
      <c r="E740" s="9" t="n">
        <v>30.8</v>
      </c>
      <c r="F740" s="9" t="n">
        <v>26.2</v>
      </c>
      <c r="G740" s="9" t="n">
        <v>8.6</v>
      </c>
      <c r="H740" s="9" t="n">
        <v>9.6</v>
      </c>
      <c r="I740" s="9" t="n">
        <v>3.1</v>
      </c>
    </row>
    <row r="741" customFormat="false" ht="15.75" hidden="false" customHeight="false" outlineLevel="0" collapsed="false">
      <c r="A741" s="32"/>
      <c r="C741" s="25" t="n">
        <v>738</v>
      </c>
      <c r="D741" s="13" t="n">
        <v>528.32</v>
      </c>
      <c r="E741" s="9" t="n">
        <v>29.9</v>
      </c>
      <c r="F741" s="9" t="n">
        <v>24.3</v>
      </c>
      <c r="G741" s="9" t="n">
        <v>8.7</v>
      </c>
      <c r="H741" s="9" t="n">
        <v>9.2</v>
      </c>
      <c r="I741" s="9" t="n">
        <v>3</v>
      </c>
    </row>
    <row r="742" customFormat="false" ht="15.75" hidden="false" customHeight="false" outlineLevel="0" collapsed="false">
      <c r="A742" s="32"/>
      <c r="C742" s="25" t="n">
        <v>739</v>
      </c>
      <c r="D742" s="13" t="n">
        <v>576.99</v>
      </c>
      <c r="E742" s="9" t="n">
        <v>30.3</v>
      </c>
      <c r="F742" s="9" t="n">
        <v>25.4</v>
      </c>
      <c r="G742" s="9" t="n">
        <v>7.9</v>
      </c>
      <c r="H742" s="9" t="n">
        <v>9.1</v>
      </c>
      <c r="I742" s="9" t="n">
        <v>3</v>
      </c>
    </row>
    <row r="743" customFormat="false" ht="15.75" hidden="false" customHeight="false" outlineLevel="0" collapsed="false">
      <c r="A743" s="32"/>
      <c r="C743" s="25" t="n">
        <v>740</v>
      </c>
      <c r="D743" s="13" t="n">
        <v>465.12</v>
      </c>
      <c r="E743" s="9" t="n">
        <v>28.5</v>
      </c>
      <c r="F743" s="9" t="n">
        <v>24</v>
      </c>
      <c r="G743" s="9" t="n">
        <v>7.9</v>
      </c>
      <c r="H743" s="9" t="n">
        <v>8.4</v>
      </c>
      <c r="I743" s="9" t="n">
        <v>3.1</v>
      </c>
    </row>
    <row r="744" customFormat="false" ht="15.75" hidden="false" customHeight="false" outlineLevel="0" collapsed="false">
      <c r="A744" s="32"/>
      <c r="C744" s="25" t="n">
        <v>741</v>
      </c>
      <c r="D744" s="13" t="n">
        <v>598.57</v>
      </c>
      <c r="E744" s="9" t="n">
        <v>32</v>
      </c>
      <c r="F744" s="9" t="n">
        <v>25.6</v>
      </c>
      <c r="G744" s="9" t="n">
        <v>8</v>
      </c>
      <c r="H744" s="9" t="n">
        <v>9.4</v>
      </c>
      <c r="I744" s="9" t="n">
        <v>3</v>
      </c>
    </row>
    <row r="745" customFormat="false" ht="15.75" hidden="false" customHeight="false" outlineLevel="0" collapsed="false">
      <c r="A745" s="32"/>
      <c r="C745" s="25" t="n">
        <v>742</v>
      </c>
      <c r="D745" s="13" t="n">
        <v>423.24</v>
      </c>
      <c r="E745" s="9" t="n">
        <v>27.1</v>
      </c>
      <c r="F745" s="9" t="n">
        <v>23</v>
      </c>
      <c r="G745" s="9" t="n">
        <v>7.8</v>
      </c>
      <c r="H745" s="9" t="n">
        <v>8.2</v>
      </c>
      <c r="I745" s="9" t="n">
        <v>3</v>
      </c>
    </row>
    <row r="746" customFormat="false" ht="15.75" hidden="false" customHeight="false" outlineLevel="0" collapsed="false">
      <c r="A746" s="32"/>
      <c r="C746" s="25" t="n">
        <v>743</v>
      </c>
      <c r="D746" s="13" t="n">
        <v>551.7</v>
      </c>
      <c r="E746" s="9" t="n">
        <v>28.7</v>
      </c>
      <c r="F746" s="9" t="n">
        <v>24.3</v>
      </c>
      <c r="G746" s="9" t="n">
        <v>8.2</v>
      </c>
      <c r="H746" s="9" t="n">
        <v>8.7</v>
      </c>
      <c r="I746" s="9" t="n">
        <v>3.1</v>
      </c>
    </row>
    <row r="747" customFormat="false" ht="15.75" hidden="false" customHeight="false" outlineLevel="0" collapsed="false">
      <c r="A747" s="32"/>
      <c r="C747" s="25" t="n">
        <v>744</v>
      </c>
      <c r="D747" s="13" t="n">
        <v>463.42</v>
      </c>
      <c r="E747" s="9" t="n">
        <v>29.1</v>
      </c>
      <c r="F747" s="9" t="n">
        <v>24.4</v>
      </c>
      <c r="G747" s="9" t="n">
        <v>8.3</v>
      </c>
      <c r="H747" s="9" t="n">
        <v>8.8</v>
      </c>
      <c r="I747" s="9" t="n">
        <v>3</v>
      </c>
    </row>
    <row r="748" customFormat="false" ht="15.75" hidden="false" customHeight="false" outlineLevel="0" collapsed="false">
      <c r="A748" s="32"/>
      <c r="C748" s="25" t="n">
        <v>745</v>
      </c>
      <c r="D748" s="13" t="n">
        <v>509.54</v>
      </c>
      <c r="E748" s="9" t="n">
        <v>28.9</v>
      </c>
      <c r="F748" s="9" t="n">
        <v>24.3</v>
      </c>
      <c r="G748" s="9" t="n">
        <v>8.2</v>
      </c>
      <c r="H748" s="9" t="n">
        <v>9.1</v>
      </c>
      <c r="I748" s="9" t="n">
        <v>3.1</v>
      </c>
    </row>
    <row r="749" customFormat="false" ht="15.75" hidden="false" customHeight="false" outlineLevel="0" collapsed="false">
      <c r="A749" s="32"/>
      <c r="C749" s="25" t="n">
        <v>746</v>
      </c>
      <c r="D749" s="13" t="n">
        <v>590.03</v>
      </c>
      <c r="E749" s="9" t="n">
        <v>29.4</v>
      </c>
      <c r="F749" s="9" t="n">
        <v>24.3</v>
      </c>
      <c r="G749" s="9" t="n">
        <v>8</v>
      </c>
      <c r="H749" s="9" t="n">
        <v>9.6</v>
      </c>
      <c r="I749" s="9" t="n">
        <v>2.9</v>
      </c>
    </row>
    <row r="750" customFormat="false" ht="15.75" hidden="false" customHeight="false" outlineLevel="0" collapsed="false">
      <c r="A750" s="32"/>
      <c r="C750" s="25" t="n">
        <v>747</v>
      </c>
      <c r="D750" s="13" t="n">
        <v>548.64</v>
      </c>
      <c r="E750" s="9" t="n">
        <v>30.3</v>
      </c>
      <c r="F750" s="9" t="n">
        <v>26</v>
      </c>
      <c r="G750" s="9" t="n">
        <v>8</v>
      </c>
      <c r="H750" s="9" t="n">
        <v>8.7</v>
      </c>
      <c r="I750" s="9" t="n">
        <v>3.1</v>
      </c>
    </row>
    <row r="751" customFormat="false" ht="15.75" hidden="false" customHeight="false" outlineLevel="0" collapsed="false">
      <c r="A751" s="32"/>
      <c r="C751" s="25" t="n">
        <v>748</v>
      </c>
      <c r="D751" s="13" t="n">
        <v>575.22</v>
      </c>
      <c r="E751" s="9" t="n">
        <v>29.5</v>
      </c>
      <c r="F751" s="9" t="n">
        <v>25.8</v>
      </c>
      <c r="G751" s="9" t="n">
        <v>8</v>
      </c>
      <c r="H751" s="9" t="n">
        <v>9.4</v>
      </c>
      <c r="I751" s="9" t="n">
        <v>3.1</v>
      </c>
    </row>
    <row r="752" customFormat="false" ht="15.75" hidden="false" customHeight="false" outlineLevel="0" collapsed="false">
      <c r="A752" s="32"/>
      <c r="C752" s="25" t="n">
        <v>749</v>
      </c>
      <c r="D752" s="13" t="n">
        <v>464.95</v>
      </c>
      <c r="E752" s="9" t="n">
        <v>28.2</v>
      </c>
      <c r="F752" s="9" t="n">
        <v>25</v>
      </c>
      <c r="G752" s="9" t="n">
        <v>7.5</v>
      </c>
      <c r="H752" s="9" t="n">
        <v>8</v>
      </c>
      <c r="I752" s="9" t="n">
        <v>3</v>
      </c>
    </row>
    <row r="753" customFormat="false" ht="15.75" hidden="false" customHeight="false" outlineLevel="0" collapsed="false">
      <c r="A753" s="32"/>
      <c r="C753" s="25" t="n">
        <v>750</v>
      </c>
      <c r="D753" s="13" t="n">
        <v>410.28</v>
      </c>
      <c r="E753" s="9" t="n">
        <v>26.7</v>
      </c>
      <c r="F753" s="9" t="n">
        <v>22.4</v>
      </c>
      <c r="G753" s="9" t="n">
        <v>8</v>
      </c>
      <c r="H753" s="9" t="n">
        <v>7.9</v>
      </c>
      <c r="I753" s="9" t="n">
        <v>2.9</v>
      </c>
    </row>
    <row r="754" customFormat="false" ht="15.75" hidden="false" customHeight="false" outlineLevel="0" collapsed="false">
      <c r="A754" s="32"/>
      <c r="C754" s="25" t="n">
        <v>751</v>
      </c>
      <c r="D754" s="13" t="n">
        <v>447.06</v>
      </c>
      <c r="E754" s="9" t="n">
        <v>28.3</v>
      </c>
      <c r="F754" s="9" t="n">
        <v>24</v>
      </c>
      <c r="G754" s="9" t="n">
        <v>8</v>
      </c>
      <c r="H754" s="9" t="n">
        <v>8.9</v>
      </c>
      <c r="I754" s="9" t="n">
        <v>2.9</v>
      </c>
    </row>
    <row r="755" customFormat="false" ht="15.75" hidden="false" customHeight="false" outlineLevel="0" collapsed="false">
      <c r="A755" s="32"/>
      <c r="C755" s="25" t="n">
        <v>752</v>
      </c>
      <c r="D755" s="13" t="n">
        <v>528.02</v>
      </c>
      <c r="E755" s="9" t="n">
        <v>29</v>
      </c>
      <c r="F755" s="9" t="n">
        <v>24.5</v>
      </c>
      <c r="G755" s="9" t="n">
        <v>8</v>
      </c>
      <c r="H755" s="9" t="n">
        <v>8.7</v>
      </c>
      <c r="I755" s="9" t="n">
        <v>3.1</v>
      </c>
    </row>
    <row r="756" customFormat="false" ht="15.75" hidden="false" customHeight="false" outlineLevel="0" collapsed="false">
      <c r="A756" s="32"/>
      <c r="C756" s="25" t="n">
        <v>753</v>
      </c>
      <c r="D756" s="13" t="n">
        <v>634.51</v>
      </c>
      <c r="E756" s="9" t="n">
        <v>31</v>
      </c>
      <c r="F756" s="9" t="n">
        <v>26.8</v>
      </c>
      <c r="G756" s="9" t="n">
        <v>8</v>
      </c>
      <c r="H756" s="9" t="n">
        <v>9.5</v>
      </c>
      <c r="I756" s="9" t="n">
        <v>3.1</v>
      </c>
    </row>
    <row r="757" customFormat="false" ht="15.75" hidden="false" customHeight="false" outlineLevel="0" collapsed="false">
      <c r="A757" s="32"/>
      <c r="C757" s="25" t="n">
        <v>754</v>
      </c>
      <c r="D757" s="13" t="n">
        <v>493.2</v>
      </c>
      <c r="E757" s="9" t="n">
        <v>29.5</v>
      </c>
      <c r="F757" s="9" t="n">
        <v>24.4</v>
      </c>
      <c r="G757" s="9" t="n">
        <v>8</v>
      </c>
      <c r="H757" s="9" t="n">
        <v>8.5</v>
      </c>
      <c r="I757" s="9" t="n">
        <v>3</v>
      </c>
    </row>
    <row r="758" customFormat="false" ht="15.75" hidden="false" customHeight="false" outlineLevel="0" collapsed="false">
      <c r="A758" s="32"/>
      <c r="C758" s="25" t="n">
        <v>755</v>
      </c>
      <c r="D758" s="13" t="n">
        <v>589.54</v>
      </c>
      <c r="E758" s="9" t="n">
        <v>32</v>
      </c>
      <c r="F758" s="9" t="n">
        <v>26.4</v>
      </c>
      <c r="G758" s="60" t="n">
        <v>45330</v>
      </c>
      <c r="H758" s="60" t="n">
        <v>45543</v>
      </c>
      <c r="I758" s="60" t="n">
        <v>45294</v>
      </c>
    </row>
    <row r="759" customFormat="false" ht="15.75" hidden="false" customHeight="false" outlineLevel="0" collapsed="false">
      <c r="A759" s="32"/>
      <c r="C759" s="25" t="n">
        <v>756</v>
      </c>
      <c r="D759" s="13" t="n">
        <v>516.98</v>
      </c>
      <c r="E759" s="9" t="n">
        <v>30</v>
      </c>
      <c r="F759" s="9" t="n">
        <v>25.9</v>
      </c>
      <c r="G759" s="60" t="n">
        <v>45542</v>
      </c>
      <c r="H759" s="9" t="n">
        <v>9</v>
      </c>
      <c r="I759" s="60" t="n">
        <v>45537</v>
      </c>
    </row>
    <row r="760" customFormat="false" ht="15.75" hidden="false" customHeight="false" outlineLevel="0" collapsed="false">
      <c r="A760" s="32"/>
      <c r="C760" s="25" t="n">
        <v>757</v>
      </c>
      <c r="D760" s="13" t="n">
        <v>630.13</v>
      </c>
      <c r="E760" s="9" t="n">
        <v>30.5</v>
      </c>
      <c r="F760" s="9" t="n">
        <v>26</v>
      </c>
      <c r="G760" s="9" t="n">
        <v>8.5</v>
      </c>
      <c r="H760" s="60" t="n">
        <v>45421</v>
      </c>
      <c r="I760" s="9" t="n">
        <v>3</v>
      </c>
    </row>
    <row r="761" customFormat="false" ht="15.75" hidden="false" customHeight="false" outlineLevel="0" collapsed="false">
      <c r="A761" s="32"/>
      <c r="C761" s="25" t="n">
        <v>758</v>
      </c>
      <c r="D761" s="13" t="n">
        <v>627.73</v>
      </c>
      <c r="E761" s="9" t="n">
        <v>31.2</v>
      </c>
      <c r="F761" s="9" t="n">
        <v>26.3</v>
      </c>
      <c r="G761" s="60" t="n">
        <v>45543</v>
      </c>
      <c r="H761" s="9" t="n">
        <v>9</v>
      </c>
      <c r="I761" s="60" t="n">
        <v>45294</v>
      </c>
    </row>
    <row r="762" customFormat="false" ht="15.75" hidden="false" customHeight="false" outlineLevel="0" collapsed="false">
      <c r="A762" s="32"/>
      <c r="C762" s="25" t="n">
        <v>759</v>
      </c>
      <c r="D762" s="13" t="n">
        <v>510.68</v>
      </c>
      <c r="E762" s="9" t="n">
        <v>29.5</v>
      </c>
      <c r="F762" s="9" t="n">
        <v>24.8</v>
      </c>
      <c r="G762" s="60" t="n">
        <v>45542</v>
      </c>
      <c r="H762" s="60" t="n">
        <v>45331</v>
      </c>
      <c r="I762" s="60" t="n">
        <v>45294</v>
      </c>
    </row>
    <row r="763" customFormat="false" ht="15.75" hidden="false" customHeight="false" outlineLevel="0" collapsed="false">
      <c r="A763" s="32"/>
      <c r="C763" s="25" t="n">
        <v>760</v>
      </c>
      <c r="D763" s="13" t="n">
        <v>669.13</v>
      </c>
      <c r="E763" s="9" t="n">
        <v>31.8</v>
      </c>
      <c r="F763" s="9" t="n">
        <v>27.5</v>
      </c>
      <c r="G763" s="9" t="n">
        <v>9</v>
      </c>
      <c r="H763" s="60" t="n">
        <v>45452</v>
      </c>
      <c r="I763" s="9" t="n">
        <v>3</v>
      </c>
    </row>
    <row r="764" customFormat="false" ht="15.75" hidden="false" customHeight="false" outlineLevel="0" collapsed="false">
      <c r="A764" s="32"/>
      <c r="C764" s="25" t="n">
        <v>761</v>
      </c>
      <c r="D764" s="13" t="n">
        <v>517.15</v>
      </c>
      <c r="E764" s="9" t="n">
        <v>29.8</v>
      </c>
      <c r="F764" s="9" t="n">
        <v>26.2</v>
      </c>
      <c r="G764" s="60" t="n">
        <v>45420</v>
      </c>
      <c r="H764" s="60" t="n">
        <v>45481</v>
      </c>
      <c r="I764" s="9" t="n">
        <v>3</v>
      </c>
    </row>
    <row r="765" customFormat="false" ht="15.75" hidden="false" customHeight="false" outlineLevel="0" collapsed="false">
      <c r="A765" s="32"/>
      <c r="C765" s="25" t="n">
        <v>762</v>
      </c>
      <c r="D765" s="13" t="n">
        <v>622.83</v>
      </c>
      <c r="E765" s="9" t="n">
        <v>31.8</v>
      </c>
      <c r="F765" s="9" t="n">
        <v>26.8</v>
      </c>
      <c r="G765" s="60" t="n">
        <v>45420</v>
      </c>
      <c r="H765" s="60" t="n">
        <v>45331</v>
      </c>
      <c r="I765" s="60" t="n">
        <v>45294</v>
      </c>
    </row>
    <row r="766" customFormat="false" ht="15.75" hidden="false" customHeight="false" outlineLevel="0" collapsed="false">
      <c r="A766" s="32"/>
      <c r="C766" s="25" t="n">
        <v>763</v>
      </c>
      <c r="D766" s="13" t="n">
        <v>544.8</v>
      </c>
      <c r="E766" s="9" t="n">
        <v>29.8</v>
      </c>
      <c r="F766" s="9" t="n">
        <v>25.5</v>
      </c>
      <c r="G766" s="60" t="n">
        <v>45512</v>
      </c>
      <c r="H766" s="9" t="n">
        <v>9.4</v>
      </c>
      <c r="I766" s="60" t="n">
        <v>45294</v>
      </c>
    </row>
    <row r="767" customFormat="false" ht="15.75" hidden="false" customHeight="false" outlineLevel="0" collapsed="false">
      <c r="A767" s="32"/>
      <c r="C767" s="25" t="n">
        <v>764</v>
      </c>
      <c r="D767" s="13" t="n">
        <v>625.98</v>
      </c>
      <c r="E767" s="9" t="n">
        <v>31</v>
      </c>
      <c r="F767" s="9" t="n">
        <v>26.3</v>
      </c>
      <c r="G767" s="9" t="n">
        <v>9</v>
      </c>
      <c r="H767" s="60" t="n">
        <v>45421</v>
      </c>
      <c r="I767" s="9" t="n">
        <v>3</v>
      </c>
    </row>
    <row r="768" customFormat="false" ht="15.75" hidden="false" customHeight="false" outlineLevel="0" collapsed="false">
      <c r="A768" s="32"/>
      <c r="C768" s="25" t="n">
        <v>765</v>
      </c>
      <c r="D768" s="13" t="n">
        <v>698</v>
      </c>
      <c r="E768" s="9" t="n">
        <v>30</v>
      </c>
      <c r="F768" s="60" t="n">
        <v>45348</v>
      </c>
      <c r="G768" s="60" t="n">
        <v>45420</v>
      </c>
      <c r="H768" s="9" t="n">
        <v>9.2</v>
      </c>
      <c r="I768" s="60" t="n">
        <v>45294</v>
      </c>
    </row>
    <row r="769" customFormat="false" ht="15.75" hidden="false" customHeight="false" outlineLevel="0" collapsed="false">
      <c r="A769" s="32"/>
      <c r="C769" s="25" t="n">
        <v>766</v>
      </c>
      <c r="D769" s="13" t="n">
        <v>662.8</v>
      </c>
      <c r="E769" s="9" t="n">
        <v>31.2</v>
      </c>
      <c r="F769" s="9" t="n">
        <v>25.8</v>
      </c>
      <c r="G769" s="60" t="n">
        <v>45420</v>
      </c>
      <c r="H769" s="9" t="n">
        <v>10</v>
      </c>
      <c r="I769" s="60" t="n">
        <v>45325</v>
      </c>
    </row>
    <row r="770" customFormat="false" ht="15.75" hidden="false" customHeight="false" outlineLevel="0" collapsed="false">
      <c r="A770" s="32"/>
      <c r="C770" s="25" t="n">
        <v>767</v>
      </c>
      <c r="D770" s="13" t="n">
        <v>589.52</v>
      </c>
      <c r="E770" s="9" t="n">
        <v>30</v>
      </c>
      <c r="F770" s="9" t="n">
        <v>25.8</v>
      </c>
      <c r="G770" s="60" t="n">
        <v>45511</v>
      </c>
      <c r="H770" s="60" t="n">
        <v>45331</v>
      </c>
      <c r="I770" s="9" t="n">
        <v>3</v>
      </c>
    </row>
    <row r="771" customFormat="false" ht="15.75" hidden="false" customHeight="false" outlineLevel="0" collapsed="false">
      <c r="A771" s="32"/>
      <c r="C771" s="25" t="n">
        <v>768</v>
      </c>
      <c r="D771" s="13" t="n">
        <v>480.82</v>
      </c>
      <c r="E771" s="9" t="n">
        <v>29</v>
      </c>
      <c r="F771" s="9" t="n">
        <v>24.6</v>
      </c>
      <c r="G771" s="9" t="n">
        <v>8</v>
      </c>
      <c r="H771" s="60" t="n">
        <v>45420</v>
      </c>
      <c r="I771" s="9" t="n">
        <v>3</v>
      </c>
    </row>
    <row r="772" customFormat="false" ht="15.75" hidden="false" customHeight="false" outlineLevel="0" collapsed="false">
      <c r="A772" s="32"/>
      <c r="C772" s="25" t="n">
        <v>769</v>
      </c>
      <c r="D772" s="13" t="n">
        <v>438.72</v>
      </c>
      <c r="E772" s="9" t="n">
        <v>28.9</v>
      </c>
      <c r="F772" s="9" t="n">
        <v>24.2</v>
      </c>
      <c r="G772" s="9" t="n">
        <v>8</v>
      </c>
      <c r="H772" s="60" t="n">
        <v>45481</v>
      </c>
      <c r="I772" s="60" t="n">
        <v>45537</v>
      </c>
    </row>
    <row r="773" customFormat="false" ht="15.75" hidden="false" customHeight="false" outlineLevel="0" collapsed="false">
      <c r="A773" s="32"/>
      <c r="C773" s="25" t="n">
        <v>770</v>
      </c>
      <c r="D773" s="13" t="n">
        <v>536.08</v>
      </c>
      <c r="E773" s="9" t="n">
        <v>30.1</v>
      </c>
      <c r="F773" s="9" t="n">
        <v>25.3</v>
      </c>
      <c r="G773" s="60" t="n">
        <v>45512</v>
      </c>
      <c r="H773" s="60" t="n">
        <v>45300</v>
      </c>
      <c r="I773" s="9" t="n">
        <v>3</v>
      </c>
    </row>
    <row r="774" customFormat="false" ht="15.75" hidden="false" customHeight="false" outlineLevel="0" collapsed="false">
      <c r="A774" s="32"/>
      <c r="C774" s="25" t="n">
        <v>771</v>
      </c>
      <c r="D774" s="13" t="n">
        <v>658.1</v>
      </c>
      <c r="E774" s="9" t="n">
        <v>32</v>
      </c>
      <c r="F774" s="9" t="n">
        <v>27.2</v>
      </c>
      <c r="G774" s="60" t="n">
        <v>45390</v>
      </c>
      <c r="H774" s="60" t="n">
        <v>45391</v>
      </c>
      <c r="I774" s="9" t="n">
        <v>3</v>
      </c>
    </row>
    <row r="775" customFormat="false" ht="15.75" hidden="false" customHeight="false" outlineLevel="0" collapsed="false">
      <c r="A775" s="32"/>
      <c r="C775" s="25" t="n">
        <v>772</v>
      </c>
      <c r="D775" s="13" t="n">
        <v>534.6</v>
      </c>
      <c r="E775" s="9" t="n">
        <v>28.8</v>
      </c>
      <c r="F775" s="9" t="n">
        <v>24.6</v>
      </c>
      <c r="G775" s="60" t="n">
        <v>45542</v>
      </c>
      <c r="H775" s="9" t="n">
        <v>8.9</v>
      </c>
      <c r="I775" s="9" t="n">
        <v>2.9</v>
      </c>
    </row>
    <row r="776" customFormat="false" ht="15.75" hidden="false" customHeight="false" outlineLevel="0" collapsed="false">
      <c r="A776" s="32"/>
      <c r="C776" s="25" t="n">
        <v>773</v>
      </c>
      <c r="D776" s="13" t="n">
        <v>473.94</v>
      </c>
      <c r="E776" s="9" t="n">
        <v>29.8</v>
      </c>
      <c r="F776" s="9" t="n">
        <v>25.8</v>
      </c>
      <c r="G776" s="60" t="n">
        <v>45450</v>
      </c>
      <c r="H776" s="9" t="n">
        <v>8</v>
      </c>
      <c r="I776" s="9" t="n">
        <v>2.9</v>
      </c>
    </row>
    <row r="777" customFormat="false" ht="15.75" hidden="false" customHeight="false" outlineLevel="0" collapsed="false">
      <c r="A777" s="32"/>
      <c r="C777" s="25" t="n">
        <v>774</v>
      </c>
      <c r="D777" s="13" t="n">
        <v>464.3</v>
      </c>
      <c r="E777" s="9" t="n">
        <v>26.2</v>
      </c>
      <c r="F777" s="9" t="n">
        <v>21.8</v>
      </c>
      <c r="G777" s="9" t="n">
        <v>8</v>
      </c>
      <c r="H777" s="60" t="n">
        <v>45512</v>
      </c>
      <c r="I777" s="9" t="n">
        <v>3</v>
      </c>
    </row>
    <row r="778" customFormat="false" ht="15.75" hidden="false" customHeight="false" outlineLevel="0" collapsed="false">
      <c r="A778" s="32"/>
      <c r="C778" s="25" t="n">
        <v>775</v>
      </c>
      <c r="D778" s="13" t="n">
        <v>565.7</v>
      </c>
      <c r="E778" s="9" t="n">
        <v>31.2</v>
      </c>
      <c r="F778" s="60" t="n">
        <v>45377</v>
      </c>
      <c r="G778" s="9" t="n">
        <v>8</v>
      </c>
      <c r="H778" s="61" t="s">
        <v>29</v>
      </c>
      <c r="I778" s="60" t="n">
        <v>45294</v>
      </c>
    </row>
    <row r="779" customFormat="false" ht="15.75" hidden="false" customHeight="false" outlineLevel="0" collapsed="false">
      <c r="A779" s="32"/>
      <c r="C779" s="25" t="n">
        <v>776</v>
      </c>
      <c r="D779" s="13" t="n">
        <v>534.08</v>
      </c>
      <c r="E779" s="9" t="n">
        <v>29</v>
      </c>
      <c r="F779" s="9" t="n">
        <v>24.6</v>
      </c>
      <c r="G779" s="60" t="n">
        <v>45511</v>
      </c>
      <c r="H779" s="60" t="n">
        <v>45420</v>
      </c>
      <c r="I779" s="9" t="n">
        <v>3</v>
      </c>
    </row>
    <row r="780" customFormat="false" ht="15.75" hidden="false" customHeight="false" outlineLevel="0" collapsed="false">
      <c r="A780" s="32"/>
      <c r="C780" s="25" t="n">
        <v>777</v>
      </c>
      <c r="D780" s="13" t="n">
        <v>604</v>
      </c>
      <c r="E780" s="9" t="n">
        <v>30</v>
      </c>
      <c r="F780" s="9" t="n">
        <v>25.5</v>
      </c>
      <c r="G780" s="60" t="n">
        <v>45330</v>
      </c>
      <c r="H780" s="60" t="n">
        <v>45391</v>
      </c>
      <c r="I780" s="9" t="n">
        <v>3</v>
      </c>
    </row>
    <row r="781" customFormat="false" ht="15.75" hidden="false" customHeight="false" outlineLevel="0" collapsed="false">
      <c r="A781" s="32"/>
      <c r="C781" s="25" t="n">
        <v>778</v>
      </c>
      <c r="D781" s="13" t="n">
        <v>495.82</v>
      </c>
      <c r="E781" s="9" t="n">
        <v>29.5</v>
      </c>
      <c r="F781" s="9" t="n">
        <v>24.5</v>
      </c>
      <c r="G781" s="9" t="n">
        <v>8</v>
      </c>
      <c r="H781" s="60" t="n">
        <v>45331</v>
      </c>
      <c r="I781" s="60" t="n">
        <v>45294</v>
      </c>
    </row>
    <row r="782" customFormat="false" ht="15.75" hidden="false" customHeight="false" outlineLevel="0" collapsed="false">
      <c r="A782" s="32"/>
      <c r="C782" s="25" t="n">
        <v>779</v>
      </c>
      <c r="D782" s="13" t="n">
        <v>565.27</v>
      </c>
      <c r="E782" s="9" t="n">
        <v>30.3</v>
      </c>
      <c r="F782" s="9" t="n">
        <v>25.6</v>
      </c>
      <c r="G782" s="60" t="n">
        <v>45420</v>
      </c>
      <c r="H782" s="60" t="n">
        <v>45391</v>
      </c>
      <c r="I782" s="9" t="n">
        <v>3</v>
      </c>
    </row>
    <row r="783" customFormat="false" ht="15.75" hidden="false" customHeight="false" outlineLevel="0" collapsed="false">
      <c r="A783" s="32"/>
      <c r="C783" s="25" t="n">
        <v>780</v>
      </c>
      <c r="D783" s="13" t="n">
        <v>288.26</v>
      </c>
      <c r="E783" s="9" t="n">
        <v>31.3</v>
      </c>
      <c r="F783" s="9" t="n">
        <v>25.8</v>
      </c>
      <c r="G783" s="60" t="n">
        <v>45512</v>
      </c>
      <c r="H783" s="60" t="n">
        <v>45544</v>
      </c>
      <c r="I783" s="60" t="n">
        <v>45294</v>
      </c>
    </row>
    <row r="784" customFormat="false" ht="15.75" hidden="false" customHeight="false" outlineLevel="0" collapsed="false">
      <c r="A784" s="32"/>
      <c r="C784" s="25" t="n">
        <v>781</v>
      </c>
      <c r="D784" s="13" t="n">
        <v>535.08</v>
      </c>
      <c r="E784" s="9" t="n">
        <v>29.5</v>
      </c>
      <c r="F784" s="9" t="n">
        <v>24.7</v>
      </c>
      <c r="G784" s="9" t="n">
        <v>8</v>
      </c>
      <c r="H784" s="9" t="n">
        <v>9</v>
      </c>
      <c r="I784" s="9" t="n">
        <v>3</v>
      </c>
    </row>
    <row r="785" customFormat="false" ht="15.75" hidden="false" customHeight="false" outlineLevel="0" collapsed="false">
      <c r="A785" s="32"/>
      <c r="C785" s="25" t="n">
        <v>782</v>
      </c>
      <c r="D785" s="13" t="n">
        <v>496.08</v>
      </c>
      <c r="E785" s="9" t="n">
        <v>29.8</v>
      </c>
      <c r="F785" s="60" t="n">
        <v>45317</v>
      </c>
      <c r="G785" s="9" t="n">
        <v>8</v>
      </c>
      <c r="H785" s="60" t="n">
        <v>45451</v>
      </c>
      <c r="I785" s="9" t="n">
        <v>3</v>
      </c>
    </row>
    <row r="786" customFormat="false" ht="15.75" hidden="false" customHeight="false" outlineLevel="0" collapsed="false">
      <c r="A786" s="32"/>
      <c r="C786" s="25" t="n">
        <v>783</v>
      </c>
      <c r="D786" s="13" t="n">
        <v>551.01</v>
      </c>
      <c r="E786" s="9" t="n">
        <v>31.7</v>
      </c>
      <c r="F786" s="60" t="n">
        <v>45349</v>
      </c>
      <c r="G786" s="60" t="n">
        <v>45420</v>
      </c>
      <c r="H786" s="60" t="n">
        <v>45331</v>
      </c>
      <c r="I786" s="9" t="n">
        <v>3</v>
      </c>
    </row>
    <row r="787" customFormat="false" ht="15.75" hidden="false" customHeight="false" outlineLevel="0" collapsed="false">
      <c r="A787" s="32"/>
      <c r="C787" s="25" t="n">
        <v>784</v>
      </c>
      <c r="D787" s="13" t="n">
        <v>631.18</v>
      </c>
      <c r="E787" s="9" t="n">
        <v>31</v>
      </c>
      <c r="F787" s="9" t="n">
        <v>26.2</v>
      </c>
      <c r="G787" s="9" t="n">
        <v>8</v>
      </c>
      <c r="H787" s="9" t="n">
        <v>9.4</v>
      </c>
      <c r="I787" s="9" t="n">
        <v>3</v>
      </c>
    </row>
    <row r="788" customFormat="false" ht="15.75" hidden="false" customHeight="false" outlineLevel="0" collapsed="false">
      <c r="A788" s="32"/>
      <c r="C788" s="25" t="n">
        <v>785</v>
      </c>
      <c r="D788" s="13" t="n">
        <v>517.06</v>
      </c>
      <c r="E788" s="9" t="n">
        <v>29.7</v>
      </c>
      <c r="F788" s="9" t="n">
        <v>25.2</v>
      </c>
      <c r="G788" s="60" t="n">
        <v>45542</v>
      </c>
      <c r="H788" s="60" t="n">
        <v>45451</v>
      </c>
      <c r="I788" s="9" t="n">
        <v>2.9</v>
      </c>
    </row>
    <row r="789" customFormat="false" ht="15.75" hidden="false" customHeight="false" outlineLevel="0" collapsed="false">
      <c r="A789" s="32"/>
      <c r="C789" s="25" t="n">
        <v>786</v>
      </c>
      <c r="D789" s="13" t="n">
        <v>476.32</v>
      </c>
      <c r="E789" s="9" t="n">
        <v>29.3</v>
      </c>
      <c r="F789" s="9" t="n">
        <v>24.7</v>
      </c>
      <c r="G789" s="9" t="n">
        <v>7.8</v>
      </c>
      <c r="H789" s="9" t="n">
        <v>8.2</v>
      </c>
      <c r="I789" s="9" t="n">
        <v>3</v>
      </c>
    </row>
    <row r="790" customFormat="false" ht="15.75" hidden="false" customHeight="false" outlineLevel="0" collapsed="false">
      <c r="A790" s="32"/>
      <c r="C790" s="25" t="n">
        <v>787</v>
      </c>
      <c r="D790" s="13" t="n">
        <v>512.54</v>
      </c>
      <c r="E790" s="9" t="n">
        <v>29</v>
      </c>
      <c r="F790" s="9" t="n">
        <v>24.2</v>
      </c>
      <c r="G790" s="9" t="n">
        <v>7.8</v>
      </c>
      <c r="H790" s="9" t="n">
        <v>9</v>
      </c>
      <c r="I790" s="9" t="n">
        <v>3.1</v>
      </c>
    </row>
    <row r="791" customFormat="false" ht="15.75" hidden="false" customHeight="false" outlineLevel="0" collapsed="false">
      <c r="A791" s="32"/>
      <c r="C791" s="25" t="n">
        <v>788</v>
      </c>
      <c r="D791" s="13" t="n">
        <v>480.88</v>
      </c>
      <c r="E791" s="9" t="n">
        <v>28.2</v>
      </c>
      <c r="F791" s="9" t="n">
        <v>23.7</v>
      </c>
      <c r="G791" s="9" t="n">
        <v>7.6</v>
      </c>
      <c r="H791" s="9" t="n">
        <v>8.9</v>
      </c>
      <c r="I791" s="9" t="n">
        <v>2.9</v>
      </c>
    </row>
    <row r="792" customFormat="false" ht="15.75" hidden="false" customHeight="false" outlineLevel="0" collapsed="false">
      <c r="A792" s="32"/>
      <c r="C792" s="39"/>
      <c r="D792" s="39"/>
      <c r="E792" s="39"/>
      <c r="F792" s="39"/>
      <c r="G792" s="39"/>
      <c r="H792" s="39"/>
    </row>
    <row r="793" customFormat="false" ht="15.75" hidden="false" customHeight="false" outlineLevel="0" collapsed="false">
      <c r="A793" s="32"/>
      <c r="C793" s="39"/>
      <c r="D793" s="39"/>
      <c r="E793" s="39"/>
      <c r="F793" s="39"/>
      <c r="G793" s="39"/>
      <c r="H793" s="39"/>
    </row>
    <row r="794" customFormat="false" ht="15.75" hidden="false" customHeight="false" outlineLevel="0" collapsed="false">
      <c r="A794" s="32"/>
      <c r="C794" s="39"/>
      <c r="D794" s="39"/>
      <c r="E794" s="39"/>
      <c r="F794" s="39"/>
      <c r="G794" s="39"/>
      <c r="H794" s="39"/>
    </row>
    <row r="795" customFormat="false" ht="15.75" hidden="false" customHeight="false" outlineLevel="0" collapsed="false">
      <c r="A795" s="32"/>
      <c r="C795" s="39"/>
      <c r="D795" s="39"/>
      <c r="E795" s="39"/>
      <c r="F795" s="39"/>
      <c r="G795" s="39"/>
      <c r="H795" s="39"/>
    </row>
    <row r="796" customFormat="false" ht="15.75" hidden="false" customHeight="false" outlineLevel="0" collapsed="false">
      <c r="A796" s="32"/>
      <c r="C796" s="39"/>
      <c r="D796" s="39"/>
      <c r="E796" s="39"/>
      <c r="F796" s="39"/>
      <c r="G796" s="39"/>
      <c r="H796" s="39"/>
    </row>
    <row r="797" customFormat="false" ht="15.75" hidden="false" customHeight="false" outlineLevel="0" collapsed="false">
      <c r="A797" s="32"/>
      <c r="C797" s="39"/>
      <c r="D797" s="39"/>
      <c r="E797" s="39"/>
      <c r="F797" s="39"/>
      <c r="G797" s="39"/>
      <c r="H797" s="39"/>
    </row>
    <row r="798" customFormat="false" ht="15.75" hidden="false" customHeight="false" outlineLevel="0" collapsed="false">
      <c r="A798" s="32"/>
      <c r="C798" s="39"/>
      <c r="D798" s="39"/>
      <c r="E798" s="39"/>
      <c r="F798" s="39"/>
      <c r="G798" s="39"/>
      <c r="H798" s="39"/>
    </row>
    <row r="799" customFormat="false" ht="15.75" hidden="false" customHeight="false" outlineLevel="0" collapsed="false">
      <c r="A799" s="32"/>
      <c r="C799" s="39"/>
      <c r="D799" s="39"/>
      <c r="E799" s="39"/>
      <c r="F799" s="39"/>
      <c r="G799" s="39"/>
      <c r="H799" s="39"/>
    </row>
    <row r="800" customFormat="false" ht="15.75" hidden="false" customHeight="false" outlineLevel="0" collapsed="false">
      <c r="A800" s="32"/>
      <c r="C800" s="39"/>
      <c r="D800" s="39"/>
      <c r="E800" s="39"/>
      <c r="F800" s="39"/>
      <c r="G800" s="39"/>
      <c r="H800" s="39"/>
    </row>
    <row r="801" customFormat="false" ht="15.75" hidden="false" customHeight="false" outlineLevel="0" collapsed="false">
      <c r="A801" s="32"/>
      <c r="C801" s="39"/>
      <c r="D801" s="39"/>
      <c r="E801" s="39"/>
      <c r="F801" s="39"/>
      <c r="G801" s="39"/>
      <c r="H801" s="39"/>
    </row>
    <row r="802" customFormat="false" ht="15.75" hidden="false" customHeight="false" outlineLevel="0" collapsed="false">
      <c r="A802" s="32"/>
      <c r="C802" s="39"/>
      <c r="D802" s="39"/>
      <c r="E802" s="39"/>
      <c r="F802" s="39"/>
      <c r="G802" s="39"/>
      <c r="H802" s="39"/>
    </row>
    <row r="803" customFormat="false" ht="15.75" hidden="false" customHeight="false" outlineLevel="0" collapsed="false">
      <c r="A803" s="32"/>
      <c r="C803" s="39"/>
      <c r="D803" s="39"/>
      <c r="E803" s="39"/>
      <c r="F803" s="39"/>
      <c r="G803" s="39"/>
      <c r="H803" s="39"/>
    </row>
    <row r="804" customFormat="false" ht="15.75" hidden="false" customHeight="false" outlineLevel="0" collapsed="false">
      <c r="A804" s="32"/>
      <c r="C804" s="39"/>
      <c r="D804" s="39"/>
      <c r="E804" s="39"/>
      <c r="F804" s="39"/>
      <c r="G804" s="39"/>
      <c r="H804" s="39"/>
    </row>
    <row r="805" customFormat="false" ht="15.75" hidden="false" customHeight="false" outlineLevel="0" collapsed="false">
      <c r="A805" s="32"/>
      <c r="C805" s="39"/>
      <c r="D805" s="39"/>
      <c r="E805" s="39"/>
      <c r="F805" s="39"/>
      <c r="G805" s="39"/>
      <c r="H805" s="39"/>
    </row>
    <row r="806" customFormat="false" ht="15.75" hidden="false" customHeight="false" outlineLevel="0" collapsed="false">
      <c r="A806" s="32"/>
      <c r="C806" s="39"/>
      <c r="D806" s="39"/>
      <c r="E806" s="39"/>
      <c r="F806" s="39"/>
      <c r="G806" s="39"/>
      <c r="H806" s="39"/>
    </row>
    <row r="807" customFormat="false" ht="15.75" hidden="false" customHeight="false" outlineLevel="0" collapsed="false">
      <c r="A807" s="32"/>
      <c r="C807" s="39"/>
      <c r="D807" s="39"/>
      <c r="E807" s="39"/>
      <c r="F807" s="39"/>
      <c r="G807" s="39"/>
      <c r="H807" s="39"/>
    </row>
    <row r="808" customFormat="false" ht="15.75" hidden="false" customHeight="false" outlineLevel="0" collapsed="false">
      <c r="A808" s="32"/>
      <c r="C808" s="39"/>
      <c r="D808" s="39"/>
      <c r="E808" s="39"/>
      <c r="F808" s="39"/>
      <c r="G808" s="39"/>
      <c r="H808" s="39"/>
    </row>
    <row r="809" customFormat="false" ht="15.75" hidden="false" customHeight="false" outlineLevel="0" collapsed="false">
      <c r="A809" s="32"/>
      <c r="C809" s="39"/>
      <c r="D809" s="39"/>
      <c r="E809" s="39"/>
      <c r="F809" s="39"/>
      <c r="G809" s="39"/>
      <c r="H809" s="39"/>
    </row>
    <row r="810" customFormat="false" ht="15.75" hidden="false" customHeight="false" outlineLevel="0" collapsed="false">
      <c r="A810" s="32"/>
      <c r="C810" s="39"/>
      <c r="D810" s="39"/>
      <c r="E810" s="39"/>
      <c r="F810" s="39"/>
      <c r="G810" s="39"/>
      <c r="H810" s="39"/>
    </row>
    <row r="811" customFormat="false" ht="15.75" hidden="false" customHeight="false" outlineLevel="0" collapsed="false">
      <c r="A811" s="32"/>
      <c r="C811" s="39"/>
      <c r="D811" s="39"/>
      <c r="E811" s="39"/>
      <c r="F811" s="39"/>
      <c r="G811" s="39"/>
      <c r="H811" s="39"/>
    </row>
    <row r="812" customFormat="false" ht="15.75" hidden="false" customHeight="false" outlineLevel="0" collapsed="false">
      <c r="A812" s="32"/>
      <c r="C812" s="39"/>
      <c r="D812" s="39"/>
      <c r="E812" s="39"/>
      <c r="F812" s="39"/>
      <c r="G812" s="39"/>
      <c r="H812" s="39"/>
    </row>
    <row r="813" customFormat="false" ht="15.75" hidden="false" customHeight="false" outlineLevel="0" collapsed="false">
      <c r="A813" s="32"/>
      <c r="C813" s="39"/>
      <c r="D813" s="39"/>
      <c r="E813" s="39"/>
      <c r="F813" s="39"/>
      <c r="G813" s="39"/>
      <c r="H813" s="39"/>
    </row>
    <row r="814" customFormat="false" ht="15.75" hidden="false" customHeight="false" outlineLevel="0" collapsed="false">
      <c r="A814" s="32"/>
      <c r="C814" s="39"/>
      <c r="D814" s="39"/>
      <c r="E814" s="39"/>
      <c r="F814" s="39"/>
      <c r="G814" s="39"/>
      <c r="H814" s="39"/>
    </row>
    <row r="815" customFormat="false" ht="15.75" hidden="false" customHeight="false" outlineLevel="0" collapsed="false">
      <c r="A815" s="32"/>
      <c r="C815" s="39"/>
      <c r="D815" s="39"/>
      <c r="E815" s="39"/>
      <c r="F815" s="39"/>
      <c r="G815" s="39"/>
      <c r="H815" s="39"/>
    </row>
    <row r="816" customFormat="false" ht="15.75" hidden="false" customHeight="false" outlineLevel="0" collapsed="false">
      <c r="A816" s="32"/>
      <c r="C816" s="39"/>
      <c r="D816" s="39"/>
      <c r="E816" s="39"/>
      <c r="F816" s="39"/>
      <c r="G816" s="39"/>
      <c r="H816" s="39"/>
    </row>
    <row r="817" customFormat="false" ht="15.75" hidden="false" customHeight="false" outlineLevel="0" collapsed="false">
      <c r="A817" s="32"/>
      <c r="C817" s="39"/>
      <c r="D817" s="39"/>
      <c r="E817" s="39"/>
      <c r="F817" s="39"/>
      <c r="G817" s="39"/>
      <c r="H817" s="39"/>
    </row>
    <row r="818" customFormat="false" ht="15.75" hidden="false" customHeight="false" outlineLevel="0" collapsed="false">
      <c r="A818" s="32"/>
      <c r="C818" s="39"/>
      <c r="D818" s="39"/>
      <c r="E818" s="39"/>
      <c r="F818" s="39"/>
      <c r="G818" s="39"/>
      <c r="H818" s="39"/>
    </row>
    <row r="819" customFormat="false" ht="15.75" hidden="false" customHeight="false" outlineLevel="0" collapsed="false">
      <c r="A819" s="32"/>
      <c r="C819" s="39"/>
      <c r="D819" s="39"/>
      <c r="E819" s="39"/>
      <c r="F819" s="39"/>
      <c r="G819" s="39"/>
      <c r="H819" s="39"/>
    </row>
    <row r="820" customFormat="false" ht="15.75" hidden="false" customHeight="false" outlineLevel="0" collapsed="false">
      <c r="A820" s="32"/>
      <c r="C820" s="39"/>
      <c r="D820" s="39"/>
      <c r="E820" s="39"/>
      <c r="F820" s="39"/>
      <c r="G820" s="39"/>
      <c r="H820" s="39"/>
    </row>
    <row r="821" customFormat="false" ht="15.75" hidden="false" customHeight="false" outlineLevel="0" collapsed="false">
      <c r="A821" s="32"/>
      <c r="C821" s="39"/>
      <c r="D821" s="39"/>
      <c r="E821" s="39"/>
      <c r="F821" s="39"/>
      <c r="G821" s="39"/>
      <c r="H821" s="39"/>
    </row>
    <row r="822" customFormat="false" ht="15.75" hidden="false" customHeight="false" outlineLevel="0" collapsed="false">
      <c r="A822" s="32"/>
      <c r="C822" s="39"/>
      <c r="D822" s="39"/>
      <c r="E822" s="39"/>
      <c r="F822" s="39"/>
      <c r="G822" s="39"/>
      <c r="H822" s="39"/>
    </row>
    <row r="823" customFormat="false" ht="15.75" hidden="false" customHeight="false" outlineLevel="0" collapsed="false">
      <c r="A823" s="32"/>
      <c r="C823" s="39"/>
      <c r="D823" s="39"/>
      <c r="E823" s="39"/>
      <c r="F823" s="39"/>
      <c r="G823" s="39"/>
      <c r="H823" s="39"/>
    </row>
    <row r="824" customFormat="false" ht="15.75" hidden="false" customHeight="false" outlineLevel="0" collapsed="false">
      <c r="A824" s="32"/>
      <c r="C824" s="39"/>
      <c r="D824" s="39"/>
      <c r="E824" s="39"/>
      <c r="F824" s="39"/>
      <c r="G824" s="39"/>
      <c r="H824" s="39"/>
    </row>
    <row r="825" customFormat="false" ht="15.75" hidden="false" customHeight="false" outlineLevel="0" collapsed="false">
      <c r="A825" s="32"/>
      <c r="C825" s="39"/>
      <c r="D825" s="39"/>
      <c r="E825" s="39"/>
      <c r="F825" s="39"/>
      <c r="G825" s="39"/>
      <c r="H825" s="39"/>
    </row>
    <row r="826" customFormat="false" ht="15.75" hidden="false" customHeight="false" outlineLevel="0" collapsed="false">
      <c r="A826" s="32"/>
      <c r="C826" s="39"/>
      <c r="D826" s="39"/>
      <c r="E826" s="39"/>
      <c r="F826" s="39"/>
      <c r="G826" s="39"/>
      <c r="H826" s="39"/>
    </row>
    <row r="827" customFormat="false" ht="15.75" hidden="false" customHeight="false" outlineLevel="0" collapsed="false">
      <c r="A827" s="32"/>
      <c r="C827" s="39"/>
      <c r="D827" s="39"/>
      <c r="E827" s="39"/>
      <c r="F827" s="39"/>
      <c r="G827" s="39"/>
      <c r="H827" s="39"/>
    </row>
    <row r="828" customFormat="false" ht="15.75" hidden="false" customHeight="false" outlineLevel="0" collapsed="false">
      <c r="A828" s="32"/>
      <c r="C828" s="39"/>
      <c r="D828" s="39"/>
      <c r="E828" s="39"/>
      <c r="F828" s="39"/>
      <c r="G828" s="39"/>
      <c r="H828" s="39"/>
    </row>
    <row r="829" customFormat="false" ht="15.75" hidden="false" customHeight="false" outlineLevel="0" collapsed="false">
      <c r="A829" s="32"/>
      <c r="C829" s="39"/>
      <c r="D829" s="39"/>
      <c r="E829" s="39"/>
      <c r="F829" s="39"/>
      <c r="G829" s="39"/>
      <c r="H829" s="39"/>
    </row>
    <row r="830" customFormat="false" ht="15.75" hidden="false" customHeight="false" outlineLevel="0" collapsed="false">
      <c r="A830" s="32"/>
      <c r="C830" s="39"/>
      <c r="D830" s="39"/>
      <c r="E830" s="39"/>
      <c r="F830" s="39"/>
      <c r="G830" s="39"/>
      <c r="H830" s="39"/>
    </row>
    <row r="831" customFormat="false" ht="15.75" hidden="false" customHeight="false" outlineLevel="0" collapsed="false">
      <c r="A831" s="32"/>
      <c r="C831" s="39"/>
      <c r="D831" s="39"/>
      <c r="E831" s="39"/>
      <c r="F831" s="39"/>
      <c r="G831" s="39"/>
      <c r="H831" s="39"/>
    </row>
    <row r="832" customFormat="false" ht="15.75" hidden="false" customHeight="false" outlineLevel="0" collapsed="false">
      <c r="A832" s="32"/>
      <c r="C832" s="39"/>
      <c r="D832" s="39"/>
      <c r="E832" s="39"/>
      <c r="F832" s="39"/>
      <c r="G832" s="39"/>
      <c r="H832" s="39"/>
    </row>
    <row r="833" customFormat="false" ht="15.75" hidden="false" customHeight="false" outlineLevel="0" collapsed="false">
      <c r="A833" s="32"/>
      <c r="C833" s="39"/>
      <c r="D833" s="39"/>
      <c r="E833" s="39"/>
      <c r="F833" s="39"/>
      <c r="G833" s="39"/>
      <c r="H833" s="39"/>
    </row>
    <row r="834" customFormat="false" ht="15.75" hidden="false" customHeight="false" outlineLevel="0" collapsed="false">
      <c r="A834" s="32"/>
      <c r="C834" s="39"/>
      <c r="D834" s="39"/>
      <c r="E834" s="39"/>
      <c r="F834" s="39"/>
      <c r="G834" s="39"/>
      <c r="H834" s="39"/>
    </row>
    <row r="835" customFormat="false" ht="15.75" hidden="false" customHeight="false" outlineLevel="0" collapsed="false">
      <c r="A835" s="32"/>
      <c r="C835" s="39"/>
      <c r="D835" s="39"/>
      <c r="E835" s="39"/>
      <c r="F835" s="39"/>
      <c r="G835" s="39"/>
      <c r="H835" s="39"/>
    </row>
    <row r="836" customFormat="false" ht="15.75" hidden="false" customHeight="false" outlineLevel="0" collapsed="false">
      <c r="A836" s="32"/>
      <c r="C836" s="39"/>
      <c r="D836" s="39"/>
      <c r="E836" s="39"/>
      <c r="F836" s="39"/>
      <c r="G836" s="39"/>
      <c r="H836" s="39"/>
    </row>
    <row r="837" customFormat="false" ht="15.75" hidden="false" customHeight="false" outlineLevel="0" collapsed="false">
      <c r="A837" s="32"/>
      <c r="C837" s="39"/>
      <c r="D837" s="39"/>
      <c r="E837" s="39"/>
      <c r="F837" s="39"/>
      <c r="G837" s="39"/>
      <c r="H837" s="39"/>
    </row>
    <row r="838" customFormat="false" ht="15.75" hidden="false" customHeight="false" outlineLevel="0" collapsed="false">
      <c r="A838" s="32"/>
      <c r="C838" s="39"/>
      <c r="D838" s="39"/>
      <c r="E838" s="39"/>
      <c r="F838" s="39"/>
      <c r="G838" s="39"/>
      <c r="H838" s="39"/>
    </row>
    <row r="839" customFormat="false" ht="15.75" hidden="false" customHeight="false" outlineLevel="0" collapsed="false">
      <c r="A839" s="32"/>
      <c r="C839" s="39"/>
      <c r="D839" s="39"/>
      <c r="E839" s="39"/>
      <c r="F839" s="39"/>
      <c r="G839" s="39"/>
      <c r="H839" s="39"/>
    </row>
    <row r="840" customFormat="false" ht="15.75" hidden="false" customHeight="false" outlineLevel="0" collapsed="false">
      <c r="A840" s="32"/>
      <c r="C840" s="39"/>
      <c r="D840" s="39"/>
      <c r="E840" s="39"/>
      <c r="F840" s="39"/>
      <c r="G840" s="39"/>
      <c r="H840" s="39"/>
    </row>
    <row r="841" customFormat="false" ht="15.75" hidden="false" customHeight="false" outlineLevel="0" collapsed="false">
      <c r="A841" s="32"/>
      <c r="C841" s="39"/>
      <c r="D841" s="39"/>
      <c r="E841" s="39"/>
      <c r="F841" s="39"/>
      <c r="G841" s="39"/>
      <c r="H841" s="39"/>
    </row>
    <row r="842" customFormat="false" ht="15.75" hidden="false" customHeight="false" outlineLevel="0" collapsed="false">
      <c r="A842" s="32"/>
      <c r="C842" s="39"/>
      <c r="D842" s="39"/>
      <c r="E842" s="39"/>
      <c r="F842" s="39"/>
      <c r="G842" s="39"/>
      <c r="H842" s="39"/>
    </row>
    <row r="843" customFormat="false" ht="15.75" hidden="false" customHeight="false" outlineLevel="0" collapsed="false">
      <c r="A843" s="32"/>
      <c r="C843" s="39"/>
      <c r="D843" s="39"/>
      <c r="E843" s="39"/>
      <c r="F843" s="39"/>
      <c r="G843" s="39"/>
      <c r="H843" s="39"/>
    </row>
    <row r="844" customFormat="false" ht="15.75" hidden="false" customHeight="false" outlineLevel="0" collapsed="false">
      <c r="A844" s="32"/>
      <c r="C844" s="39"/>
      <c r="D844" s="39"/>
      <c r="E844" s="39"/>
      <c r="F844" s="39"/>
      <c r="G844" s="39"/>
      <c r="H844" s="39"/>
    </row>
    <row r="845" customFormat="false" ht="15.75" hidden="false" customHeight="false" outlineLevel="0" collapsed="false">
      <c r="A845" s="32"/>
      <c r="C845" s="39"/>
      <c r="D845" s="39"/>
      <c r="E845" s="39"/>
      <c r="F845" s="39"/>
      <c r="G845" s="39"/>
      <c r="H845" s="39"/>
    </row>
    <row r="846" customFormat="false" ht="15.75" hidden="false" customHeight="false" outlineLevel="0" collapsed="false">
      <c r="A846" s="32"/>
      <c r="C846" s="39"/>
      <c r="D846" s="39"/>
      <c r="E846" s="39"/>
      <c r="F846" s="39"/>
      <c r="G846" s="39"/>
      <c r="H846" s="39"/>
    </row>
    <row r="847" customFormat="false" ht="15.75" hidden="false" customHeight="false" outlineLevel="0" collapsed="false">
      <c r="A847" s="32"/>
      <c r="C847" s="39"/>
      <c r="D847" s="39"/>
      <c r="E847" s="39"/>
      <c r="F847" s="39"/>
      <c r="G847" s="39"/>
      <c r="H847" s="39"/>
    </row>
    <row r="848" customFormat="false" ht="15.75" hidden="false" customHeight="false" outlineLevel="0" collapsed="false">
      <c r="A848" s="32"/>
      <c r="C848" s="39"/>
      <c r="D848" s="39"/>
      <c r="E848" s="39"/>
      <c r="F848" s="39"/>
      <c r="G848" s="39"/>
      <c r="H848" s="39"/>
    </row>
    <row r="849" customFormat="false" ht="15.75" hidden="false" customHeight="false" outlineLevel="0" collapsed="false">
      <c r="A849" s="32"/>
      <c r="C849" s="39"/>
      <c r="D849" s="39"/>
      <c r="E849" s="39"/>
      <c r="F849" s="39"/>
      <c r="G849" s="39"/>
      <c r="H849" s="39"/>
    </row>
    <row r="850" customFormat="false" ht="15.75" hidden="false" customHeight="false" outlineLevel="0" collapsed="false">
      <c r="A850" s="32"/>
      <c r="C850" s="39"/>
      <c r="D850" s="39"/>
      <c r="E850" s="39"/>
      <c r="F850" s="39"/>
      <c r="G850" s="39"/>
      <c r="H850" s="39"/>
    </row>
    <row r="851" customFormat="false" ht="15.75" hidden="false" customHeight="false" outlineLevel="0" collapsed="false">
      <c r="A851" s="32"/>
      <c r="C851" s="39"/>
      <c r="D851" s="39"/>
      <c r="E851" s="39"/>
      <c r="F851" s="39"/>
      <c r="G851" s="39"/>
      <c r="H851" s="39"/>
    </row>
    <row r="852" customFormat="false" ht="15.75" hidden="false" customHeight="false" outlineLevel="0" collapsed="false">
      <c r="A852" s="32"/>
      <c r="C852" s="39"/>
      <c r="D852" s="39"/>
      <c r="E852" s="39"/>
      <c r="F852" s="39"/>
      <c r="G852" s="39"/>
      <c r="H852" s="39"/>
    </row>
    <row r="853" customFormat="false" ht="15.75" hidden="false" customHeight="false" outlineLevel="0" collapsed="false">
      <c r="A853" s="32"/>
      <c r="C853" s="39"/>
      <c r="D853" s="39"/>
      <c r="E853" s="39"/>
      <c r="F853" s="39"/>
      <c r="G853" s="39"/>
      <c r="H853" s="39"/>
    </row>
    <row r="854" customFormat="false" ht="15.75" hidden="false" customHeight="false" outlineLevel="0" collapsed="false">
      <c r="A854" s="32"/>
      <c r="C854" s="39"/>
      <c r="D854" s="39"/>
      <c r="E854" s="39"/>
      <c r="F854" s="39"/>
      <c r="G854" s="39"/>
      <c r="H854" s="39"/>
    </row>
    <row r="855" customFormat="false" ht="15.75" hidden="false" customHeight="false" outlineLevel="0" collapsed="false">
      <c r="A855" s="32"/>
      <c r="C855" s="39"/>
      <c r="D855" s="39"/>
      <c r="E855" s="39"/>
      <c r="F855" s="39"/>
      <c r="G855" s="39"/>
      <c r="H855" s="39"/>
    </row>
    <row r="856" customFormat="false" ht="15.75" hidden="false" customHeight="false" outlineLevel="0" collapsed="false">
      <c r="A856" s="32"/>
      <c r="C856" s="39"/>
      <c r="D856" s="39"/>
      <c r="E856" s="39"/>
      <c r="F856" s="39"/>
      <c r="G856" s="39"/>
      <c r="H856" s="39"/>
    </row>
    <row r="857" customFormat="false" ht="15.75" hidden="false" customHeight="false" outlineLevel="0" collapsed="false">
      <c r="A857" s="32"/>
      <c r="C857" s="39"/>
      <c r="D857" s="39"/>
      <c r="E857" s="39"/>
      <c r="F857" s="39"/>
      <c r="G857" s="39"/>
      <c r="H857" s="39"/>
    </row>
    <row r="858" customFormat="false" ht="15.75" hidden="false" customHeight="false" outlineLevel="0" collapsed="false">
      <c r="A858" s="32"/>
      <c r="C858" s="39"/>
      <c r="D858" s="39"/>
      <c r="E858" s="39"/>
      <c r="F858" s="39"/>
      <c r="G858" s="39"/>
      <c r="H858" s="39"/>
    </row>
    <row r="859" customFormat="false" ht="15.75" hidden="false" customHeight="false" outlineLevel="0" collapsed="false">
      <c r="A859" s="32"/>
      <c r="C859" s="39"/>
      <c r="D859" s="39"/>
      <c r="E859" s="39"/>
      <c r="F859" s="39"/>
      <c r="G859" s="39"/>
      <c r="H859" s="39"/>
    </row>
    <row r="860" customFormat="false" ht="15.75" hidden="false" customHeight="false" outlineLevel="0" collapsed="false">
      <c r="A860" s="32"/>
      <c r="C860" s="39"/>
      <c r="D860" s="39"/>
      <c r="E860" s="39"/>
      <c r="F860" s="39"/>
      <c r="G860" s="39"/>
      <c r="H860" s="39"/>
    </row>
    <row r="861" customFormat="false" ht="15.75" hidden="false" customHeight="false" outlineLevel="0" collapsed="false">
      <c r="A861" s="32"/>
      <c r="C861" s="39"/>
      <c r="D861" s="39"/>
      <c r="E861" s="39"/>
      <c r="F861" s="39"/>
      <c r="G861" s="39"/>
      <c r="H861" s="39"/>
    </row>
    <row r="862" customFormat="false" ht="15.75" hidden="false" customHeight="false" outlineLevel="0" collapsed="false">
      <c r="A862" s="32"/>
      <c r="C862" s="39"/>
      <c r="D862" s="39"/>
      <c r="E862" s="39"/>
      <c r="F862" s="39"/>
      <c r="G862" s="39"/>
      <c r="H862" s="39"/>
    </row>
    <row r="863" customFormat="false" ht="15.75" hidden="false" customHeight="false" outlineLevel="0" collapsed="false">
      <c r="A863" s="32"/>
      <c r="C863" s="39"/>
      <c r="D863" s="39"/>
      <c r="E863" s="39"/>
      <c r="F863" s="39"/>
      <c r="G863" s="39"/>
      <c r="H863" s="39"/>
    </row>
    <row r="864" customFormat="false" ht="15.75" hidden="false" customHeight="false" outlineLevel="0" collapsed="false">
      <c r="A864" s="32"/>
      <c r="C864" s="39"/>
      <c r="D864" s="39"/>
      <c r="E864" s="39"/>
      <c r="F864" s="39"/>
      <c r="G864" s="39"/>
      <c r="H864" s="39"/>
    </row>
    <row r="865" customFormat="false" ht="15.75" hidden="false" customHeight="false" outlineLevel="0" collapsed="false">
      <c r="A865" s="32"/>
      <c r="C865" s="39"/>
      <c r="D865" s="39"/>
      <c r="E865" s="39"/>
      <c r="F865" s="39"/>
      <c r="G865" s="39"/>
      <c r="H865" s="39"/>
    </row>
    <row r="866" customFormat="false" ht="15.75" hidden="false" customHeight="false" outlineLevel="0" collapsed="false">
      <c r="A866" s="32"/>
      <c r="C866" s="39"/>
      <c r="D866" s="39"/>
      <c r="E866" s="39"/>
      <c r="F866" s="39"/>
      <c r="G866" s="39"/>
      <c r="H866" s="39"/>
    </row>
    <row r="867" customFormat="false" ht="15.75" hidden="false" customHeight="false" outlineLevel="0" collapsed="false">
      <c r="A867" s="32"/>
      <c r="C867" s="39"/>
      <c r="D867" s="39"/>
      <c r="E867" s="39"/>
      <c r="F867" s="39"/>
      <c r="G867" s="39"/>
      <c r="H867" s="39"/>
    </row>
    <row r="868" customFormat="false" ht="15.75" hidden="false" customHeight="false" outlineLevel="0" collapsed="false">
      <c r="A868" s="32"/>
      <c r="C868" s="39"/>
      <c r="D868" s="39"/>
      <c r="E868" s="39"/>
      <c r="F868" s="39"/>
      <c r="G868" s="39"/>
      <c r="H868" s="39"/>
    </row>
    <row r="869" customFormat="false" ht="15.75" hidden="false" customHeight="false" outlineLevel="0" collapsed="false">
      <c r="A869" s="32"/>
      <c r="C869" s="39"/>
      <c r="D869" s="39"/>
      <c r="E869" s="39"/>
      <c r="F869" s="39"/>
      <c r="G869" s="39"/>
      <c r="H869" s="39"/>
    </row>
    <row r="870" customFormat="false" ht="15.75" hidden="false" customHeight="false" outlineLevel="0" collapsed="false">
      <c r="A870" s="32"/>
      <c r="C870" s="39"/>
      <c r="D870" s="39"/>
      <c r="E870" s="39"/>
      <c r="F870" s="39"/>
      <c r="G870" s="39"/>
      <c r="H870" s="39"/>
    </row>
    <row r="871" customFormat="false" ht="15.75" hidden="false" customHeight="false" outlineLevel="0" collapsed="false">
      <c r="A871" s="32"/>
      <c r="C871" s="39"/>
      <c r="D871" s="39"/>
      <c r="E871" s="39"/>
      <c r="F871" s="39"/>
      <c r="G871" s="39"/>
      <c r="H871" s="39"/>
    </row>
    <row r="872" customFormat="false" ht="15.75" hidden="false" customHeight="false" outlineLevel="0" collapsed="false">
      <c r="A872" s="32"/>
      <c r="C872" s="39"/>
      <c r="D872" s="39"/>
      <c r="E872" s="39"/>
      <c r="F872" s="39"/>
      <c r="G872" s="39"/>
      <c r="H872" s="39"/>
    </row>
    <row r="873" customFormat="false" ht="15.75" hidden="false" customHeight="false" outlineLevel="0" collapsed="false">
      <c r="A873" s="32"/>
      <c r="C873" s="39"/>
      <c r="D873" s="39"/>
      <c r="E873" s="39"/>
      <c r="F873" s="39"/>
      <c r="G873" s="39"/>
      <c r="H873" s="39"/>
    </row>
    <row r="874" customFormat="false" ht="15.75" hidden="false" customHeight="false" outlineLevel="0" collapsed="false">
      <c r="A874" s="32"/>
      <c r="C874" s="39"/>
      <c r="D874" s="39"/>
      <c r="E874" s="39"/>
      <c r="F874" s="39"/>
      <c r="G874" s="39"/>
      <c r="H874" s="39"/>
    </row>
    <row r="875" customFormat="false" ht="15.75" hidden="false" customHeight="false" outlineLevel="0" collapsed="false">
      <c r="A875" s="32"/>
      <c r="C875" s="39"/>
      <c r="D875" s="39"/>
      <c r="E875" s="39"/>
      <c r="F875" s="39"/>
      <c r="G875" s="39"/>
      <c r="H875" s="39"/>
    </row>
    <row r="876" customFormat="false" ht="15.75" hidden="false" customHeight="false" outlineLevel="0" collapsed="false">
      <c r="A876" s="32"/>
      <c r="C876" s="39"/>
      <c r="D876" s="39"/>
      <c r="E876" s="39"/>
      <c r="F876" s="39"/>
      <c r="G876" s="39"/>
      <c r="H876" s="39"/>
    </row>
    <row r="877" customFormat="false" ht="15.75" hidden="false" customHeight="false" outlineLevel="0" collapsed="false">
      <c r="A877" s="32"/>
      <c r="C877" s="39"/>
      <c r="D877" s="39"/>
      <c r="E877" s="39"/>
      <c r="F877" s="39"/>
      <c r="G877" s="39"/>
      <c r="H877" s="39"/>
    </row>
    <row r="878" customFormat="false" ht="15.75" hidden="false" customHeight="false" outlineLevel="0" collapsed="false">
      <c r="A878" s="32"/>
      <c r="C878" s="39"/>
      <c r="D878" s="39"/>
      <c r="E878" s="39"/>
      <c r="F878" s="39"/>
      <c r="G878" s="39"/>
      <c r="H878" s="39"/>
    </row>
    <row r="879" customFormat="false" ht="15.75" hidden="false" customHeight="false" outlineLevel="0" collapsed="false">
      <c r="A879" s="32"/>
      <c r="C879" s="39"/>
      <c r="D879" s="39"/>
      <c r="E879" s="39"/>
      <c r="F879" s="39"/>
      <c r="G879" s="39"/>
      <c r="H879" s="39"/>
    </row>
    <row r="880" customFormat="false" ht="15.75" hidden="false" customHeight="false" outlineLevel="0" collapsed="false">
      <c r="A880" s="32"/>
      <c r="C880" s="39"/>
      <c r="D880" s="39"/>
      <c r="E880" s="39"/>
      <c r="F880" s="39"/>
      <c r="G880" s="39"/>
      <c r="H880" s="39"/>
    </row>
    <row r="881" customFormat="false" ht="15.75" hidden="false" customHeight="false" outlineLevel="0" collapsed="false">
      <c r="A881" s="32"/>
      <c r="C881" s="39"/>
      <c r="D881" s="39"/>
      <c r="E881" s="39"/>
      <c r="F881" s="39"/>
      <c r="G881" s="39"/>
      <c r="H881" s="39"/>
    </row>
    <row r="882" customFormat="false" ht="15.75" hidden="false" customHeight="false" outlineLevel="0" collapsed="false">
      <c r="A882" s="32"/>
      <c r="C882" s="39"/>
      <c r="D882" s="39"/>
      <c r="E882" s="39"/>
      <c r="F882" s="39"/>
      <c r="G882" s="39"/>
      <c r="H882" s="39"/>
    </row>
    <row r="883" customFormat="false" ht="15.75" hidden="false" customHeight="false" outlineLevel="0" collapsed="false">
      <c r="A883" s="32"/>
      <c r="C883" s="39"/>
      <c r="D883" s="39"/>
      <c r="E883" s="39"/>
      <c r="F883" s="39"/>
      <c r="G883" s="39"/>
      <c r="H883" s="39"/>
    </row>
    <row r="884" customFormat="false" ht="15.75" hidden="false" customHeight="false" outlineLevel="0" collapsed="false">
      <c r="A884" s="32"/>
      <c r="C884" s="39"/>
      <c r="D884" s="39"/>
      <c r="E884" s="39"/>
      <c r="F884" s="39"/>
      <c r="G884" s="39"/>
      <c r="H884" s="39"/>
    </row>
    <row r="885" customFormat="false" ht="15.75" hidden="false" customHeight="false" outlineLevel="0" collapsed="false">
      <c r="A885" s="32"/>
      <c r="C885" s="39"/>
      <c r="D885" s="39"/>
      <c r="E885" s="39"/>
      <c r="F885" s="39"/>
      <c r="G885" s="39"/>
      <c r="H885" s="39"/>
    </row>
    <row r="886" customFormat="false" ht="15.75" hidden="false" customHeight="false" outlineLevel="0" collapsed="false">
      <c r="A886" s="32"/>
      <c r="C886" s="39"/>
      <c r="D886" s="39"/>
      <c r="E886" s="39"/>
      <c r="F886" s="39"/>
      <c r="G886" s="39"/>
      <c r="H886" s="39"/>
    </row>
    <row r="887" customFormat="false" ht="15.75" hidden="false" customHeight="false" outlineLevel="0" collapsed="false">
      <c r="A887" s="32"/>
      <c r="C887" s="39"/>
      <c r="D887" s="39"/>
      <c r="E887" s="39"/>
      <c r="F887" s="39"/>
      <c r="G887" s="39"/>
      <c r="H887" s="39"/>
    </row>
    <row r="888" customFormat="false" ht="15.75" hidden="false" customHeight="false" outlineLevel="0" collapsed="false">
      <c r="A888" s="32"/>
      <c r="C888" s="39"/>
      <c r="D888" s="39"/>
      <c r="E888" s="39"/>
      <c r="F888" s="39"/>
      <c r="G888" s="39"/>
      <c r="H888" s="39"/>
    </row>
    <row r="889" customFormat="false" ht="15.75" hidden="false" customHeight="false" outlineLevel="0" collapsed="false">
      <c r="A889" s="32"/>
      <c r="C889" s="39"/>
      <c r="D889" s="39"/>
      <c r="E889" s="39"/>
      <c r="F889" s="39"/>
      <c r="G889" s="39"/>
      <c r="H889" s="39"/>
    </row>
    <row r="890" customFormat="false" ht="15.75" hidden="false" customHeight="false" outlineLevel="0" collapsed="false">
      <c r="A890" s="32"/>
      <c r="C890" s="39"/>
      <c r="D890" s="39"/>
      <c r="E890" s="39"/>
      <c r="F890" s="39"/>
      <c r="G890" s="39"/>
      <c r="H890" s="39"/>
    </row>
    <row r="891" customFormat="false" ht="15.75" hidden="false" customHeight="false" outlineLevel="0" collapsed="false">
      <c r="A891" s="32"/>
      <c r="C891" s="39"/>
      <c r="D891" s="39"/>
      <c r="E891" s="39"/>
      <c r="F891" s="39"/>
      <c r="G891" s="39"/>
      <c r="H891" s="39"/>
    </row>
    <row r="892" customFormat="false" ht="15.75" hidden="false" customHeight="false" outlineLevel="0" collapsed="false">
      <c r="A892" s="32"/>
      <c r="C892" s="39"/>
      <c r="D892" s="39"/>
      <c r="E892" s="39"/>
      <c r="F892" s="39"/>
      <c r="G892" s="39"/>
      <c r="H892" s="39"/>
    </row>
    <row r="893" customFormat="false" ht="15.75" hidden="false" customHeight="false" outlineLevel="0" collapsed="false">
      <c r="A893" s="32"/>
      <c r="C893" s="39"/>
      <c r="D893" s="39"/>
      <c r="E893" s="39"/>
      <c r="F893" s="39"/>
      <c r="G893" s="39"/>
      <c r="H893" s="39"/>
    </row>
    <row r="894" customFormat="false" ht="15.75" hidden="false" customHeight="false" outlineLevel="0" collapsed="false">
      <c r="A894" s="32"/>
      <c r="C894" s="39"/>
      <c r="D894" s="39"/>
      <c r="E894" s="39"/>
      <c r="F894" s="39"/>
      <c r="G894" s="39"/>
      <c r="H894" s="39"/>
    </row>
    <row r="895" customFormat="false" ht="15.75" hidden="false" customHeight="false" outlineLevel="0" collapsed="false">
      <c r="A895" s="32"/>
      <c r="C895" s="39"/>
      <c r="D895" s="39"/>
      <c r="E895" s="39"/>
      <c r="F895" s="39"/>
      <c r="G895" s="39"/>
      <c r="H895" s="39"/>
    </row>
    <row r="896" customFormat="false" ht="15.75" hidden="false" customHeight="false" outlineLevel="0" collapsed="false">
      <c r="A896" s="32"/>
      <c r="C896" s="39"/>
      <c r="D896" s="39"/>
      <c r="E896" s="39"/>
      <c r="F896" s="39"/>
      <c r="G896" s="39"/>
      <c r="H896" s="39"/>
    </row>
    <row r="897" customFormat="false" ht="15.75" hidden="false" customHeight="false" outlineLevel="0" collapsed="false">
      <c r="A897" s="32"/>
      <c r="C897" s="39"/>
      <c r="D897" s="39"/>
      <c r="E897" s="39"/>
      <c r="F897" s="39"/>
      <c r="G897" s="39"/>
      <c r="H897" s="39"/>
    </row>
    <row r="898" customFormat="false" ht="15.75" hidden="false" customHeight="false" outlineLevel="0" collapsed="false">
      <c r="A898" s="32"/>
      <c r="C898" s="39"/>
      <c r="D898" s="39"/>
      <c r="E898" s="39"/>
      <c r="F898" s="39"/>
      <c r="G898" s="39"/>
      <c r="H898" s="39"/>
    </row>
    <row r="899" customFormat="false" ht="15.75" hidden="false" customHeight="false" outlineLevel="0" collapsed="false">
      <c r="A899" s="32"/>
      <c r="C899" s="39"/>
      <c r="D899" s="39"/>
      <c r="E899" s="39"/>
      <c r="F899" s="39"/>
      <c r="G899" s="39"/>
      <c r="H899" s="39"/>
    </row>
    <row r="900" customFormat="false" ht="15.75" hidden="false" customHeight="false" outlineLevel="0" collapsed="false">
      <c r="A900" s="32"/>
      <c r="C900" s="39"/>
      <c r="D900" s="39"/>
      <c r="E900" s="39"/>
      <c r="F900" s="39"/>
      <c r="G900" s="39"/>
      <c r="H900" s="39"/>
    </row>
    <row r="901" customFormat="false" ht="15.75" hidden="false" customHeight="false" outlineLevel="0" collapsed="false">
      <c r="A901" s="32"/>
      <c r="C901" s="39"/>
      <c r="D901" s="39"/>
      <c r="E901" s="39"/>
      <c r="F901" s="39"/>
      <c r="G901" s="39"/>
      <c r="H901" s="39"/>
    </row>
    <row r="902" customFormat="false" ht="15.75" hidden="false" customHeight="false" outlineLevel="0" collapsed="false">
      <c r="A902" s="32"/>
      <c r="C902" s="39"/>
      <c r="D902" s="39"/>
      <c r="E902" s="39"/>
      <c r="F902" s="39"/>
      <c r="G902" s="39"/>
      <c r="H902" s="39"/>
    </row>
    <row r="903" customFormat="false" ht="15.75" hidden="false" customHeight="false" outlineLevel="0" collapsed="false">
      <c r="A903" s="32"/>
      <c r="C903" s="39"/>
      <c r="D903" s="39"/>
      <c r="E903" s="39"/>
      <c r="F903" s="39"/>
      <c r="G903" s="39"/>
      <c r="H903" s="39"/>
    </row>
    <row r="904" customFormat="false" ht="15.75" hidden="false" customHeight="false" outlineLevel="0" collapsed="false">
      <c r="A904" s="32"/>
      <c r="C904" s="39"/>
      <c r="D904" s="39"/>
      <c r="E904" s="39"/>
      <c r="F904" s="39"/>
      <c r="G904" s="39"/>
      <c r="H904" s="39"/>
    </row>
    <row r="905" customFormat="false" ht="15.75" hidden="false" customHeight="false" outlineLevel="0" collapsed="false">
      <c r="A905" s="32"/>
      <c r="C905" s="39"/>
      <c r="D905" s="39"/>
      <c r="E905" s="39"/>
      <c r="F905" s="39"/>
      <c r="G905" s="39"/>
      <c r="H905" s="39"/>
    </row>
    <row r="906" customFormat="false" ht="15.75" hidden="false" customHeight="false" outlineLevel="0" collapsed="false">
      <c r="A906" s="32"/>
      <c r="C906" s="39"/>
      <c r="D906" s="39"/>
      <c r="E906" s="39"/>
      <c r="F906" s="39"/>
      <c r="G906" s="39"/>
      <c r="H906" s="39"/>
    </row>
    <row r="907" customFormat="false" ht="15.75" hidden="false" customHeight="false" outlineLevel="0" collapsed="false">
      <c r="A907" s="32"/>
      <c r="C907" s="39"/>
      <c r="D907" s="39"/>
      <c r="E907" s="39"/>
      <c r="F907" s="39"/>
      <c r="G907" s="39"/>
      <c r="H907" s="39"/>
    </row>
    <row r="908" customFormat="false" ht="15.75" hidden="false" customHeight="false" outlineLevel="0" collapsed="false">
      <c r="A908" s="32"/>
      <c r="C908" s="39"/>
      <c r="D908" s="39"/>
      <c r="E908" s="39"/>
      <c r="F908" s="39"/>
      <c r="G908" s="39"/>
      <c r="H908" s="39"/>
    </row>
    <row r="909" customFormat="false" ht="15.75" hidden="false" customHeight="false" outlineLevel="0" collapsed="false">
      <c r="A909" s="32"/>
      <c r="C909" s="39"/>
      <c r="D909" s="39"/>
      <c r="E909" s="39"/>
      <c r="F909" s="39"/>
      <c r="G909" s="39"/>
      <c r="H909" s="39"/>
    </row>
    <row r="910" customFormat="false" ht="15.75" hidden="false" customHeight="false" outlineLevel="0" collapsed="false">
      <c r="A910" s="32"/>
      <c r="C910" s="39"/>
      <c r="D910" s="39"/>
      <c r="E910" s="39"/>
      <c r="F910" s="39"/>
      <c r="G910" s="39"/>
      <c r="H910" s="39"/>
    </row>
    <row r="911" customFormat="false" ht="15.75" hidden="false" customHeight="false" outlineLevel="0" collapsed="false">
      <c r="A911" s="32"/>
      <c r="C911" s="39"/>
      <c r="D911" s="39"/>
      <c r="E911" s="39"/>
      <c r="F911" s="39"/>
      <c r="G911" s="39"/>
      <c r="H911" s="39"/>
    </row>
    <row r="912" customFormat="false" ht="15.75" hidden="false" customHeight="false" outlineLevel="0" collapsed="false">
      <c r="A912" s="32"/>
      <c r="C912" s="39"/>
      <c r="D912" s="39"/>
      <c r="E912" s="39"/>
      <c r="F912" s="39"/>
      <c r="G912" s="39"/>
      <c r="H912" s="39"/>
    </row>
    <row r="913" customFormat="false" ht="15.75" hidden="false" customHeight="false" outlineLevel="0" collapsed="false">
      <c r="A913" s="32"/>
      <c r="C913" s="39"/>
      <c r="D913" s="39"/>
      <c r="E913" s="39"/>
      <c r="F913" s="39"/>
      <c r="G913" s="39"/>
      <c r="H913" s="39"/>
    </row>
    <row r="914" customFormat="false" ht="15.75" hidden="false" customHeight="false" outlineLevel="0" collapsed="false">
      <c r="A914" s="32"/>
      <c r="C914" s="39"/>
      <c r="D914" s="39"/>
      <c r="E914" s="39"/>
      <c r="F914" s="39"/>
      <c r="G914" s="39"/>
      <c r="H914" s="39"/>
    </row>
    <row r="915" customFormat="false" ht="15.75" hidden="false" customHeight="false" outlineLevel="0" collapsed="false">
      <c r="A915" s="32"/>
      <c r="C915" s="39"/>
      <c r="D915" s="39"/>
      <c r="E915" s="39"/>
      <c r="F915" s="39"/>
      <c r="G915" s="39"/>
      <c r="H915" s="39"/>
    </row>
    <row r="916" customFormat="false" ht="15.75" hidden="false" customHeight="false" outlineLevel="0" collapsed="false">
      <c r="A916" s="32"/>
      <c r="C916" s="39"/>
      <c r="D916" s="39"/>
      <c r="E916" s="39"/>
      <c r="F916" s="39"/>
      <c r="G916" s="39"/>
      <c r="H916" s="39"/>
    </row>
    <row r="917" customFormat="false" ht="15.75" hidden="false" customHeight="false" outlineLevel="0" collapsed="false">
      <c r="A917" s="32"/>
      <c r="C917" s="39"/>
      <c r="D917" s="39"/>
      <c r="E917" s="39"/>
      <c r="F917" s="39"/>
      <c r="G917" s="39"/>
      <c r="H917" s="39"/>
    </row>
    <row r="918" customFormat="false" ht="15.75" hidden="false" customHeight="false" outlineLevel="0" collapsed="false">
      <c r="A918" s="32"/>
      <c r="C918" s="39"/>
      <c r="D918" s="39"/>
      <c r="E918" s="39"/>
      <c r="F918" s="39"/>
      <c r="G918" s="39"/>
      <c r="H918" s="39"/>
    </row>
    <row r="919" customFormat="false" ht="15.75" hidden="false" customHeight="false" outlineLevel="0" collapsed="false">
      <c r="A919" s="32"/>
      <c r="C919" s="39"/>
      <c r="D919" s="39"/>
      <c r="E919" s="39"/>
      <c r="F919" s="39"/>
      <c r="G919" s="39"/>
      <c r="H919" s="39"/>
    </row>
    <row r="920" customFormat="false" ht="15.75" hidden="false" customHeight="false" outlineLevel="0" collapsed="false">
      <c r="A920" s="32"/>
      <c r="C920" s="39"/>
      <c r="D920" s="39"/>
      <c r="E920" s="39"/>
      <c r="F920" s="39"/>
      <c r="G920" s="39"/>
      <c r="H920" s="39"/>
    </row>
    <row r="921" customFormat="false" ht="15.75" hidden="false" customHeight="false" outlineLevel="0" collapsed="false">
      <c r="A921" s="32"/>
      <c r="C921" s="39"/>
      <c r="D921" s="39"/>
      <c r="E921" s="39"/>
      <c r="F921" s="39"/>
      <c r="G921" s="39"/>
      <c r="H921" s="39"/>
    </row>
    <row r="922" customFormat="false" ht="15.75" hidden="false" customHeight="false" outlineLevel="0" collapsed="false">
      <c r="A922" s="32"/>
      <c r="C922" s="39"/>
      <c r="D922" s="39"/>
      <c r="E922" s="39"/>
      <c r="F922" s="39"/>
      <c r="G922" s="39"/>
      <c r="H922" s="39"/>
    </row>
    <row r="923" customFormat="false" ht="15.75" hidden="false" customHeight="false" outlineLevel="0" collapsed="false">
      <c r="A923" s="32"/>
      <c r="C923" s="39"/>
      <c r="D923" s="39"/>
      <c r="E923" s="39"/>
      <c r="F923" s="39"/>
      <c r="G923" s="39"/>
      <c r="H923" s="39"/>
    </row>
    <row r="924" customFormat="false" ht="15.75" hidden="false" customHeight="false" outlineLevel="0" collapsed="false">
      <c r="A924" s="32"/>
      <c r="C924" s="39"/>
      <c r="D924" s="39"/>
      <c r="E924" s="39"/>
      <c r="F924" s="39"/>
      <c r="G924" s="39"/>
      <c r="H924" s="39"/>
    </row>
    <row r="925" customFormat="false" ht="15.75" hidden="false" customHeight="false" outlineLevel="0" collapsed="false">
      <c r="A925" s="32"/>
      <c r="C925" s="39"/>
      <c r="D925" s="39"/>
      <c r="E925" s="39"/>
      <c r="F925" s="39"/>
      <c r="G925" s="39"/>
      <c r="H925" s="39"/>
    </row>
    <row r="926" customFormat="false" ht="15.75" hidden="false" customHeight="false" outlineLevel="0" collapsed="false">
      <c r="A926" s="32"/>
      <c r="C926" s="39"/>
      <c r="D926" s="39"/>
      <c r="E926" s="39"/>
      <c r="F926" s="39"/>
      <c r="G926" s="39"/>
      <c r="H926" s="39"/>
    </row>
    <row r="927" customFormat="false" ht="15.75" hidden="false" customHeight="false" outlineLevel="0" collapsed="false">
      <c r="A927" s="32"/>
      <c r="C927" s="39"/>
      <c r="D927" s="39"/>
      <c r="E927" s="39"/>
      <c r="F927" s="39"/>
      <c r="G927" s="39"/>
      <c r="H927" s="39"/>
    </row>
    <row r="928" customFormat="false" ht="15.75" hidden="false" customHeight="false" outlineLevel="0" collapsed="false">
      <c r="A928" s="32"/>
      <c r="C928" s="39"/>
      <c r="D928" s="39"/>
      <c r="E928" s="39"/>
      <c r="F928" s="39"/>
      <c r="G928" s="39"/>
      <c r="H928" s="39"/>
    </row>
    <row r="929" customFormat="false" ht="15.75" hidden="false" customHeight="false" outlineLevel="0" collapsed="false">
      <c r="A929" s="32"/>
      <c r="C929" s="39"/>
      <c r="D929" s="39"/>
      <c r="E929" s="39"/>
      <c r="F929" s="39"/>
      <c r="G929" s="39"/>
      <c r="H929" s="39"/>
    </row>
    <row r="930" customFormat="false" ht="15.75" hidden="false" customHeight="false" outlineLevel="0" collapsed="false">
      <c r="A930" s="32"/>
      <c r="C930" s="39"/>
      <c r="D930" s="39"/>
      <c r="E930" s="39"/>
      <c r="F930" s="39"/>
      <c r="G930" s="39"/>
      <c r="H930" s="39"/>
    </row>
    <row r="931" customFormat="false" ht="15.75" hidden="false" customHeight="false" outlineLevel="0" collapsed="false">
      <c r="A931" s="32"/>
      <c r="C931" s="39"/>
      <c r="D931" s="39"/>
      <c r="E931" s="39"/>
      <c r="F931" s="39"/>
      <c r="G931" s="39"/>
      <c r="H931" s="39"/>
    </row>
    <row r="932" customFormat="false" ht="15.75" hidden="false" customHeight="false" outlineLevel="0" collapsed="false">
      <c r="A932" s="32"/>
      <c r="C932" s="39"/>
      <c r="D932" s="39"/>
      <c r="E932" s="39"/>
      <c r="F932" s="39"/>
      <c r="G932" s="39"/>
      <c r="H932" s="39"/>
    </row>
    <row r="933" customFormat="false" ht="15.75" hidden="false" customHeight="false" outlineLevel="0" collapsed="false">
      <c r="A933" s="32"/>
      <c r="C933" s="39"/>
      <c r="D933" s="39"/>
      <c r="E933" s="39"/>
      <c r="F933" s="39"/>
      <c r="G933" s="39"/>
      <c r="H933" s="39"/>
    </row>
    <row r="934" customFormat="false" ht="15.75" hidden="false" customHeight="false" outlineLevel="0" collapsed="false">
      <c r="A934" s="32"/>
      <c r="C934" s="39"/>
      <c r="D934" s="39"/>
      <c r="E934" s="39"/>
      <c r="F934" s="39"/>
      <c r="G934" s="39"/>
      <c r="H934" s="39"/>
    </row>
    <row r="935" customFormat="false" ht="15.75" hidden="false" customHeight="false" outlineLevel="0" collapsed="false">
      <c r="A935" s="32"/>
      <c r="C935" s="39"/>
      <c r="D935" s="39"/>
      <c r="E935" s="39"/>
      <c r="F935" s="39"/>
      <c r="G935" s="39"/>
      <c r="H935" s="39"/>
    </row>
    <row r="936" customFormat="false" ht="15.75" hidden="false" customHeight="false" outlineLevel="0" collapsed="false">
      <c r="A936" s="32"/>
      <c r="C936" s="39"/>
      <c r="D936" s="39"/>
      <c r="E936" s="39"/>
      <c r="F936" s="39"/>
      <c r="G936" s="39"/>
      <c r="H936" s="39"/>
    </row>
    <row r="937" customFormat="false" ht="15.75" hidden="false" customHeight="false" outlineLevel="0" collapsed="false">
      <c r="A937" s="32"/>
      <c r="C937" s="39"/>
      <c r="D937" s="39"/>
      <c r="E937" s="39"/>
      <c r="F937" s="39"/>
      <c r="G937" s="39"/>
      <c r="H937" s="39"/>
    </row>
    <row r="938" customFormat="false" ht="15.75" hidden="false" customHeight="false" outlineLevel="0" collapsed="false">
      <c r="A938" s="32"/>
      <c r="C938" s="39"/>
      <c r="D938" s="39"/>
      <c r="E938" s="39"/>
      <c r="F938" s="39"/>
      <c r="G938" s="39"/>
      <c r="H938" s="39"/>
    </row>
    <row r="939" customFormat="false" ht="15.75" hidden="false" customHeight="false" outlineLevel="0" collapsed="false">
      <c r="A939" s="32"/>
      <c r="C939" s="39"/>
      <c r="D939" s="39"/>
      <c r="E939" s="39"/>
      <c r="F939" s="39"/>
      <c r="G939" s="39"/>
      <c r="H939" s="39"/>
    </row>
    <row r="940" customFormat="false" ht="15.75" hidden="false" customHeight="false" outlineLevel="0" collapsed="false">
      <c r="A940" s="32"/>
      <c r="C940" s="39"/>
      <c r="D940" s="39"/>
      <c r="E940" s="39"/>
      <c r="F940" s="39"/>
      <c r="G940" s="39"/>
      <c r="H940" s="39"/>
    </row>
    <row r="941" customFormat="false" ht="15.75" hidden="false" customHeight="false" outlineLevel="0" collapsed="false">
      <c r="A941" s="32"/>
      <c r="C941" s="39"/>
      <c r="D941" s="39"/>
      <c r="E941" s="39"/>
      <c r="F941" s="39"/>
      <c r="G941" s="39"/>
      <c r="H941" s="39"/>
    </row>
    <row r="942" customFormat="false" ht="15.75" hidden="false" customHeight="false" outlineLevel="0" collapsed="false">
      <c r="A942" s="32"/>
      <c r="C942" s="39"/>
      <c r="D942" s="39"/>
      <c r="E942" s="39"/>
      <c r="F942" s="39"/>
      <c r="G942" s="39"/>
      <c r="H942" s="39"/>
    </row>
    <row r="943" customFormat="false" ht="15.75" hidden="false" customHeight="false" outlineLevel="0" collapsed="false">
      <c r="A943" s="32"/>
      <c r="C943" s="39"/>
      <c r="D943" s="39"/>
      <c r="E943" s="39"/>
      <c r="F943" s="39"/>
      <c r="G943" s="39"/>
      <c r="H943" s="39"/>
    </row>
    <row r="944" customFormat="false" ht="15.75" hidden="false" customHeight="false" outlineLevel="0" collapsed="false">
      <c r="A944" s="32"/>
      <c r="C944" s="39"/>
      <c r="D944" s="39"/>
      <c r="E944" s="39"/>
      <c r="F944" s="39"/>
      <c r="G944" s="39"/>
      <c r="H944" s="39"/>
    </row>
    <row r="945" customFormat="false" ht="15.75" hidden="false" customHeight="false" outlineLevel="0" collapsed="false">
      <c r="A945" s="32"/>
      <c r="C945" s="39"/>
      <c r="D945" s="39"/>
      <c r="E945" s="39"/>
      <c r="F945" s="39"/>
      <c r="G945" s="39"/>
      <c r="H945" s="39"/>
    </row>
    <row r="946" customFormat="false" ht="15.75" hidden="false" customHeight="false" outlineLevel="0" collapsed="false">
      <c r="A946" s="32"/>
      <c r="C946" s="39"/>
      <c r="D946" s="39"/>
      <c r="E946" s="39"/>
      <c r="F946" s="39"/>
      <c r="G946" s="39"/>
      <c r="H946" s="39"/>
    </row>
    <row r="947" customFormat="false" ht="15.75" hidden="false" customHeight="false" outlineLevel="0" collapsed="false">
      <c r="A947" s="32"/>
      <c r="C947" s="39"/>
      <c r="D947" s="39"/>
      <c r="E947" s="39"/>
      <c r="F947" s="39"/>
      <c r="G947" s="39"/>
      <c r="H947" s="39"/>
    </row>
    <row r="948" customFormat="false" ht="15.75" hidden="false" customHeight="false" outlineLevel="0" collapsed="false">
      <c r="A948" s="32"/>
      <c r="C948" s="39"/>
      <c r="D948" s="39"/>
      <c r="E948" s="39"/>
      <c r="F948" s="39"/>
      <c r="G948" s="39"/>
      <c r="H948" s="39"/>
    </row>
    <row r="949" customFormat="false" ht="15.75" hidden="false" customHeight="false" outlineLevel="0" collapsed="false">
      <c r="A949" s="32"/>
      <c r="C949" s="39"/>
      <c r="D949" s="39"/>
      <c r="E949" s="39"/>
      <c r="F949" s="39"/>
      <c r="G949" s="39"/>
      <c r="H949" s="39"/>
    </row>
    <row r="950" customFormat="false" ht="15.75" hidden="false" customHeight="false" outlineLevel="0" collapsed="false">
      <c r="A950" s="32"/>
      <c r="C950" s="39"/>
      <c r="D950" s="39"/>
      <c r="E950" s="39"/>
      <c r="F950" s="39"/>
      <c r="G950" s="39"/>
      <c r="H950" s="39"/>
    </row>
    <row r="951" customFormat="false" ht="15.75" hidden="false" customHeight="false" outlineLevel="0" collapsed="false">
      <c r="A951" s="32"/>
      <c r="C951" s="39"/>
      <c r="D951" s="39"/>
      <c r="E951" s="39"/>
      <c r="F951" s="39"/>
      <c r="G951" s="39"/>
      <c r="H951" s="39"/>
    </row>
    <row r="952" customFormat="false" ht="15.75" hidden="false" customHeight="false" outlineLevel="0" collapsed="false">
      <c r="A952" s="32"/>
      <c r="C952" s="39"/>
      <c r="D952" s="39"/>
      <c r="E952" s="39"/>
      <c r="F952" s="39"/>
      <c r="G952" s="39"/>
      <c r="H952" s="39"/>
    </row>
    <row r="953" customFormat="false" ht="15.75" hidden="false" customHeight="false" outlineLevel="0" collapsed="false">
      <c r="A953" s="32"/>
      <c r="C953" s="39"/>
      <c r="D953" s="39"/>
      <c r="E953" s="39"/>
      <c r="F953" s="39"/>
      <c r="G953" s="39"/>
      <c r="H953" s="39"/>
    </row>
    <row r="954" customFormat="false" ht="15.75" hidden="false" customHeight="false" outlineLevel="0" collapsed="false">
      <c r="A954" s="32"/>
      <c r="C954" s="39"/>
      <c r="D954" s="39"/>
      <c r="E954" s="39"/>
      <c r="F954" s="39"/>
      <c r="G954" s="39"/>
      <c r="H954" s="39"/>
    </row>
    <row r="955" customFormat="false" ht="15.75" hidden="false" customHeight="false" outlineLevel="0" collapsed="false">
      <c r="A955" s="32"/>
      <c r="C955" s="39"/>
      <c r="D955" s="39"/>
      <c r="E955" s="39"/>
      <c r="F955" s="39"/>
      <c r="G955" s="39"/>
      <c r="H955" s="39"/>
    </row>
    <row r="956" customFormat="false" ht="15.75" hidden="false" customHeight="false" outlineLevel="0" collapsed="false">
      <c r="A956" s="32"/>
      <c r="C956" s="39"/>
      <c r="D956" s="39"/>
      <c r="E956" s="39"/>
      <c r="F956" s="39"/>
      <c r="G956" s="39"/>
      <c r="H956" s="39"/>
    </row>
    <row r="957" customFormat="false" ht="15.75" hidden="false" customHeight="false" outlineLevel="0" collapsed="false">
      <c r="A957" s="32"/>
      <c r="C957" s="39"/>
      <c r="D957" s="39"/>
      <c r="E957" s="39"/>
      <c r="F957" s="39"/>
      <c r="G957" s="39"/>
      <c r="H957" s="39"/>
    </row>
    <row r="958" customFormat="false" ht="15.75" hidden="false" customHeight="false" outlineLevel="0" collapsed="false">
      <c r="A958" s="32"/>
      <c r="C958" s="39"/>
      <c r="D958" s="39"/>
      <c r="E958" s="39"/>
      <c r="F958" s="39"/>
      <c r="G958" s="39"/>
      <c r="H958" s="39"/>
    </row>
    <row r="959" customFormat="false" ht="15.75" hidden="false" customHeight="false" outlineLevel="0" collapsed="false">
      <c r="A959" s="32"/>
      <c r="C959" s="39"/>
      <c r="D959" s="39"/>
      <c r="E959" s="39"/>
      <c r="F959" s="39"/>
      <c r="G959" s="39"/>
      <c r="H959" s="39"/>
    </row>
    <row r="960" customFormat="false" ht="15.75" hidden="false" customHeight="false" outlineLevel="0" collapsed="false">
      <c r="A960" s="32"/>
      <c r="C960" s="39"/>
      <c r="D960" s="39"/>
      <c r="E960" s="39"/>
      <c r="F960" s="39"/>
      <c r="G960" s="39"/>
      <c r="H960" s="39"/>
    </row>
    <row r="961" customFormat="false" ht="15.75" hidden="false" customHeight="false" outlineLevel="0" collapsed="false">
      <c r="A961" s="32"/>
      <c r="C961" s="39"/>
      <c r="D961" s="39"/>
      <c r="E961" s="39"/>
      <c r="F961" s="39"/>
      <c r="G961" s="39"/>
      <c r="H961" s="39"/>
    </row>
    <row r="962" customFormat="false" ht="15.75" hidden="false" customHeight="false" outlineLevel="0" collapsed="false">
      <c r="A962" s="32"/>
      <c r="C962" s="39"/>
      <c r="D962" s="39"/>
      <c r="E962" s="39"/>
      <c r="F962" s="39"/>
      <c r="G962" s="39"/>
      <c r="H962" s="39"/>
    </row>
    <row r="963" customFormat="false" ht="15.75" hidden="false" customHeight="false" outlineLevel="0" collapsed="false">
      <c r="A963" s="32"/>
      <c r="C963" s="39"/>
      <c r="D963" s="39"/>
      <c r="E963" s="39"/>
      <c r="F963" s="39"/>
      <c r="G963" s="39"/>
      <c r="H963" s="39"/>
    </row>
    <row r="964" customFormat="false" ht="15.75" hidden="false" customHeight="false" outlineLevel="0" collapsed="false">
      <c r="A964" s="32"/>
      <c r="C964" s="39"/>
      <c r="D964" s="39"/>
      <c r="E964" s="39"/>
      <c r="F964" s="39"/>
      <c r="G964" s="39"/>
      <c r="H964" s="39"/>
    </row>
    <row r="965" customFormat="false" ht="15.75" hidden="false" customHeight="false" outlineLevel="0" collapsed="false">
      <c r="A965" s="32"/>
      <c r="C965" s="39"/>
      <c r="D965" s="39"/>
      <c r="E965" s="39"/>
      <c r="F965" s="39"/>
      <c r="G965" s="39"/>
      <c r="H965" s="39"/>
    </row>
    <row r="966" customFormat="false" ht="15.75" hidden="false" customHeight="false" outlineLevel="0" collapsed="false">
      <c r="A966" s="32"/>
      <c r="C966" s="39"/>
      <c r="D966" s="39"/>
      <c r="E966" s="39"/>
      <c r="F966" s="39"/>
      <c r="G966" s="39"/>
      <c r="H966" s="39"/>
    </row>
    <row r="967" customFormat="false" ht="15.75" hidden="false" customHeight="false" outlineLevel="0" collapsed="false">
      <c r="A967" s="32"/>
      <c r="C967" s="39"/>
      <c r="D967" s="39"/>
      <c r="E967" s="39"/>
      <c r="F967" s="39"/>
      <c r="G967" s="39"/>
      <c r="H967" s="39"/>
    </row>
    <row r="968" customFormat="false" ht="15.75" hidden="false" customHeight="false" outlineLevel="0" collapsed="false">
      <c r="A968" s="32"/>
      <c r="C968" s="39"/>
      <c r="D968" s="39"/>
      <c r="E968" s="39"/>
      <c r="F968" s="39"/>
      <c r="G968" s="39"/>
      <c r="H968" s="39"/>
    </row>
    <row r="969" customFormat="false" ht="15.75" hidden="false" customHeight="false" outlineLevel="0" collapsed="false">
      <c r="A969" s="32"/>
      <c r="C969" s="39"/>
      <c r="D969" s="39"/>
      <c r="E969" s="39"/>
      <c r="F969" s="39"/>
      <c r="G969" s="39"/>
      <c r="H969" s="39"/>
    </row>
    <row r="970" customFormat="false" ht="15.75" hidden="false" customHeight="false" outlineLevel="0" collapsed="false">
      <c r="A970" s="32"/>
      <c r="C970" s="39"/>
      <c r="D970" s="39"/>
      <c r="E970" s="39"/>
      <c r="F970" s="39"/>
      <c r="G970" s="39"/>
      <c r="H970" s="39"/>
    </row>
    <row r="971" customFormat="false" ht="15.75" hidden="false" customHeight="false" outlineLevel="0" collapsed="false">
      <c r="A971" s="32"/>
      <c r="C971" s="39"/>
      <c r="D971" s="39"/>
      <c r="E971" s="39"/>
      <c r="F971" s="39"/>
      <c r="G971" s="39"/>
      <c r="H971" s="39"/>
    </row>
    <row r="972" customFormat="false" ht="15.75" hidden="false" customHeight="false" outlineLevel="0" collapsed="false">
      <c r="A972" s="32"/>
      <c r="C972" s="39"/>
      <c r="D972" s="39"/>
      <c r="E972" s="39"/>
      <c r="F972" s="39"/>
      <c r="G972" s="39"/>
      <c r="H972" s="39"/>
    </row>
    <row r="973" customFormat="false" ht="15.75" hidden="false" customHeight="false" outlineLevel="0" collapsed="false">
      <c r="A973" s="32"/>
      <c r="C973" s="39"/>
      <c r="D973" s="39"/>
      <c r="E973" s="39"/>
      <c r="F973" s="39"/>
      <c r="G973" s="39"/>
      <c r="H973" s="39"/>
    </row>
    <row r="974" customFormat="false" ht="15.75" hidden="false" customHeight="false" outlineLevel="0" collapsed="false">
      <c r="A974" s="32"/>
      <c r="C974" s="39"/>
      <c r="D974" s="39"/>
      <c r="E974" s="39"/>
      <c r="F974" s="39"/>
      <c r="G974" s="39"/>
      <c r="H974" s="39"/>
    </row>
    <row r="975" customFormat="false" ht="15.75" hidden="false" customHeight="false" outlineLevel="0" collapsed="false">
      <c r="A975" s="32"/>
      <c r="C975" s="39"/>
      <c r="D975" s="39"/>
      <c r="E975" s="39"/>
      <c r="F975" s="39"/>
      <c r="G975" s="39"/>
      <c r="H975" s="39"/>
    </row>
    <row r="976" customFormat="false" ht="15.75" hidden="false" customHeight="false" outlineLevel="0" collapsed="false">
      <c r="A976" s="32"/>
      <c r="C976" s="39"/>
      <c r="D976" s="39"/>
      <c r="E976" s="39"/>
      <c r="F976" s="39"/>
      <c r="G976" s="39"/>
      <c r="H976" s="39"/>
    </row>
    <row r="977" customFormat="false" ht="15.75" hidden="false" customHeight="false" outlineLevel="0" collapsed="false">
      <c r="A977" s="32"/>
      <c r="C977" s="39"/>
      <c r="D977" s="39"/>
      <c r="E977" s="39"/>
      <c r="F977" s="39"/>
      <c r="G977" s="39"/>
      <c r="H977" s="39"/>
    </row>
    <row r="978" customFormat="false" ht="15.75" hidden="false" customHeight="false" outlineLevel="0" collapsed="false">
      <c r="A978" s="32"/>
      <c r="C978" s="39"/>
      <c r="D978" s="39"/>
      <c r="E978" s="39"/>
      <c r="F978" s="39"/>
      <c r="G978" s="39"/>
      <c r="H978" s="39"/>
    </row>
    <row r="979" customFormat="false" ht="15.75" hidden="false" customHeight="false" outlineLevel="0" collapsed="false">
      <c r="A979" s="32"/>
      <c r="C979" s="39"/>
      <c r="D979" s="39"/>
      <c r="E979" s="39"/>
      <c r="F979" s="39"/>
      <c r="G979" s="39"/>
      <c r="H979" s="39"/>
    </row>
    <row r="980" customFormat="false" ht="15.75" hidden="false" customHeight="false" outlineLevel="0" collapsed="false">
      <c r="A980" s="32"/>
      <c r="C980" s="39"/>
      <c r="D980" s="39"/>
      <c r="E980" s="39"/>
      <c r="F980" s="39"/>
      <c r="G980" s="39"/>
      <c r="H980" s="39"/>
    </row>
    <row r="981" customFormat="false" ht="15.75" hidden="false" customHeight="false" outlineLevel="0" collapsed="false">
      <c r="A981" s="32"/>
      <c r="C981" s="39"/>
      <c r="D981" s="39"/>
      <c r="E981" s="39"/>
      <c r="F981" s="39"/>
      <c r="G981" s="39"/>
      <c r="H981" s="39"/>
    </row>
    <row r="982" customFormat="false" ht="15.75" hidden="false" customHeight="false" outlineLevel="0" collapsed="false">
      <c r="A982" s="32"/>
      <c r="C982" s="39"/>
      <c r="D982" s="39"/>
      <c r="E982" s="39"/>
      <c r="F982" s="39"/>
      <c r="G982" s="39"/>
      <c r="H982" s="39"/>
    </row>
    <row r="983" customFormat="false" ht="15.75" hidden="false" customHeight="false" outlineLevel="0" collapsed="false">
      <c r="A983" s="32"/>
      <c r="C983" s="39"/>
      <c r="D983" s="39"/>
      <c r="E983" s="39"/>
      <c r="F983" s="39"/>
      <c r="G983" s="39"/>
      <c r="H983" s="39"/>
    </row>
    <row r="984" customFormat="false" ht="15.75" hidden="false" customHeight="false" outlineLevel="0" collapsed="false">
      <c r="A984" s="32"/>
      <c r="C984" s="39"/>
      <c r="D984" s="39"/>
      <c r="E984" s="39"/>
      <c r="F984" s="39"/>
      <c r="G984" s="39"/>
      <c r="H984" s="39"/>
    </row>
    <row r="985" customFormat="false" ht="15.75" hidden="false" customHeight="false" outlineLevel="0" collapsed="false">
      <c r="A985" s="32"/>
      <c r="C985" s="39"/>
      <c r="D985" s="39"/>
      <c r="E985" s="39"/>
      <c r="F985" s="39"/>
      <c r="G985" s="39"/>
      <c r="H985" s="39"/>
    </row>
    <row r="986" customFormat="false" ht="15.75" hidden="false" customHeight="false" outlineLevel="0" collapsed="false">
      <c r="A986" s="32"/>
      <c r="C986" s="39"/>
      <c r="D986" s="39"/>
      <c r="E986" s="39"/>
      <c r="F986" s="39"/>
      <c r="G986" s="39"/>
      <c r="H986" s="39"/>
    </row>
    <row r="987" customFormat="false" ht="15.75" hidden="false" customHeight="false" outlineLevel="0" collapsed="false">
      <c r="A987" s="32"/>
      <c r="C987" s="39"/>
      <c r="D987" s="39"/>
      <c r="E987" s="39"/>
      <c r="F987" s="39"/>
      <c r="G987" s="39"/>
      <c r="H987" s="39"/>
    </row>
    <row r="988" customFormat="false" ht="15.75" hidden="false" customHeight="false" outlineLevel="0" collapsed="false">
      <c r="A988" s="32"/>
      <c r="C988" s="39"/>
      <c r="D988" s="39"/>
      <c r="E988" s="39"/>
      <c r="F988" s="39"/>
      <c r="G988" s="39"/>
      <c r="H988" s="39"/>
    </row>
    <row r="989" customFormat="false" ht="15.75" hidden="false" customHeight="false" outlineLevel="0" collapsed="false">
      <c r="A989" s="32"/>
      <c r="C989" s="39"/>
      <c r="D989" s="39"/>
      <c r="E989" s="39"/>
      <c r="F989" s="39"/>
      <c r="G989" s="39"/>
      <c r="H989" s="39"/>
    </row>
    <row r="990" customFormat="false" ht="15.75" hidden="false" customHeight="false" outlineLevel="0" collapsed="false">
      <c r="A990" s="32"/>
      <c r="C990" s="39"/>
      <c r="D990" s="39"/>
      <c r="E990" s="39"/>
      <c r="F990" s="39"/>
      <c r="G990" s="39"/>
      <c r="H990" s="39"/>
    </row>
    <row r="991" customFormat="false" ht="15.75" hidden="false" customHeight="false" outlineLevel="0" collapsed="false">
      <c r="A991" s="32"/>
      <c r="C991" s="39"/>
      <c r="D991" s="39"/>
      <c r="E991" s="39"/>
      <c r="F991" s="39"/>
      <c r="G991" s="39"/>
      <c r="H991" s="39"/>
    </row>
    <row r="992" customFormat="false" ht="15.75" hidden="false" customHeight="false" outlineLevel="0" collapsed="false">
      <c r="A992" s="32"/>
      <c r="C992" s="39"/>
      <c r="D992" s="39"/>
      <c r="E992" s="39"/>
      <c r="F992" s="39"/>
      <c r="G992" s="39"/>
      <c r="H992" s="39"/>
    </row>
    <row r="993" customFormat="false" ht="15.75" hidden="false" customHeight="false" outlineLevel="0" collapsed="false">
      <c r="A993" s="32"/>
      <c r="C993" s="39"/>
      <c r="D993" s="39"/>
      <c r="E993" s="39"/>
      <c r="F993" s="39"/>
      <c r="G993" s="39"/>
      <c r="H993" s="39"/>
    </row>
    <row r="994" customFormat="false" ht="15.75" hidden="false" customHeight="false" outlineLevel="0" collapsed="false">
      <c r="A994" s="32"/>
      <c r="C994" s="39"/>
      <c r="D994" s="39"/>
      <c r="E994" s="39"/>
      <c r="F994" s="39"/>
      <c r="G994" s="39"/>
      <c r="H994" s="39"/>
    </row>
    <row r="995" customFormat="false" ht="15.75" hidden="false" customHeight="false" outlineLevel="0" collapsed="false">
      <c r="A995" s="32"/>
      <c r="C995" s="39"/>
      <c r="D995" s="39"/>
      <c r="E995" s="39"/>
      <c r="F995" s="39"/>
      <c r="G995" s="39"/>
      <c r="H995" s="39"/>
    </row>
    <row r="996" customFormat="false" ht="15.75" hidden="false" customHeight="false" outlineLevel="0" collapsed="false">
      <c r="A996" s="32"/>
      <c r="C996" s="39"/>
      <c r="D996" s="39"/>
      <c r="E996" s="39"/>
      <c r="F996" s="39"/>
      <c r="G996" s="39"/>
      <c r="H996" s="39"/>
    </row>
    <row r="997" customFormat="false" ht="15.75" hidden="false" customHeight="false" outlineLevel="0" collapsed="false">
      <c r="A997" s="32"/>
      <c r="C997" s="39"/>
      <c r="D997" s="39"/>
      <c r="E997" s="39"/>
      <c r="F997" s="39"/>
      <c r="G997" s="39"/>
      <c r="H997" s="39"/>
    </row>
    <row r="998" customFormat="false" ht="15.75" hidden="false" customHeight="false" outlineLevel="0" collapsed="false">
      <c r="A998" s="32"/>
      <c r="C998" s="39"/>
      <c r="D998" s="39"/>
      <c r="E998" s="39"/>
      <c r="F998" s="39"/>
      <c r="G998" s="39"/>
      <c r="H998" s="39"/>
    </row>
    <row r="999" customFormat="false" ht="15.75" hidden="false" customHeight="false" outlineLevel="0" collapsed="false">
      <c r="A999" s="32"/>
      <c r="C999" s="39"/>
      <c r="D999" s="39"/>
      <c r="E999" s="39"/>
      <c r="F999" s="39"/>
      <c r="G999" s="39"/>
      <c r="H999" s="39"/>
    </row>
    <row r="1000" customFormat="false" ht="15.75" hidden="false" customHeight="false" outlineLevel="0" collapsed="false">
      <c r="A1000" s="32"/>
    </row>
  </sheetData>
  <mergeCells count="4">
    <mergeCell ref="A1:Z1"/>
    <mergeCell ref="A2:A501"/>
    <mergeCell ref="K3:T3"/>
    <mergeCell ref="K7:T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75"/>
    <col collapsed="false" customWidth="true" hidden="false" outlineLevel="0" max="3" min="3" style="1" width="15.25"/>
    <col collapsed="false" customWidth="true" hidden="false" outlineLevel="0" max="5" min="4" style="1" width="12.75"/>
    <col collapsed="false" customWidth="true" hidden="false" outlineLevel="0" max="6" min="6" style="1" width="18"/>
    <col collapsed="false" customWidth="true" hidden="false" outlineLevel="0" max="7" min="7" style="1" width="13.25"/>
    <col collapsed="false" customWidth="true" hidden="false" outlineLevel="0" max="8" min="8" style="1" width="14.38"/>
    <col collapsed="false" customWidth="true" hidden="false" outlineLevel="0" max="9" min="9" style="1" width="17.5"/>
    <col collapsed="false" customWidth="true" hidden="false" outlineLevel="0" max="11" min="11" style="1" width="11.25"/>
    <col collapsed="false" customWidth="true" hidden="false" outlineLevel="0" max="12" min="12" style="1" width="13.5"/>
    <col collapsed="false" customWidth="true" hidden="false" outlineLevel="0" max="13" min="13" style="1" width="15.75"/>
  </cols>
  <sheetData>
    <row r="1" customFormat="false" ht="67.5" hidden="false" customHeight="true" outlineLevel="0" collapsed="false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26.25" hidden="false" customHeight="true" outlineLevel="0" collapsed="false">
      <c r="A2" s="31"/>
    </row>
    <row r="3" customFormat="false" ht="15.75" hidden="false" customHeight="false" outlineLevel="0" collapsed="false">
      <c r="A3" s="31"/>
      <c r="C3" s="62" t="s">
        <v>30</v>
      </c>
      <c r="D3" s="62" t="s">
        <v>31</v>
      </c>
      <c r="E3" s="63"/>
      <c r="F3" s="34" t="s">
        <v>32</v>
      </c>
      <c r="G3" s="34"/>
      <c r="H3" s="63"/>
      <c r="I3" s="64" t="s">
        <v>33</v>
      </c>
      <c r="J3" s="64"/>
      <c r="K3" s="65"/>
      <c r="L3" s="39"/>
    </row>
    <row r="4" customFormat="false" ht="15.75" hidden="false" customHeight="false" outlineLevel="0" collapsed="false">
      <c r="A4" s="31"/>
      <c r="C4" s="66" t="n">
        <v>45350</v>
      </c>
      <c r="D4" s="67" t="n">
        <v>80</v>
      </c>
      <c r="E4" s="63"/>
      <c r="F4" s="34" t="s">
        <v>34</v>
      </c>
      <c r="G4" s="34" t="s">
        <v>35</v>
      </c>
      <c r="H4" s="68"/>
      <c r="I4" s="64" t="s">
        <v>34</v>
      </c>
      <c r="J4" s="64" t="s">
        <v>35</v>
      </c>
      <c r="K4" s="68"/>
      <c r="L4" s="39"/>
    </row>
    <row r="5" customFormat="false" ht="15.75" hidden="false" customHeight="false" outlineLevel="0" collapsed="false">
      <c r="A5" s="31"/>
      <c r="C5" s="66" t="n">
        <v>45351</v>
      </c>
      <c r="D5" s="67" t="n">
        <v>168</v>
      </c>
      <c r="E5" s="63"/>
      <c r="F5" s="37" t="s">
        <v>36</v>
      </c>
      <c r="G5" s="69" t="n">
        <v>126.5</v>
      </c>
      <c r="H5" s="68"/>
      <c r="I5" s="37" t="s">
        <v>36</v>
      </c>
      <c r="J5" s="69" t="n">
        <v>91</v>
      </c>
      <c r="K5" s="68"/>
    </row>
    <row r="6" customFormat="false" ht="15.75" hidden="false" customHeight="false" outlineLevel="0" collapsed="false">
      <c r="A6" s="31"/>
      <c r="C6" s="66" t="n">
        <v>45352</v>
      </c>
      <c r="D6" s="67" t="n">
        <v>168</v>
      </c>
      <c r="E6" s="63"/>
      <c r="F6" s="37" t="s">
        <v>37</v>
      </c>
      <c r="G6" s="69" t="n">
        <f aca="false">G5/25</f>
        <v>5.06</v>
      </c>
      <c r="H6" s="68"/>
      <c r="I6" s="37" t="s">
        <v>37</v>
      </c>
      <c r="J6" s="69" t="n">
        <f aca="false">J5/25</f>
        <v>3.64</v>
      </c>
      <c r="K6" s="68"/>
    </row>
    <row r="7" customFormat="false" ht="15.75" hidden="false" customHeight="false" outlineLevel="0" collapsed="false">
      <c r="A7" s="31"/>
      <c r="C7" s="66" t="n">
        <v>45353</v>
      </c>
      <c r="D7" s="67" t="n">
        <v>168</v>
      </c>
      <c r="E7" s="63"/>
      <c r="F7" s="37" t="s">
        <v>38</v>
      </c>
      <c r="G7" s="70" t="n">
        <f aca="false">G6/1000</f>
        <v>0.00506</v>
      </c>
      <c r="H7" s="68"/>
      <c r="I7" s="37" t="s">
        <v>38</v>
      </c>
      <c r="J7" s="70" t="n">
        <f aca="false">J6/1000</f>
        <v>0.00364</v>
      </c>
      <c r="K7" s="68"/>
    </row>
    <row r="8" customFormat="false" ht="15.75" hidden="false" customHeight="false" outlineLevel="0" collapsed="false">
      <c r="A8" s="31"/>
      <c r="C8" s="66" t="n">
        <v>45354</v>
      </c>
      <c r="D8" s="67" t="n">
        <v>168</v>
      </c>
      <c r="E8" s="63"/>
      <c r="F8" s="68"/>
      <c r="G8" s="68"/>
      <c r="H8" s="68"/>
      <c r="J8" s="63"/>
    </row>
    <row r="9" customFormat="false" ht="15.75" hidden="false" customHeight="false" outlineLevel="0" collapsed="false">
      <c r="A9" s="31"/>
      <c r="C9" s="66" t="n">
        <v>45355</v>
      </c>
      <c r="D9" s="67" t="n">
        <v>168</v>
      </c>
      <c r="E9" s="63"/>
      <c r="F9" s="34" t="s">
        <v>39</v>
      </c>
      <c r="G9" s="34" t="s">
        <v>40</v>
      </c>
      <c r="H9" s="68"/>
    </row>
    <row r="10" customFormat="false" ht="15.75" hidden="false" customHeight="false" outlineLevel="0" collapsed="false">
      <c r="A10" s="31"/>
      <c r="C10" s="66" t="n">
        <v>45356</v>
      </c>
      <c r="D10" s="67" t="n">
        <v>168</v>
      </c>
      <c r="E10" s="63"/>
      <c r="F10" s="71" t="n">
        <f aca="false">SUM(D4:D24,D27:D47,D50:E71,D74:E94,D97:F116,D119:G139)/1000</f>
        <v>64.0329</v>
      </c>
      <c r="G10" s="72" t="n">
        <f aca="false">(SUM(D4:D24,D27:D47,D50:E71,D74:E88)/1000 * G6) + (SUM(D89:E94,D97:F116,D119:G139)/1000 * J6)</f>
        <v>284.479354</v>
      </c>
      <c r="H10" s="68"/>
    </row>
    <row r="11" customFormat="false" ht="15.75" hidden="false" customHeight="false" outlineLevel="0" collapsed="false">
      <c r="A11" s="31"/>
      <c r="C11" s="66" t="n">
        <v>45357</v>
      </c>
      <c r="D11" s="67" t="n">
        <v>302</v>
      </c>
      <c r="E11" s="63"/>
      <c r="F11" s="68"/>
      <c r="G11" s="68"/>
      <c r="H11" s="68"/>
      <c r="I11" s="68"/>
      <c r="J11" s="68"/>
      <c r="K11" s="68"/>
    </row>
    <row r="12" customFormat="false" ht="15.75" hidden="false" customHeight="false" outlineLevel="0" collapsed="false">
      <c r="A12" s="31"/>
      <c r="C12" s="66" t="n">
        <v>45358</v>
      </c>
      <c r="D12" s="67" t="n">
        <v>302</v>
      </c>
      <c r="E12" s="63"/>
      <c r="F12" s="34" t="s">
        <v>41</v>
      </c>
      <c r="G12" s="34" t="s">
        <v>8</v>
      </c>
      <c r="H12" s="34" t="s">
        <v>9</v>
      </c>
      <c r="I12" s="34" t="s">
        <v>10</v>
      </c>
      <c r="J12" s="34" t="s">
        <v>11</v>
      </c>
      <c r="K12" s="34" t="s">
        <v>12</v>
      </c>
      <c r="L12" s="34" t="s">
        <v>13</v>
      </c>
      <c r="M12" s="34" t="s">
        <v>14</v>
      </c>
      <c r="N12" s="73" t="s">
        <v>15</v>
      </c>
      <c r="O12" s="73" t="s">
        <v>16</v>
      </c>
      <c r="P12" s="73" t="s">
        <v>17</v>
      </c>
    </row>
    <row r="13" customFormat="false" ht="15.75" hidden="false" customHeight="false" outlineLevel="0" collapsed="false">
      <c r="A13" s="31"/>
      <c r="C13" s="66" t="n">
        <v>45359</v>
      </c>
      <c r="D13" s="67" t="n">
        <v>302</v>
      </c>
      <c r="E13" s="63"/>
      <c r="F13" s="34" t="s">
        <v>42</v>
      </c>
      <c r="G13" s="71" t="n">
        <f aca="false">SUM(D4:D24)</f>
        <v>5316</v>
      </c>
      <c r="H13" s="71" t="n">
        <f aca="false">SUM(D27:D47)</f>
        <v>7804.9</v>
      </c>
      <c r="I13" s="71" t="n">
        <f aca="false">SUM(D50:D71,E57:E71)</f>
        <v>12747</v>
      </c>
      <c r="J13" s="71" t="n">
        <f aca="false">SUM(D74:E94)</f>
        <v>14773</v>
      </c>
      <c r="K13" s="71" t="n">
        <f aca="false">SUM(D97:F116)</f>
        <v>15058</v>
      </c>
      <c r="L13" s="71" t="n">
        <f aca="false">SUM(D119:G139)</f>
        <v>8334</v>
      </c>
      <c r="M13" s="71" t="n">
        <f aca="false">SUM(D142:G162)</f>
        <v>9138</v>
      </c>
      <c r="N13" s="74"/>
      <c r="O13" s="74"/>
      <c r="P13" s="74"/>
    </row>
    <row r="14" customFormat="false" ht="15.75" hidden="false" customHeight="false" outlineLevel="0" collapsed="false">
      <c r="A14" s="31"/>
      <c r="C14" s="66" t="n">
        <v>45360</v>
      </c>
      <c r="D14" s="67" t="n">
        <v>302</v>
      </c>
      <c r="E14" s="63"/>
      <c r="F14" s="34" t="s">
        <v>43</v>
      </c>
      <c r="G14" s="75" t="n">
        <f aca="false">G13*G7</f>
        <v>26.89896</v>
      </c>
      <c r="H14" s="75" t="n">
        <f aca="false">H13*G7</f>
        <v>39.492794</v>
      </c>
      <c r="I14" s="75" t="n">
        <f aca="false">I13*G7</f>
        <v>64.49982</v>
      </c>
      <c r="J14" s="75" t="n">
        <f aca="false">SUM(D74:E88) * G7 + SUM(D89:E94) * J7</f>
        <v>68.4409</v>
      </c>
      <c r="K14" s="75" t="n">
        <f aca="false">K13*J7</f>
        <v>54.81112</v>
      </c>
      <c r="L14" s="75" t="n">
        <f aca="false">L13*J7</f>
        <v>30.33576</v>
      </c>
      <c r="M14" s="75" t="n">
        <f aca="false">M13*J7</f>
        <v>33.26232</v>
      </c>
      <c r="N14" s="74"/>
      <c r="O14" s="74"/>
      <c r="P14" s="74"/>
    </row>
    <row r="15" customFormat="false" ht="15.75" hidden="false" customHeight="false" outlineLevel="0" collapsed="false">
      <c r="A15" s="31"/>
      <c r="C15" s="66" t="n">
        <v>45361</v>
      </c>
      <c r="D15" s="67" t="n">
        <v>302</v>
      </c>
      <c r="E15" s="63"/>
      <c r="F15" s="68"/>
      <c r="G15" s="68"/>
      <c r="H15" s="68"/>
      <c r="I15" s="68"/>
      <c r="J15" s="68"/>
      <c r="K15" s="68"/>
    </row>
    <row r="16" customFormat="false" ht="15.75" hidden="false" customHeight="false" outlineLevel="0" collapsed="false">
      <c r="A16" s="31"/>
      <c r="C16" s="66" t="n">
        <v>45362</v>
      </c>
      <c r="D16" s="67" t="n">
        <v>302</v>
      </c>
      <c r="E16" s="63"/>
      <c r="F16" s="68"/>
      <c r="G16" s="68"/>
      <c r="H16" s="68"/>
      <c r="I16" s="68"/>
      <c r="J16" s="68"/>
      <c r="K16" s="68"/>
    </row>
    <row r="17" customFormat="false" ht="15.75" hidden="false" customHeight="false" outlineLevel="0" collapsed="false">
      <c r="A17" s="31"/>
      <c r="C17" s="66" t="n">
        <v>45363</v>
      </c>
      <c r="D17" s="67" t="n">
        <v>302</v>
      </c>
      <c r="E17" s="63"/>
      <c r="F17" s="34" t="s">
        <v>44</v>
      </c>
      <c r="G17" s="34" t="s">
        <v>8</v>
      </c>
      <c r="H17" s="34" t="s">
        <v>9</v>
      </c>
      <c r="I17" s="34" t="s">
        <v>10</v>
      </c>
      <c r="J17" s="34" t="s">
        <v>11</v>
      </c>
      <c r="K17" s="34" t="s">
        <v>12</v>
      </c>
      <c r="L17" s="34" t="s">
        <v>13</v>
      </c>
      <c r="M17" s="34" t="s">
        <v>14</v>
      </c>
      <c r="N17" s="73" t="s">
        <v>15</v>
      </c>
      <c r="O17" s="73" t="s">
        <v>16</v>
      </c>
      <c r="P17" s="73" t="s">
        <v>17</v>
      </c>
    </row>
    <row r="18" customFormat="false" ht="15.75" hidden="false" customHeight="false" outlineLevel="0" collapsed="false">
      <c r="A18" s="31"/>
      <c r="C18" s="66" t="n">
        <v>45364</v>
      </c>
      <c r="D18" s="67" t="n">
        <v>302</v>
      </c>
      <c r="E18" s="63"/>
      <c r="F18" s="34" t="s">
        <v>45</v>
      </c>
      <c r="G18" s="71" t="n">
        <f aca="false">MEDIAN(D4:D24)</f>
        <v>302</v>
      </c>
      <c r="H18" s="71" t="n">
        <f aca="false">MEDIAN(D27:D47)</f>
        <v>400</v>
      </c>
      <c r="I18" s="71" t="n">
        <f aca="false">SUM(D50:D71,E57:E71)/22</f>
        <v>579.4090909</v>
      </c>
      <c r="J18" s="71" t="n">
        <f aca="false">SUM(D74:E94)/21</f>
        <v>703.4761905</v>
      </c>
      <c r="K18" s="37" t="n">
        <f aca="false">SUM(D97:F116)/20</f>
        <v>752.9</v>
      </c>
      <c r="L18" s="67" t="n">
        <f aca="false">MEDIAN(D119:G139)</f>
        <v>92.5</v>
      </c>
      <c r="M18" s="67" t="n">
        <f aca="false">MEDIAN(D142:G162)</f>
        <v>115</v>
      </c>
      <c r="N18" s="74"/>
      <c r="O18" s="74"/>
      <c r="P18" s="74"/>
    </row>
    <row r="19" customFormat="false" ht="15.75" hidden="false" customHeight="false" outlineLevel="0" collapsed="false">
      <c r="A19" s="31"/>
      <c r="C19" s="66" t="n">
        <v>45365</v>
      </c>
      <c r="D19" s="67" t="n">
        <v>302</v>
      </c>
      <c r="E19" s="63"/>
      <c r="F19" s="68"/>
      <c r="G19" s="68"/>
      <c r="H19" s="68"/>
      <c r="I19" s="68"/>
      <c r="J19" s="68"/>
      <c r="K19" s="68"/>
    </row>
    <row r="20" customFormat="false" ht="15.75" hidden="false" customHeight="false" outlineLevel="0" collapsed="false">
      <c r="A20" s="31"/>
      <c r="C20" s="66" t="n">
        <v>45366</v>
      </c>
      <c r="D20" s="67" t="n">
        <v>302</v>
      </c>
      <c r="E20" s="63"/>
      <c r="F20" s="34" t="s">
        <v>46</v>
      </c>
      <c r="G20" s="34" t="n">
        <v>1</v>
      </c>
      <c r="H20" s="34" t="s">
        <v>47</v>
      </c>
      <c r="I20" s="34" t="s">
        <v>48</v>
      </c>
      <c r="J20" s="34" t="s">
        <v>49</v>
      </c>
      <c r="K20" s="34" t="s">
        <v>50</v>
      </c>
      <c r="L20" s="34" t="s">
        <v>51</v>
      </c>
      <c r="M20" s="34" t="s">
        <v>52</v>
      </c>
      <c r="N20" s="73" t="s">
        <v>53</v>
      </c>
      <c r="O20" s="73" t="s">
        <v>54</v>
      </c>
      <c r="P20" s="73" t="s">
        <v>55</v>
      </c>
    </row>
    <row r="21" customFormat="false" ht="15.75" hidden="false" customHeight="false" outlineLevel="0" collapsed="false">
      <c r="A21" s="31"/>
      <c r="C21" s="66" t="n">
        <v>45367</v>
      </c>
      <c r="D21" s="67" t="n">
        <v>302</v>
      </c>
      <c r="E21" s="63"/>
      <c r="F21" s="34" t="s">
        <v>56</v>
      </c>
      <c r="G21" s="37" t="n">
        <f aca="false">SUM(D4:D24)/120</f>
        <v>44.3</v>
      </c>
      <c r="H21" s="74" t="n">
        <f aca="false">SUM(D4:D24,D27:D47)/120</f>
        <v>109.3408333</v>
      </c>
      <c r="I21" s="74" t="n">
        <f aca="false">SUM(D4:D24,D27:D47,D50:D71,E57:E71)/118</f>
        <v>219.2194915</v>
      </c>
      <c r="J21" s="74" t="n">
        <f aca="false">SUM(D4:D24,D27:D47,D50:E71,D74:E94)/118</f>
        <v>344.4144068</v>
      </c>
      <c r="K21" s="74" t="n">
        <f aca="false">SUM(D4:D24,D27:D47,D50:E71,D74:E94,D97:F116)/117</f>
        <v>476.0589744</v>
      </c>
      <c r="L21" s="74" t="n">
        <f aca="false">SUM(D4:D24,D27:D47,D50:E71,D74:E94,D97:F116,D119:G139)/114</f>
        <v>561.6921053</v>
      </c>
      <c r="M21" s="74"/>
      <c r="N21" s="74"/>
      <c r="O21" s="74"/>
      <c r="P21" s="74"/>
    </row>
    <row r="22" customFormat="false" ht="15.75" hidden="false" customHeight="false" outlineLevel="0" collapsed="false">
      <c r="A22" s="31"/>
      <c r="C22" s="66" t="n">
        <v>45368</v>
      </c>
      <c r="D22" s="67" t="n">
        <v>302</v>
      </c>
      <c r="E22" s="63"/>
      <c r="F22" s="68"/>
      <c r="G22" s="68"/>
      <c r="H22" s="68"/>
      <c r="I22" s="68"/>
      <c r="J22" s="68"/>
      <c r="K22" s="68"/>
    </row>
    <row r="23" customFormat="false" ht="15.75" hidden="false" customHeight="false" outlineLevel="0" collapsed="false">
      <c r="A23" s="31"/>
      <c r="C23" s="66" t="n">
        <v>45369</v>
      </c>
      <c r="D23" s="67" t="n">
        <v>302</v>
      </c>
      <c r="E23" s="63"/>
      <c r="F23" s="34" t="s">
        <v>46</v>
      </c>
      <c r="G23" s="34" t="n">
        <v>1</v>
      </c>
      <c r="H23" s="34" t="n">
        <v>2</v>
      </c>
      <c r="I23" s="34" t="n">
        <v>3</v>
      </c>
      <c r="J23" s="34" t="n">
        <v>4</v>
      </c>
      <c r="K23" s="34" t="n">
        <v>5</v>
      </c>
      <c r="L23" s="34" t="n">
        <v>6</v>
      </c>
      <c r="M23" s="34" t="n">
        <v>7</v>
      </c>
      <c r="N23" s="73" t="n">
        <v>8</v>
      </c>
      <c r="O23" s="73" t="n">
        <v>9</v>
      </c>
      <c r="P23" s="73" t="n">
        <v>10</v>
      </c>
    </row>
    <row r="24" customFormat="false" ht="15.75" hidden="false" customHeight="false" outlineLevel="0" collapsed="false">
      <c r="A24" s="31"/>
      <c r="C24" s="66" t="n">
        <v>45370</v>
      </c>
      <c r="D24" s="67" t="n">
        <v>302</v>
      </c>
      <c r="E24" s="63"/>
      <c r="F24" s="34" t="s">
        <v>57</v>
      </c>
      <c r="G24" s="37" t="n">
        <f aca="false">SUM(D4:D24)/120</f>
        <v>44.3</v>
      </c>
      <c r="H24" s="74" t="n">
        <f aca="false">SUM(D27:D47)/120</f>
        <v>65.04083333</v>
      </c>
      <c r="I24" s="74" t="n">
        <f aca="false">SUM(D50:E71)/118</f>
        <v>108.0254237</v>
      </c>
      <c r="J24" s="74" t="n">
        <f aca="false">SUM(D74:E94)/118</f>
        <v>125.1949153</v>
      </c>
      <c r="K24" s="74" t="n">
        <f aca="false">SUM(D97:F116)/117</f>
        <v>128.7008547</v>
      </c>
      <c r="L24" s="74" t="n">
        <f aca="false">SUM(D119:G139)/57</f>
        <v>146.2105263</v>
      </c>
      <c r="M24" s="74" t="n">
        <f aca="false">SUM(D142:G162)/57</f>
        <v>160.3157895</v>
      </c>
      <c r="N24" s="74"/>
      <c r="O24" s="74"/>
      <c r="P24" s="74"/>
    </row>
    <row r="25" customFormat="false" ht="15.75" hidden="false" customHeight="false" outlineLevel="0" collapsed="false">
      <c r="A25" s="31"/>
      <c r="C25" s="76"/>
      <c r="D25" s="76"/>
      <c r="E25" s="63"/>
      <c r="F25" s="77"/>
      <c r="G25" s="77"/>
      <c r="H25" s="77"/>
      <c r="I25" s="77"/>
    </row>
    <row r="26" customFormat="false" ht="15.75" hidden="false" customHeight="false" outlineLevel="0" collapsed="false">
      <c r="A26" s="31"/>
      <c r="C26" s="78" t="s">
        <v>58</v>
      </c>
      <c r="D26" s="62" t="s">
        <v>31</v>
      </c>
      <c r="E26" s="63"/>
      <c r="F26" s="63"/>
      <c r="G26" s="63"/>
      <c r="H26" s="63"/>
      <c r="I26" s="63"/>
      <c r="J26" s="63"/>
    </row>
    <row r="27" customFormat="false" ht="15.75" hidden="false" customHeight="false" outlineLevel="0" collapsed="false">
      <c r="A27" s="31"/>
      <c r="C27" s="66" t="n">
        <v>45371</v>
      </c>
      <c r="D27" s="67" t="n">
        <v>302</v>
      </c>
      <c r="E27" s="79"/>
    </row>
    <row r="28" customFormat="false" ht="15.75" hidden="false" customHeight="false" outlineLevel="0" collapsed="false">
      <c r="A28" s="31"/>
      <c r="C28" s="66" t="n">
        <v>45372</v>
      </c>
      <c r="D28" s="67" t="n">
        <v>302</v>
      </c>
      <c r="E28" s="79"/>
      <c r="H28" s="63"/>
    </row>
    <row r="29" customFormat="false" ht="15.75" hidden="false" customHeight="false" outlineLevel="0" collapsed="false">
      <c r="A29" s="31"/>
      <c r="C29" s="66" t="n">
        <v>45373</v>
      </c>
      <c r="D29" s="67" t="n">
        <v>302</v>
      </c>
      <c r="E29" s="79"/>
      <c r="H29" s="63"/>
    </row>
    <row r="30" customFormat="false" ht="15.75" hidden="false" customHeight="false" outlineLevel="0" collapsed="false">
      <c r="A30" s="31"/>
      <c r="C30" s="66" t="n">
        <v>45374</v>
      </c>
      <c r="D30" s="67" t="n">
        <v>302</v>
      </c>
      <c r="E30" s="79"/>
      <c r="H30" s="63"/>
    </row>
    <row r="31" customFormat="false" ht="15.75" hidden="false" customHeight="false" outlineLevel="0" collapsed="false">
      <c r="A31" s="31"/>
      <c r="C31" s="66" t="n">
        <v>45375</v>
      </c>
      <c r="D31" s="67" t="n">
        <v>302</v>
      </c>
      <c r="E31" s="79"/>
      <c r="H31" s="63"/>
    </row>
    <row r="32" customFormat="false" ht="15.75" hidden="false" customHeight="false" outlineLevel="0" collapsed="false">
      <c r="A32" s="31"/>
      <c r="C32" s="66" t="n">
        <v>45376</v>
      </c>
      <c r="D32" s="67" t="n">
        <v>302</v>
      </c>
      <c r="E32" s="79"/>
      <c r="H32" s="63"/>
    </row>
    <row r="33" customFormat="false" ht="15.75" hidden="false" customHeight="false" outlineLevel="0" collapsed="false">
      <c r="A33" s="31"/>
      <c r="C33" s="66" t="n">
        <v>45377</v>
      </c>
      <c r="D33" s="67" t="n">
        <v>302</v>
      </c>
      <c r="E33" s="79"/>
      <c r="H33" s="63"/>
    </row>
    <row r="34" customFormat="false" ht="15.75" hidden="false" customHeight="false" outlineLevel="0" collapsed="false">
      <c r="A34" s="31"/>
      <c r="C34" s="66" t="n">
        <v>45378</v>
      </c>
      <c r="D34" s="67" t="n">
        <v>420</v>
      </c>
      <c r="E34" s="79"/>
      <c r="G34" s="63"/>
      <c r="H34" s="63"/>
      <c r="I34" s="63"/>
    </row>
    <row r="35" customFormat="false" ht="15.75" hidden="false" customHeight="false" outlineLevel="0" collapsed="false">
      <c r="A35" s="31"/>
      <c r="C35" s="66" t="n">
        <v>45379</v>
      </c>
      <c r="D35" s="67" t="n">
        <v>420</v>
      </c>
      <c r="E35" s="79"/>
      <c r="G35" s="63"/>
      <c r="H35" s="63"/>
      <c r="I35" s="63"/>
    </row>
    <row r="36" customFormat="false" ht="15.75" hidden="false" customHeight="false" outlineLevel="0" collapsed="false">
      <c r="A36" s="31"/>
      <c r="C36" s="66" t="n">
        <v>45380</v>
      </c>
      <c r="D36" s="67" t="n">
        <v>400</v>
      </c>
      <c r="E36" s="79"/>
      <c r="G36" s="63"/>
      <c r="H36" s="63"/>
      <c r="I36" s="63"/>
    </row>
    <row r="37" customFormat="false" ht="15.75" hidden="false" customHeight="false" outlineLevel="0" collapsed="false">
      <c r="A37" s="31"/>
      <c r="C37" s="66" t="n">
        <v>45381</v>
      </c>
      <c r="D37" s="67" t="n">
        <v>381.1</v>
      </c>
      <c r="E37" s="79"/>
      <c r="G37" s="63"/>
      <c r="H37" s="63"/>
      <c r="I37" s="63"/>
    </row>
    <row r="38" customFormat="false" ht="15.75" hidden="false" customHeight="false" outlineLevel="0" collapsed="false">
      <c r="A38" s="31"/>
      <c r="C38" s="66" t="n">
        <v>45382</v>
      </c>
      <c r="D38" s="67" t="n">
        <v>323.8</v>
      </c>
      <c r="E38" s="79"/>
      <c r="G38" s="63"/>
      <c r="H38" s="63"/>
      <c r="I38" s="63"/>
    </row>
    <row r="39" customFormat="false" ht="15.75" hidden="false" customHeight="false" outlineLevel="0" collapsed="false">
      <c r="A39" s="31"/>
      <c r="C39" s="66" t="n">
        <v>45383</v>
      </c>
      <c r="D39" s="67" t="n">
        <v>420</v>
      </c>
      <c r="E39" s="79"/>
      <c r="G39" s="63"/>
      <c r="H39" s="63"/>
      <c r="I39" s="63"/>
    </row>
    <row r="40" customFormat="false" ht="15.75" hidden="false" customHeight="false" outlineLevel="0" collapsed="false">
      <c r="A40" s="31"/>
      <c r="C40" s="66" t="n">
        <v>45384</v>
      </c>
      <c r="D40" s="67" t="n">
        <v>420</v>
      </c>
      <c r="E40" s="79"/>
      <c r="G40" s="63"/>
      <c r="H40" s="63"/>
      <c r="I40" s="63"/>
    </row>
    <row r="41" customFormat="false" ht="15.75" hidden="false" customHeight="false" outlineLevel="0" collapsed="false">
      <c r="A41" s="31"/>
      <c r="C41" s="66" t="n">
        <v>45385</v>
      </c>
      <c r="D41" s="67" t="n">
        <v>420</v>
      </c>
      <c r="E41" s="79"/>
      <c r="G41" s="63"/>
      <c r="H41" s="63"/>
      <c r="I41" s="63"/>
    </row>
    <row r="42" customFormat="false" ht="15.75" hidden="false" customHeight="false" outlineLevel="0" collapsed="false">
      <c r="A42" s="31"/>
      <c r="C42" s="66" t="n">
        <v>45386</v>
      </c>
      <c r="D42" s="67" t="n">
        <v>420</v>
      </c>
      <c r="E42" s="79"/>
      <c r="G42" s="63"/>
      <c r="H42" s="63"/>
      <c r="I42" s="63"/>
    </row>
    <row r="43" customFormat="false" ht="15.75" hidden="false" customHeight="false" outlineLevel="0" collapsed="false">
      <c r="A43" s="31"/>
      <c r="C43" s="66" t="n">
        <v>45387</v>
      </c>
      <c r="D43" s="67" t="n">
        <v>420</v>
      </c>
      <c r="E43" s="79"/>
      <c r="G43" s="63"/>
      <c r="H43" s="63"/>
      <c r="I43" s="63"/>
    </row>
    <row r="44" customFormat="false" ht="15.75" hidden="false" customHeight="false" outlineLevel="0" collapsed="false">
      <c r="A44" s="31"/>
      <c r="C44" s="66" t="n">
        <v>45388</v>
      </c>
      <c r="D44" s="67" t="n">
        <v>420</v>
      </c>
      <c r="E44" s="79"/>
      <c r="G44" s="63"/>
      <c r="H44" s="63"/>
      <c r="I44" s="63"/>
    </row>
    <row r="45" customFormat="false" ht="15.75" hidden="false" customHeight="false" outlineLevel="0" collapsed="false">
      <c r="A45" s="31"/>
      <c r="C45" s="66" t="n">
        <v>45389</v>
      </c>
      <c r="D45" s="67" t="n">
        <v>386</v>
      </c>
      <c r="E45" s="79"/>
      <c r="G45" s="63"/>
      <c r="H45" s="63"/>
      <c r="I45" s="63"/>
    </row>
    <row r="46" customFormat="false" ht="15.75" hidden="false" customHeight="false" outlineLevel="0" collapsed="false">
      <c r="A46" s="31"/>
      <c r="C46" s="66" t="n">
        <v>45390</v>
      </c>
      <c r="D46" s="67" t="n">
        <v>420</v>
      </c>
      <c r="E46" s="79"/>
      <c r="G46" s="63"/>
      <c r="H46" s="63"/>
      <c r="I46" s="63"/>
    </row>
    <row r="47" customFormat="false" ht="15.75" hidden="false" customHeight="false" outlineLevel="0" collapsed="false">
      <c r="A47" s="31"/>
      <c r="C47" s="66" t="n">
        <v>45391</v>
      </c>
      <c r="D47" s="67" t="n">
        <v>420</v>
      </c>
      <c r="E47" s="79"/>
      <c r="G47" s="63"/>
      <c r="H47" s="63"/>
      <c r="I47" s="63"/>
    </row>
    <row r="48" customFormat="false" ht="15.75" hidden="false" customHeight="false" outlineLevel="0" collapsed="false">
      <c r="A48" s="31"/>
      <c r="C48" s="63"/>
      <c r="D48" s="76"/>
      <c r="E48" s="63"/>
      <c r="F48" s="63"/>
      <c r="H48" s="63"/>
    </row>
    <row r="49" customFormat="false" ht="15.75" hidden="false" customHeight="false" outlineLevel="0" collapsed="false">
      <c r="A49" s="31"/>
      <c r="C49" s="62" t="s">
        <v>59</v>
      </c>
      <c r="D49" s="62" t="s">
        <v>31</v>
      </c>
      <c r="E49" s="62" t="s">
        <v>60</v>
      </c>
      <c r="F49" s="63"/>
      <c r="G49" s="63"/>
      <c r="H49" s="63"/>
      <c r="I49" s="63"/>
      <c r="J49" s="63"/>
    </row>
    <row r="50" customFormat="false" ht="15.75" hidden="false" customHeight="false" outlineLevel="0" collapsed="false">
      <c r="A50" s="31"/>
      <c r="C50" s="66" t="n">
        <v>45392</v>
      </c>
      <c r="D50" s="67" t="n">
        <v>420</v>
      </c>
      <c r="E50" s="80" t="n">
        <v>0</v>
      </c>
      <c r="F50" s="63"/>
      <c r="G50" s="63"/>
      <c r="H50" s="63"/>
      <c r="I50" s="63"/>
      <c r="J50" s="63"/>
    </row>
    <row r="51" customFormat="false" ht="15.75" hidden="false" customHeight="false" outlineLevel="0" collapsed="false">
      <c r="A51" s="31"/>
      <c r="C51" s="66" t="n">
        <v>45393</v>
      </c>
      <c r="D51" s="67" t="n">
        <v>420</v>
      </c>
      <c r="E51" s="80" t="n">
        <v>0</v>
      </c>
      <c r="F51" s="63"/>
      <c r="G51" s="63"/>
      <c r="H51" s="63"/>
      <c r="I51" s="63"/>
      <c r="J51" s="63"/>
    </row>
    <row r="52" customFormat="false" ht="15.75" hidden="false" customHeight="false" outlineLevel="0" collapsed="false">
      <c r="A52" s="31"/>
      <c r="C52" s="66" t="n">
        <v>45394</v>
      </c>
      <c r="D52" s="67" t="n">
        <v>420</v>
      </c>
      <c r="E52" s="80" t="n">
        <v>0</v>
      </c>
      <c r="F52" s="63"/>
      <c r="G52" s="63"/>
      <c r="H52" s="63"/>
      <c r="I52" s="63"/>
      <c r="J52" s="63"/>
    </row>
    <row r="53" customFormat="false" ht="15.75" hidden="false" customHeight="false" outlineLevel="0" collapsed="false">
      <c r="A53" s="31"/>
      <c r="C53" s="66" t="n">
        <v>45395</v>
      </c>
      <c r="D53" s="81" t="n">
        <v>420</v>
      </c>
      <c r="E53" s="80" t="n">
        <v>0</v>
      </c>
      <c r="F53" s="63"/>
      <c r="G53" s="63"/>
      <c r="H53" s="63"/>
      <c r="I53" s="63"/>
      <c r="J53" s="63"/>
    </row>
    <row r="54" customFormat="false" ht="15.75" hidden="false" customHeight="false" outlineLevel="0" collapsed="false">
      <c r="A54" s="31"/>
      <c r="C54" s="66" t="n">
        <v>45396</v>
      </c>
      <c r="D54" s="81" t="n">
        <v>420</v>
      </c>
      <c r="E54" s="81" t="n">
        <v>0</v>
      </c>
      <c r="F54" s="63"/>
      <c r="G54" s="63"/>
      <c r="H54" s="63"/>
      <c r="I54" s="63"/>
      <c r="J54" s="63"/>
    </row>
    <row r="55" customFormat="false" ht="15.75" hidden="false" customHeight="false" outlineLevel="0" collapsed="false">
      <c r="A55" s="31"/>
      <c r="C55" s="66" t="n">
        <v>45397</v>
      </c>
      <c r="D55" s="81" t="n">
        <v>420</v>
      </c>
      <c r="E55" s="81" t="n">
        <v>0</v>
      </c>
      <c r="F55" s="63"/>
      <c r="G55" s="63"/>
      <c r="H55" s="63"/>
      <c r="I55" s="63"/>
      <c r="J55" s="63"/>
    </row>
    <row r="56" customFormat="false" ht="15.75" hidden="false" customHeight="false" outlineLevel="0" collapsed="false">
      <c r="A56" s="31"/>
      <c r="C56" s="66" t="n">
        <v>45398</v>
      </c>
      <c r="D56" s="81" t="n">
        <v>420</v>
      </c>
      <c r="E56" s="81" t="n">
        <v>0</v>
      </c>
      <c r="F56" s="63"/>
      <c r="G56" s="63"/>
      <c r="H56" s="63"/>
      <c r="I56" s="63"/>
      <c r="J56" s="63"/>
    </row>
    <row r="57" customFormat="false" ht="15.75" hidden="false" customHeight="false" outlineLevel="0" collapsed="false">
      <c r="A57" s="31"/>
      <c r="C57" s="66" t="n">
        <v>45399</v>
      </c>
      <c r="D57" s="81" t="n">
        <v>190</v>
      </c>
      <c r="E57" s="81" t="n">
        <v>580</v>
      </c>
      <c r="F57" s="63"/>
      <c r="G57" s="63"/>
      <c r="H57" s="63"/>
      <c r="I57" s="63"/>
      <c r="J57" s="63"/>
    </row>
    <row r="58" customFormat="false" ht="15.75" hidden="false" customHeight="false" outlineLevel="0" collapsed="false">
      <c r="A58" s="31"/>
      <c r="C58" s="66" t="n">
        <v>45400</v>
      </c>
      <c r="D58" s="81" t="n">
        <v>200</v>
      </c>
      <c r="E58" s="81" t="n">
        <v>413</v>
      </c>
      <c r="F58" s="63"/>
      <c r="G58" s="63"/>
      <c r="H58" s="63"/>
      <c r="I58" s="63"/>
      <c r="J58" s="63"/>
    </row>
    <row r="59" customFormat="false" ht="15.75" hidden="false" customHeight="false" outlineLevel="0" collapsed="false">
      <c r="A59" s="31"/>
      <c r="C59" s="66" t="n">
        <v>45401</v>
      </c>
      <c r="D59" s="81" t="n">
        <v>183</v>
      </c>
      <c r="E59" s="81" t="n">
        <v>430</v>
      </c>
      <c r="F59" s="63"/>
      <c r="G59" s="63"/>
      <c r="H59" s="63"/>
      <c r="I59" s="63"/>
      <c r="J59" s="63"/>
    </row>
    <row r="60" customFormat="false" ht="15.75" hidden="false" customHeight="false" outlineLevel="0" collapsed="false">
      <c r="A60" s="31"/>
      <c r="C60" s="66" t="n">
        <v>45402</v>
      </c>
      <c r="D60" s="81" t="n">
        <v>183</v>
      </c>
      <c r="E60" s="81" t="n">
        <v>430</v>
      </c>
      <c r="F60" s="63"/>
      <c r="G60" s="63"/>
      <c r="H60" s="63"/>
      <c r="I60" s="63"/>
      <c r="J60" s="63"/>
    </row>
    <row r="61" customFormat="false" ht="15.75" hidden="false" customHeight="false" outlineLevel="0" collapsed="false">
      <c r="A61" s="31"/>
      <c r="C61" s="66" t="n">
        <v>45403</v>
      </c>
      <c r="D61" s="81" t="n">
        <v>183</v>
      </c>
      <c r="E61" s="81" t="n">
        <v>430</v>
      </c>
      <c r="F61" s="63"/>
      <c r="G61" s="63"/>
      <c r="H61" s="63"/>
      <c r="I61" s="63"/>
      <c r="J61" s="63"/>
    </row>
    <row r="62" customFormat="false" ht="15.75" hidden="false" customHeight="false" outlineLevel="0" collapsed="false">
      <c r="A62" s="31"/>
      <c r="C62" s="66" t="n">
        <v>45404</v>
      </c>
      <c r="D62" s="81" t="n">
        <v>183</v>
      </c>
      <c r="E62" s="81" t="n">
        <v>430</v>
      </c>
      <c r="F62" s="63"/>
      <c r="G62" s="63"/>
      <c r="H62" s="63"/>
      <c r="I62" s="63"/>
      <c r="J62" s="63"/>
    </row>
    <row r="63" customFormat="false" ht="15.75" hidden="false" customHeight="false" outlineLevel="0" collapsed="false">
      <c r="A63" s="31"/>
      <c r="C63" s="66" t="n">
        <v>45405</v>
      </c>
      <c r="D63" s="81" t="n">
        <v>183</v>
      </c>
      <c r="E63" s="81" t="n">
        <v>430</v>
      </c>
      <c r="F63" s="63"/>
      <c r="G63" s="63"/>
      <c r="H63" s="63"/>
      <c r="I63" s="63"/>
      <c r="J63" s="63"/>
    </row>
    <row r="64" customFormat="false" ht="15.75" hidden="false" customHeight="false" outlineLevel="0" collapsed="false">
      <c r="A64" s="31"/>
      <c r="C64" s="66" t="n">
        <v>45406</v>
      </c>
      <c r="D64" s="81" t="n">
        <v>183</v>
      </c>
      <c r="E64" s="81" t="n">
        <v>430</v>
      </c>
      <c r="F64" s="63"/>
      <c r="G64" s="63"/>
      <c r="H64" s="63"/>
      <c r="I64" s="63"/>
      <c r="J64" s="63"/>
    </row>
    <row r="65" customFormat="false" ht="15.75" hidden="false" customHeight="false" outlineLevel="0" collapsed="false">
      <c r="A65" s="31"/>
      <c r="C65" s="66" t="n">
        <v>45407</v>
      </c>
      <c r="D65" s="81" t="n">
        <v>206</v>
      </c>
      <c r="E65" s="81" t="n">
        <v>472</v>
      </c>
      <c r="F65" s="63"/>
      <c r="G65" s="63"/>
      <c r="H65" s="63"/>
      <c r="I65" s="63"/>
      <c r="J65" s="63"/>
    </row>
    <row r="66" customFormat="false" ht="15.75" hidden="false" customHeight="false" outlineLevel="0" collapsed="false">
      <c r="A66" s="31"/>
      <c r="C66" s="66" t="n">
        <v>45408</v>
      </c>
      <c r="D66" s="81" t="n">
        <v>206</v>
      </c>
      <c r="E66" s="81" t="n">
        <v>472</v>
      </c>
      <c r="F66" s="63"/>
      <c r="G66" s="63"/>
      <c r="H66" s="63"/>
      <c r="I66" s="63"/>
      <c r="J66" s="63"/>
    </row>
    <row r="67" customFormat="false" ht="15.75" hidden="false" customHeight="false" outlineLevel="0" collapsed="false">
      <c r="A67" s="31"/>
      <c r="C67" s="66" t="n">
        <v>45409</v>
      </c>
      <c r="D67" s="81" t="n">
        <v>206</v>
      </c>
      <c r="E67" s="81" t="n">
        <v>472</v>
      </c>
      <c r="F67" s="63"/>
      <c r="G67" s="63"/>
      <c r="H67" s="63"/>
      <c r="I67" s="63"/>
      <c r="J67" s="63"/>
    </row>
    <row r="68" customFormat="false" ht="15.75" hidden="false" customHeight="false" outlineLevel="0" collapsed="false">
      <c r="A68" s="31"/>
      <c r="C68" s="66" t="n">
        <v>45410</v>
      </c>
      <c r="D68" s="81" t="n">
        <v>206</v>
      </c>
      <c r="E68" s="81" t="n">
        <v>472</v>
      </c>
      <c r="F68" s="63"/>
      <c r="G68" s="63"/>
      <c r="H68" s="63"/>
      <c r="I68" s="63"/>
      <c r="J68" s="63"/>
    </row>
    <row r="69" customFormat="false" ht="15.75" hidden="false" customHeight="false" outlineLevel="0" collapsed="false">
      <c r="A69" s="31"/>
      <c r="C69" s="66" t="n">
        <v>45411</v>
      </c>
      <c r="D69" s="81" t="n">
        <v>206</v>
      </c>
      <c r="E69" s="81" t="n">
        <v>472</v>
      </c>
      <c r="F69" s="63"/>
      <c r="G69" s="63"/>
      <c r="H69" s="63"/>
      <c r="I69" s="63"/>
      <c r="J69" s="63"/>
    </row>
    <row r="70" customFormat="false" ht="15.75" hidden="false" customHeight="false" outlineLevel="0" collapsed="false">
      <c r="A70" s="31"/>
      <c r="C70" s="66" t="n">
        <v>45412</v>
      </c>
      <c r="D70" s="81" t="n">
        <v>206</v>
      </c>
      <c r="E70" s="81" t="n">
        <v>472</v>
      </c>
      <c r="F70" s="63"/>
      <c r="G70" s="63"/>
      <c r="H70" s="63"/>
      <c r="I70" s="63"/>
      <c r="J70" s="63"/>
    </row>
    <row r="71" customFormat="false" ht="15.75" hidden="false" customHeight="false" outlineLevel="0" collapsed="false">
      <c r="A71" s="31"/>
      <c r="C71" s="66" t="n">
        <v>45413</v>
      </c>
      <c r="D71" s="81" t="n">
        <v>206</v>
      </c>
      <c r="E71" s="81" t="n">
        <v>472</v>
      </c>
      <c r="F71" s="63"/>
      <c r="G71" s="63"/>
      <c r="H71" s="63"/>
      <c r="I71" s="63"/>
      <c r="J71" s="63"/>
    </row>
    <row r="72" customFormat="false" ht="15.75" hidden="false" customHeight="false" outlineLevel="0" collapsed="false">
      <c r="A72" s="31"/>
      <c r="C72" s="82"/>
      <c r="D72" s="76"/>
      <c r="E72" s="63"/>
      <c r="F72" s="63"/>
      <c r="G72" s="63"/>
      <c r="H72" s="63"/>
      <c r="I72" s="63"/>
    </row>
    <row r="73" customFormat="false" ht="15.75" hidden="false" customHeight="false" outlineLevel="0" collapsed="false">
      <c r="A73" s="31"/>
      <c r="C73" s="62" t="s">
        <v>61</v>
      </c>
      <c r="D73" s="62" t="s">
        <v>31</v>
      </c>
      <c r="E73" s="62" t="s">
        <v>60</v>
      </c>
      <c r="F73" s="63"/>
      <c r="G73" s="63"/>
      <c r="H73" s="63"/>
      <c r="I73" s="63"/>
      <c r="J73" s="63"/>
    </row>
    <row r="74" customFormat="false" ht="15.75" hidden="false" customHeight="false" outlineLevel="0" collapsed="false">
      <c r="A74" s="31"/>
      <c r="C74" s="66" t="n">
        <v>45414</v>
      </c>
      <c r="D74" s="81" t="n">
        <v>180</v>
      </c>
      <c r="E74" s="81" t="n">
        <v>472</v>
      </c>
      <c r="F74" s="63"/>
      <c r="G74" s="63"/>
      <c r="H74" s="63"/>
      <c r="I74" s="63"/>
      <c r="J74" s="63"/>
    </row>
    <row r="75" customFormat="false" ht="15.75" hidden="false" customHeight="false" outlineLevel="0" collapsed="false">
      <c r="A75" s="31"/>
      <c r="C75" s="66" t="n">
        <v>45415</v>
      </c>
      <c r="D75" s="67" t="n">
        <v>229</v>
      </c>
      <c r="E75" s="80" t="n">
        <v>514</v>
      </c>
      <c r="F75" s="63"/>
      <c r="G75" s="63"/>
      <c r="H75" s="63"/>
      <c r="I75" s="63"/>
      <c r="J75" s="63"/>
    </row>
    <row r="76" customFormat="false" ht="15.75" hidden="false" customHeight="false" outlineLevel="0" collapsed="false">
      <c r="A76" s="31"/>
      <c r="C76" s="83" t="n">
        <v>45416</v>
      </c>
      <c r="D76" s="67" t="n">
        <v>229</v>
      </c>
      <c r="E76" s="67" t="n">
        <v>514</v>
      </c>
      <c r="F76" s="63"/>
      <c r="G76" s="63"/>
      <c r="H76" s="63"/>
      <c r="I76" s="63"/>
      <c r="J76" s="63"/>
    </row>
    <row r="77" customFormat="false" ht="15.75" hidden="false" customHeight="false" outlineLevel="0" collapsed="false">
      <c r="A77" s="31"/>
      <c r="C77" s="83" t="n">
        <v>45417</v>
      </c>
      <c r="D77" s="67" t="n">
        <v>229</v>
      </c>
      <c r="E77" s="67" t="n">
        <v>514</v>
      </c>
      <c r="F77" s="84"/>
      <c r="G77" s="84"/>
      <c r="H77" s="63"/>
      <c r="I77" s="63"/>
      <c r="J77" s="63"/>
    </row>
    <row r="78" customFormat="false" ht="15.75" hidden="false" customHeight="false" outlineLevel="0" collapsed="false">
      <c r="A78" s="31"/>
      <c r="C78" s="83" t="n">
        <v>45418</v>
      </c>
      <c r="D78" s="67" t="n">
        <v>229</v>
      </c>
      <c r="E78" s="67" t="n">
        <v>514</v>
      </c>
      <c r="F78" s="63"/>
      <c r="G78" s="63"/>
      <c r="H78" s="63"/>
      <c r="I78" s="63"/>
      <c r="J78" s="63"/>
    </row>
    <row r="79" customFormat="false" ht="15.75" hidden="false" customHeight="false" outlineLevel="0" collapsed="false">
      <c r="A79" s="31"/>
      <c r="C79" s="83" t="n">
        <v>45419</v>
      </c>
      <c r="D79" s="67" t="n">
        <v>229</v>
      </c>
      <c r="E79" s="67" t="n">
        <v>514</v>
      </c>
      <c r="F79" s="63"/>
      <c r="G79" s="63"/>
      <c r="H79" s="63"/>
      <c r="I79" s="63"/>
      <c r="J79" s="63"/>
    </row>
    <row r="80" customFormat="false" ht="15.75" hidden="false" customHeight="false" outlineLevel="0" collapsed="false">
      <c r="A80" s="31"/>
      <c r="C80" s="83" t="n">
        <v>45420</v>
      </c>
      <c r="D80" s="67" t="n">
        <v>229</v>
      </c>
      <c r="E80" s="67" t="n">
        <v>514</v>
      </c>
      <c r="F80" s="63"/>
      <c r="G80" s="63"/>
      <c r="H80" s="63"/>
      <c r="I80" s="63"/>
      <c r="J80" s="63"/>
    </row>
    <row r="81" customFormat="false" ht="15.75" hidden="false" customHeight="false" outlineLevel="0" collapsed="false">
      <c r="A81" s="31"/>
      <c r="C81" s="83" t="n">
        <v>45421</v>
      </c>
      <c r="D81" s="67" t="n">
        <v>229</v>
      </c>
      <c r="E81" s="67" t="n">
        <v>514</v>
      </c>
      <c r="F81" s="63"/>
      <c r="G81" s="63"/>
      <c r="H81" s="63"/>
      <c r="I81" s="63"/>
      <c r="J81" s="63"/>
    </row>
    <row r="82" customFormat="false" ht="15.75" hidden="false" customHeight="false" outlineLevel="0" collapsed="false">
      <c r="A82" s="31"/>
      <c r="C82" s="83" t="n">
        <v>45422</v>
      </c>
      <c r="D82" s="67" t="n">
        <v>229</v>
      </c>
      <c r="E82" s="67" t="n">
        <v>514</v>
      </c>
      <c r="F82" s="63"/>
      <c r="G82" s="63"/>
      <c r="H82" s="63"/>
      <c r="I82" s="63"/>
      <c r="J82" s="63"/>
    </row>
    <row r="83" customFormat="false" ht="15.75" hidden="false" customHeight="false" outlineLevel="0" collapsed="false">
      <c r="A83" s="31"/>
      <c r="C83" s="83" t="n">
        <v>45423</v>
      </c>
      <c r="D83" s="67" t="n">
        <v>150</v>
      </c>
      <c r="E83" s="67" t="n">
        <v>274</v>
      </c>
      <c r="F83" s="63"/>
      <c r="G83" s="63"/>
      <c r="H83" s="63"/>
      <c r="I83" s="63"/>
      <c r="J83" s="63"/>
    </row>
    <row r="84" customFormat="false" ht="15.75" hidden="false" customHeight="false" outlineLevel="0" collapsed="false">
      <c r="A84" s="31"/>
      <c r="C84" s="83" t="n">
        <v>45424</v>
      </c>
      <c r="D84" s="67" t="n">
        <v>120</v>
      </c>
      <c r="E84" s="67" t="n">
        <v>280</v>
      </c>
      <c r="F84" s="63"/>
      <c r="G84" s="63"/>
      <c r="H84" s="63"/>
      <c r="I84" s="63"/>
      <c r="J84" s="63"/>
    </row>
    <row r="85" customFormat="false" ht="15.75" hidden="false" customHeight="false" outlineLevel="0" collapsed="false">
      <c r="A85" s="31"/>
      <c r="C85" s="83" t="n">
        <v>45425</v>
      </c>
      <c r="D85" s="67" t="n">
        <v>229</v>
      </c>
      <c r="E85" s="67" t="n">
        <v>514</v>
      </c>
      <c r="F85" s="63"/>
      <c r="G85" s="63"/>
      <c r="H85" s="63"/>
      <c r="I85" s="63"/>
      <c r="J85" s="63"/>
    </row>
    <row r="86" customFormat="false" ht="15.75" hidden="false" customHeight="false" outlineLevel="0" collapsed="false">
      <c r="A86" s="31"/>
      <c r="C86" s="83" t="n">
        <v>45426</v>
      </c>
      <c r="D86" s="67" t="n">
        <v>229</v>
      </c>
      <c r="E86" s="67" t="n">
        <v>514</v>
      </c>
      <c r="F86" s="63"/>
      <c r="G86" s="63"/>
      <c r="H86" s="63"/>
      <c r="I86" s="63"/>
      <c r="J86" s="63"/>
    </row>
    <row r="87" customFormat="false" ht="15.75" hidden="false" customHeight="false" outlineLevel="0" collapsed="false">
      <c r="A87" s="31"/>
      <c r="C87" s="83" t="n">
        <v>45427</v>
      </c>
      <c r="D87" s="67" t="n">
        <v>229</v>
      </c>
      <c r="E87" s="67" t="n">
        <v>514</v>
      </c>
      <c r="F87" s="63"/>
      <c r="G87" s="63"/>
      <c r="H87" s="63"/>
      <c r="I87" s="63"/>
      <c r="J87" s="63"/>
    </row>
    <row r="88" customFormat="false" ht="15.75" hidden="false" customHeight="false" outlineLevel="0" collapsed="false">
      <c r="A88" s="31"/>
      <c r="C88" s="83" t="n">
        <v>45428</v>
      </c>
      <c r="D88" s="67" t="n">
        <v>200</v>
      </c>
      <c r="E88" s="67" t="n">
        <v>480</v>
      </c>
      <c r="F88" s="63"/>
      <c r="G88" s="63"/>
      <c r="H88" s="63"/>
      <c r="I88" s="63"/>
      <c r="J88" s="63"/>
    </row>
    <row r="89" customFormat="false" ht="15.75" hidden="false" customHeight="false" outlineLevel="0" collapsed="false">
      <c r="A89" s="31"/>
      <c r="C89" s="83" t="n">
        <v>45429</v>
      </c>
      <c r="D89" s="67" t="n">
        <v>253</v>
      </c>
      <c r="E89" s="67" t="n">
        <v>558</v>
      </c>
      <c r="F89" s="63"/>
      <c r="G89" s="63"/>
      <c r="H89" s="63"/>
      <c r="I89" s="63"/>
      <c r="J89" s="63"/>
    </row>
    <row r="90" customFormat="false" ht="15.75" hidden="false" customHeight="false" outlineLevel="0" collapsed="false">
      <c r="A90" s="31"/>
      <c r="C90" s="83" t="n">
        <v>45430</v>
      </c>
      <c r="D90" s="67" t="n">
        <v>200</v>
      </c>
      <c r="E90" s="67" t="n">
        <v>400</v>
      </c>
      <c r="F90" s="63"/>
      <c r="G90" s="63"/>
      <c r="H90" s="63"/>
      <c r="I90" s="63"/>
      <c r="J90" s="63"/>
    </row>
    <row r="91" customFormat="false" ht="15.75" hidden="false" customHeight="false" outlineLevel="0" collapsed="false">
      <c r="A91" s="31"/>
      <c r="C91" s="83" t="n">
        <v>45431</v>
      </c>
      <c r="D91" s="67" t="n">
        <v>200</v>
      </c>
      <c r="E91" s="67" t="n">
        <v>400</v>
      </c>
      <c r="F91" s="63"/>
      <c r="G91" s="63"/>
      <c r="H91" s="63"/>
      <c r="I91" s="63"/>
      <c r="J91" s="63"/>
    </row>
    <row r="92" customFormat="false" ht="15.75" hidden="false" customHeight="false" outlineLevel="0" collapsed="false">
      <c r="A92" s="31"/>
      <c r="C92" s="83" t="n">
        <v>45432</v>
      </c>
      <c r="D92" s="71" t="n">
        <v>253</v>
      </c>
      <c r="E92" s="71" t="n">
        <v>558</v>
      </c>
      <c r="F92" s="63"/>
      <c r="G92" s="63"/>
      <c r="H92" s="63"/>
      <c r="I92" s="63"/>
      <c r="J92" s="63"/>
    </row>
    <row r="93" customFormat="false" ht="15.75" hidden="false" customHeight="false" outlineLevel="0" collapsed="false">
      <c r="A93" s="31"/>
      <c r="C93" s="83" t="n">
        <v>45433</v>
      </c>
      <c r="D93" s="71" t="n">
        <v>253</v>
      </c>
      <c r="E93" s="71" t="n">
        <v>558</v>
      </c>
      <c r="F93" s="63"/>
      <c r="G93" s="63"/>
      <c r="H93" s="63"/>
      <c r="I93" s="63"/>
      <c r="J93" s="63"/>
    </row>
    <row r="94" customFormat="false" ht="15.75" hidden="false" customHeight="false" outlineLevel="0" collapsed="false">
      <c r="A94" s="31"/>
      <c r="C94" s="83" t="n">
        <v>45434</v>
      </c>
      <c r="D94" s="71" t="n">
        <v>253</v>
      </c>
      <c r="E94" s="71" t="n">
        <v>558</v>
      </c>
      <c r="F94" s="63"/>
      <c r="G94" s="63"/>
      <c r="H94" s="63"/>
      <c r="I94" s="63"/>
      <c r="J94" s="63"/>
    </row>
    <row r="95" customFormat="false" ht="15.75" hidden="false" customHeight="false" outlineLevel="0" collapsed="false">
      <c r="A95" s="31"/>
      <c r="B95" s="85"/>
    </row>
    <row r="96" customFormat="false" ht="15.75" hidden="false" customHeight="false" outlineLevel="0" collapsed="false">
      <c r="A96" s="31"/>
      <c r="B96" s="85"/>
      <c r="C96" s="62" t="s">
        <v>62</v>
      </c>
      <c r="D96" s="62" t="s">
        <v>31</v>
      </c>
      <c r="E96" s="62" t="s">
        <v>60</v>
      </c>
      <c r="F96" s="62" t="s">
        <v>63</v>
      </c>
    </row>
    <row r="97" customFormat="false" ht="15.75" hidden="false" customHeight="false" outlineLevel="0" collapsed="false">
      <c r="A97" s="31"/>
      <c r="B97" s="85"/>
      <c r="C97" s="66" t="n">
        <v>45435</v>
      </c>
      <c r="D97" s="71" t="n">
        <v>276</v>
      </c>
      <c r="E97" s="71" t="n">
        <v>300</v>
      </c>
      <c r="F97" s="37" t="n">
        <v>300</v>
      </c>
    </row>
    <row r="98" customFormat="false" ht="15.75" hidden="false" customHeight="false" outlineLevel="0" collapsed="false">
      <c r="A98" s="31"/>
      <c r="B98" s="85"/>
      <c r="C98" s="66" t="n">
        <v>45436</v>
      </c>
      <c r="D98" s="71" t="n">
        <v>146</v>
      </c>
      <c r="E98" s="71" t="n">
        <v>210</v>
      </c>
      <c r="F98" s="37" t="n">
        <v>243</v>
      </c>
    </row>
    <row r="99" customFormat="false" ht="15.75" hidden="false" customHeight="false" outlineLevel="0" collapsed="false">
      <c r="A99" s="31"/>
      <c r="B99" s="85"/>
      <c r="C99" s="66" t="n">
        <v>45437</v>
      </c>
      <c r="D99" s="71" t="n">
        <v>197</v>
      </c>
      <c r="E99" s="71" t="n">
        <v>225</v>
      </c>
      <c r="F99" s="37" t="n">
        <v>230</v>
      </c>
    </row>
    <row r="100" customFormat="false" ht="15.75" hidden="false" customHeight="false" outlineLevel="0" collapsed="false">
      <c r="A100" s="31"/>
      <c r="B100" s="85"/>
      <c r="C100" s="66" t="n">
        <v>45438</v>
      </c>
      <c r="D100" s="81" t="n">
        <v>126</v>
      </c>
      <c r="E100" s="81" t="n">
        <v>140</v>
      </c>
      <c r="F100" s="81" t="n">
        <v>212</v>
      </c>
    </row>
    <row r="101" customFormat="false" ht="15.75" hidden="false" customHeight="false" outlineLevel="0" collapsed="false">
      <c r="A101" s="31"/>
      <c r="B101" s="85"/>
      <c r="C101" s="66" t="n">
        <v>45439</v>
      </c>
      <c r="D101" s="81" t="n">
        <v>165</v>
      </c>
      <c r="E101" s="81" t="n">
        <v>224</v>
      </c>
      <c r="F101" s="81" t="n">
        <v>317</v>
      </c>
    </row>
    <row r="102" customFormat="false" ht="15.75" hidden="false" customHeight="false" outlineLevel="0" collapsed="false">
      <c r="A102" s="31"/>
      <c r="B102" s="85"/>
      <c r="C102" s="66" t="n">
        <v>45440</v>
      </c>
      <c r="D102" s="81" t="n">
        <v>180</v>
      </c>
      <c r="E102" s="81" t="n">
        <v>232</v>
      </c>
      <c r="F102" s="81" t="n">
        <v>372</v>
      </c>
    </row>
    <row r="103" customFormat="false" ht="15.75" hidden="false" customHeight="false" outlineLevel="0" collapsed="false">
      <c r="A103" s="31"/>
      <c r="B103" s="85"/>
      <c r="C103" s="66" t="n">
        <v>45441</v>
      </c>
      <c r="D103" s="81" t="n">
        <v>348</v>
      </c>
      <c r="E103" s="81" t="n">
        <v>408</v>
      </c>
      <c r="F103" s="81" t="n">
        <v>468</v>
      </c>
    </row>
    <row r="104" customFormat="false" ht="15.75" hidden="false" customHeight="false" outlineLevel="0" collapsed="false">
      <c r="A104" s="31"/>
      <c r="B104" s="85"/>
      <c r="C104" s="66" t="n">
        <v>45442</v>
      </c>
      <c r="D104" s="81" t="n">
        <v>248</v>
      </c>
      <c r="E104" s="81" t="n">
        <v>408</v>
      </c>
      <c r="F104" s="81" t="n">
        <v>468</v>
      </c>
    </row>
    <row r="105" customFormat="false" ht="15.75" hidden="false" customHeight="false" outlineLevel="0" collapsed="false">
      <c r="A105" s="31"/>
      <c r="B105" s="85"/>
      <c r="C105" s="66" t="n">
        <v>45443</v>
      </c>
      <c r="D105" s="81" t="n">
        <v>97</v>
      </c>
      <c r="E105" s="81" t="n">
        <v>98</v>
      </c>
      <c r="F105" s="81" t="n">
        <v>210</v>
      </c>
    </row>
    <row r="106" customFormat="false" ht="15.75" hidden="false" customHeight="false" outlineLevel="0" collapsed="false">
      <c r="A106" s="31"/>
      <c r="B106" s="85"/>
      <c r="C106" s="66" t="n">
        <v>45444</v>
      </c>
      <c r="D106" s="81" t="n">
        <v>181</v>
      </c>
      <c r="E106" s="81" t="n">
        <v>115</v>
      </c>
      <c r="F106" s="81" t="n">
        <v>206</v>
      </c>
    </row>
    <row r="107" customFormat="false" ht="15.75" hidden="false" customHeight="false" outlineLevel="0" collapsed="false">
      <c r="A107" s="31"/>
      <c r="B107" s="85"/>
      <c r="C107" s="66" t="n">
        <v>45445</v>
      </c>
      <c r="D107" s="81" t="n">
        <v>257</v>
      </c>
      <c r="E107" s="81" t="n">
        <v>248</v>
      </c>
      <c r="F107" s="81" t="n">
        <v>374</v>
      </c>
    </row>
    <row r="108" customFormat="false" ht="15.75" hidden="false" customHeight="false" outlineLevel="0" collapsed="false">
      <c r="A108" s="31"/>
      <c r="B108" s="85"/>
      <c r="C108" s="66" t="n">
        <v>45446</v>
      </c>
      <c r="D108" s="81" t="n">
        <v>272</v>
      </c>
      <c r="E108" s="81" t="n">
        <v>255</v>
      </c>
      <c r="F108" s="81" t="n">
        <v>436</v>
      </c>
    </row>
    <row r="109" customFormat="false" ht="15.75" hidden="false" customHeight="false" outlineLevel="0" collapsed="false">
      <c r="A109" s="31"/>
      <c r="B109" s="85"/>
      <c r="C109" s="66" t="n">
        <v>45447</v>
      </c>
      <c r="D109" s="81" t="n">
        <v>263</v>
      </c>
      <c r="E109" s="81" t="n">
        <v>269</v>
      </c>
      <c r="F109" s="81" t="n">
        <v>295</v>
      </c>
    </row>
    <row r="110" customFormat="false" ht="15.75" hidden="false" customHeight="false" outlineLevel="0" collapsed="false">
      <c r="A110" s="31"/>
      <c r="B110" s="85"/>
      <c r="C110" s="66" t="n">
        <v>45448</v>
      </c>
      <c r="D110" s="81" t="n">
        <v>240</v>
      </c>
      <c r="E110" s="81" t="n">
        <v>387</v>
      </c>
      <c r="F110" s="81" t="n">
        <v>372</v>
      </c>
    </row>
    <row r="111" customFormat="false" ht="15.75" hidden="false" customHeight="false" outlineLevel="0" collapsed="false">
      <c r="A111" s="31"/>
      <c r="B111" s="85"/>
      <c r="C111" s="66" t="n">
        <v>45449</v>
      </c>
      <c r="D111" s="81" t="n">
        <v>101</v>
      </c>
      <c r="E111" s="81" t="n">
        <v>100</v>
      </c>
      <c r="F111" s="81" t="n">
        <v>100</v>
      </c>
    </row>
    <row r="112" customFormat="false" ht="15.75" hidden="false" customHeight="false" outlineLevel="0" collapsed="false">
      <c r="A112" s="31"/>
      <c r="B112" s="85"/>
      <c r="C112" s="66" t="n">
        <v>45450</v>
      </c>
      <c r="D112" s="81" t="n">
        <v>126</v>
      </c>
      <c r="E112" s="81" t="n">
        <v>200</v>
      </c>
      <c r="F112" s="81" t="n">
        <v>294</v>
      </c>
    </row>
    <row r="113" customFormat="false" ht="15.75" hidden="false" customHeight="false" outlineLevel="0" collapsed="false">
      <c r="A113" s="31"/>
      <c r="B113" s="85"/>
      <c r="C113" s="66" t="n">
        <v>45451</v>
      </c>
      <c r="D113" s="81" t="n">
        <v>162</v>
      </c>
      <c r="E113" s="81" t="n">
        <v>217</v>
      </c>
      <c r="F113" s="81" t="n">
        <v>370</v>
      </c>
    </row>
    <row r="114" customFormat="false" ht="15.75" hidden="false" customHeight="false" outlineLevel="0" collapsed="false">
      <c r="A114" s="31"/>
      <c r="B114" s="85"/>
      <c r="C114" s="66" t="n">
        <v>45452</v>
      </c>
      <c r="D114" s="81" t="n">
        <v>284</v>
      </c>
      <c r="E114" s="81" t="n">
        <v>191</v>
      </c>
      <c r="F114" s="81" t="n">
        <v>267</v>
      </c>
    </row>
    <row r="115" customFormat="false" ht="15.75" hidden="false" customHeight="false" outlineLevel="0" collapsed="false">
      <c r="A115" s="31"/>
      <c r="B115" s="85"/>
      <c r="C115" s="86" t="n">
        <v>45453</v>
      </c>
      <c r="D115" s="81" t="n">
        <v>284</v>
      </c>
      <c r="E115" s="81" t="n">
        <v>191</v>
      </c>
      <c r="F115" s="81" t="n">
        <v>267</v>
      </c>
      <c r="H115" s="79"/>
      <c r="I115" s="79"/>
    </row>
    <row r="116" customFormat="false" ht="15.75" hidden="false" customHeight="false" outlineLevel="0" collapsed="false">
      <c r="A116" s="31"/>
      <c r="B116" s="85"/>
      <c r="C116" s="86" t="n">
        <v>45454</v>
      </c>
      <c r="D116" s="81" t="n">
        <v>297</v>
      </c>
      <c r="E116" s="81" t="n">
        <v>243</v>
      </c>
      <c r="F116" s="81" t="n">
        <v>346</v>
      </c>
      <c r="H116" s="79"/>
      <c r="I116" s="79"/>
    </row>
    <row r="117" customFormat="false" ht="15.75" hidden="false" customHeight="false" outlineLevel="0" collapsed="false">
      <c r="A117" s="31"/>
      <c r="B117" s="85"/>
      <c r="C117" s="87"/>
      <c r="D117" s="88"/>
      <c r="E117" s="88"/>
      <c r="F117" s="89"/>
    </row>
    <row r="118" customFormat="false" ht="15.75" hidden="false" customHeight="false" outlineLevel="0" collapsed="false">
      <c r="A118" s="31"/>
      <c r="B118" s="85"/>
      <c r="C118" s="62" t="s">
        <v>64</v>
      </c>
      <c r="D118" s="62" t="s">
        <v>31</v>
      </c>
      <c r="E118" s="62" t="s">
        <v>60</v>
      </c>
      <c r="F118" s="62" t="s">
        <v>63</v>
      </c>
      <c r="G118" s="62" t="s">
        <v>65</v>
      </c>
    </row>
    <row r="119" customFormat="false" ht="15.75" hidden="false" customHeight="false" outlineLevel="0" collapsed="false">
      <c r="A119" s="31"/>
      <c r="B119" s="85"/>
      <c r="C119" s="66" t="n">
        <v>45455</v>
      </c>
      <c r="D119" s="90" t="n">
        <v>0</v>
      </c>
      <c r="E119" s="90" t="n">
        <v>0</v>
      </c>
      <c r="F119" s="90" t="n">
        <v>0</v>
      </c>
      <c r="G119" s="91"/>
    </row>
    <row r="120" customFormat="false" ht="15.75" hidden="false" customHeight="false" outlineLevel="0" collapsed="false">
      <c r="A120" s="31"/>
      <c r="B120" s="85"/>
      <c r="C120" s="66" t="n">
        <v>45456</v>
      </c>
      <c r="D120" s="90" t="n">
        <v>361</v>
      </c>
      <c r="E120" s="90" t="n">
        <v>395</v>
      </c>
      <c r="F120" s="90" t="n">
        <v>420</v>
      </c>
      <c r="G120" s="91"/>
    </row>
    <row r="121" customFormat="false" ht="15.75" hidden="false" customHeight="false" outlineLevel="0" collapsed="false">
      <c r="A121" s="31"/>
      <c r="B121" s="85"/>
      <c r="C121" s="66" t="n">
        <v>45457</v>
      </c>
      <c r="D121" s="90" t="n">
        <v>320</v>
      </c>
      <c r="E121" s="90" t="n">
        <v>400</v>
      </c>
      <c r="F121" s="90" t="n">
        <v>436</v>
      </c>
      <c r="G121" s="91"/>
    </row>
    <row r="122" customFormat="false" ht="15.75" hidden="false" customHeight="false" outlineLevel="0" collapsed="false">
      <c r="A122" s="31"/>
      <c r="B122" s="85"/>
      <c r="C122" s="66" t="n">
        <v>45458</v>
      </c>
      <c r="D122" s="90" t="n">
        <v>0</v>
      </c>
      <c r="E122" s="90" t="n">
        <v>0</v>
      </c>
      <c r="F122" s="90" t="n">
        <v>0</v>
      </c>
      <c r="G122" s="91"/>
    </row>
    <row r="123" customFormat="false" ht="15.75" hidden="false" customHeight="false" outlineLevel="0" collapsed="false">
      <c r="A123" s="31"/>
      <c r="B123" s="85"/>
      <c r="C123" s="66" t="n">
        <v>45459</v>
      </c>
      <c r="D123" s="90" t="n">
        <v>0</v>
      </c>
      <c r="E123" s="90" t="n">
        <v>0</v>
      </c>
      <c r="F123" s="90" t="n">
        <v>0</v>
      </c>
      <c r="G123" s="91"/>
    </row>
    <row r="124" customFormat="false" ht="15.75" hidden="false" customHeight="false" outlineLevel="0" collapsed="false">
      <c r="A124" s="31"/>
      <c r="B124" s="85"/>
      <c r="C124" s="66" t="n">
        <v>45460</v>
      </c>
      <c r="D124" s="90" t="n">
        <v>0</v>
      </c>
      <c r="E124" s="90" t="n">
        <v>0</v>
      </c>
      <c r="F124" s="90" t="n">
        <v>0</v>
      </c>
      <c r="G124" s="91"/>
    </row>
    <row r="125" customFormat="false" ht="15.75" hidden="false" customHeight="false" outlineLevel="0" collapsed="false">
      <c r="A125" s="31"/>
      <c r="B125" s="85"/>
      <c r="C125" s="66" t="n">
        <v>45461</v>
      </c>
      <c r="D125" s="90" t="n">
        <v>0</v>
      </c>
      <c r="E125" s="90" t="n">
        <v>0</v>
      </c>
      <c r="F125" s="90" t="n">
        <v>0</v>
      </c>
      <c r="G125" s="90" t="n">
        <v>0</v>
      </c>
    </row>
    <row r="126" customFormat="false" ht="15.75" hidden="false" customHeight="false" outlineLevel="0" collapsed="false">
      <c r="A126" s="31"/>
      <c r="B126" s="85"/>
      <c r="C126" s="66" t="n">
        <v>45462</v>
      </c>
      <c r="D126" s="90" t="n">
        <v>60</v>
      </c>
      <c r="E126" s="90" t="n">
        <v>60</v>
      </c>
      <c r="F126" s="90" t="n">
        <v>60</v>
      </c>
      <c r="G126" s="90" t="n">
        <v>60</v>
      </c>
    </row>
    <row r="127" customFormat="false" ht="15.75" hidden="false" customHeight="false" outlineLevel="0" collapsed="false">
      <c r="A127" s="31"/>
      <c r="B127" s="85"/>
      <c r="C127" s="66" t="n">
        <v>45463</v>
      </c>
      <c r="D127" s="90" t="n">
        <v>80</v>
      </c>
      <c r="E127" s="90" t="n">
        <v>86</v>
      </c>
      <c r="F127" s="90" t="n">
        <v>80</v>
      </c>
      <c r="G127" s="90" t="n">
        <v>84</v>
      </c>
    </row>
    <row r="128" customFormat="false" ht="15.75" hidden="false" customHeight="false" outlineLevel="0" collapsed="false">
      <c r="A128" s="31"/>
      <c r="B128" s="85"/>
      <c r="C128" s="66" t="n">
        <v>45464</v>
      </c>
      <c r="D128" s="90" t="n">
        <v>120</v>
      </c>
      <c r="E128" s="90" t="n">
        <v>120</v>
      </c>
      <c r="F128" s="90" t="n">
        <v>120</v>
      </c>
      <c r="G128" s="90" t="n">
        <v>120</v>
      </c>
    </row>
    <row r="129" customFormat="false" ht="15.75" hidden="false" customHeight="false" outlineLevel="0" collapsed="false">
      <c r="A129" s="31"/>
      <c r="B129" s="85"/>
      <c r="C129" s="66" t="n">
        <v>45465</v>
      </c>
      <c r="D129" s="90" t="n">
        <v>80</v>
      </c>
      <c r="E129" s="90" t="n">
        <v>80</v>
      </c>
      <c r="F129" s="90" t="n">
        <v>80</v>
      </c>
      <c r="G129" s="90" t="n">
        <v>80</v>
      </c>
    </row>
    <row r="130" customFormat="false" ht="15.75" hidden="false" customHeight="false" outlineLevel="0" collapsed="false">
      <c r="A130" s="31"/>
      <c r="B130" s="85"/>
      <c r="C130" s="66" t="n">
        <v>45466</v>
      </c>
      <c r="D130" s="90" t="n">
        <v>120</v>
      </c>
      <c r="E130" s="90" t="n">
        <v>120</v>
      </c>
      <c r="F130" s="90" t="n">
        <v>120</v>
      </c>
      <c r="G130" s="90" t="n">
        <v>120</v>
      </c>
    </row>
    <row r="131" customFormat="false" ht="15.75" hidden="false" customHeight="false" outlineLevel="0" collapsed="false">
      <c r="A131" s="31"/>
      <c r="B131" s="85"/>
      <c r="C131" s="66" t="n">
        <v>45467</v>
      </c>
      <c r="D131" s="90" t="n">
        <v>165</v>
      </c>
      <c r="E131" s="90" t="n">
        <v>165</v>
      </c>
      <c r="F131" s="90" t="n">
        <v>165</v>
      </c>
      <c r="G131" s="90" t="n">
        <v>165</v>
      </c>
    </row>
    <row r="132" customFormat="false" ht="15.75" hidden="false" customHeight="false" outlineLevel="0" collapsed="false">
      <c r="A132" s="31"/>
      <c r="B132" s="85"/>
      <c r="C132" s="66" t="n">
        <v>45468</v>
      </c>
      <c r="D132" s="90" t="n">
        <v>72</v>
      </c>
      <c r="E132" s="90" t="n">
        <v>90</v>
      </c>
      <c r="F132" s="90" t="n">
        <v>89</v>
      </c>
      <c r="G132" s="90" t="n">
        <v>73</v>
      </c>
    </row>
    <row r="133" customFormat="false" ht="15.75" hidden="false" customHeight="false" outlineLevel="0" collapsed="false">
      <c r="A133" s="31"/>
      <c r="B133" s="85"/>
      <c r="C133" s="66" t="n">
        <v>45469</v>
      </c>
      <c r="D133" s="90" t="n">
        <v>113</v>
      </c>
      <c r="E133" s="90" t="n">
        <v>115</v>
      </c>
      <c r="F133" s="90" t="n">
        <v>120</v>
      </c>
      <c r="G133" s="90" t="n">
        <v>116</v>
      </c>
    </row>
    <row r="134" customFormat="false" ht="15.75" hidden="false" customHeight="false" outlineLevel="0" collapsed="false">
      <c r="A134" s="31"/>
      <c r="B134" s="85"/>
      <c r="C134" s="66" t="n">
        <v>45470</v>
      </c>
      <c r="D134" s="90" t="n">
        <v>95</v>
      </c>
      <c r="E134" s="90" t="n">
        <v>100</v>
      </c>
      <c r="F134" s="90" t="n">
        <v>112</v>
      </c>
      <c r="G134" s="90" t="n">
        <v>98</v>
      </c>
    </row>
    <row r="135" customFormat="false" ht="15.75" hidden="false" customHeight="false" outlineLevel="0" collapsed="false">
      <c r="A135" s="31"/>
      <c r="B135" s="85"/>
      <c r="C135" s="66" t="n">
        <v>45471</v>
      </c>
      <c r="D135" s="90" t="n">
        <v>136</v>
      </c>
      <c r="E135" s="90" t="n">
        <v>113</v>
      </c>
      <c r="F135" s="90" t="n">
        <v>106</v>
      </c>
      <c r="G135" s="90" t="n">
        <v>131</v>
      </c>
    </row>
    <row r="136" customFormat="false" ht="15.75" hidden="false" customHeight="false" outlineLevel="0" collapsed="false">
      <c r="A136" s="31"/>
      <c r="B136" s="85"/>
      <c r="C136" s="66" t="n">
        <v>45472</v>
      </c>
      <c r="D136" s="90" t="n">
        <v>63</v>
      </c>
      <c r="E136" s="90" t="n">
        <v>73</v>
      </c>
      <c r="F136" s="90" t="n">
        <v>84</v>
      </c>
      <c r="G136" s="90" t="n">
        <v>72</v>
      </c>
    </row>
    <row r="137" customFormat="false" ht="15.75" hidden="false" customHeight="false" outlineLevel="0" collapsed="false">
      <c r="A137" s="31"/>
      <c r="B137" s="85"/>
      <c r="C137" s="66" t="n">
        <v>45473</v>
      </c>
      <c r="D137" s="90" t="n">
        <v>74</v>
      </c>
      <c r="E137" s="90" t="n">
        <v>76</v>
      </c>
      <c r="F137" s="90" t="n">
        <v>95</v>
      </c>
      <c r="G137" s="90" t="n">
        <v>51</v>
      </c>
    </row>
    <row r="138" customFormat="false" ht="15.75" hidden="false" customHeight="false" outlineLevel="0" collapsed="false">
      <c r="A138" s="31"/>
      <c r="B138" s="85"/>
      <c r="C138" s="66" t="n">
        <v>45474</v>
      </c>
      <c r="D138" s="90" t="n">
        <v>160</v>
      </c>
      <c r="E138" s="90" t="n">
        <v>145</v>
      </c>
      <c r="F138" s="90" t="n">
        <v>163</v>
      </c>
      <c r="G138" s="90" t="n">
        <v>154</v>
      </c>
    </row>
    <row r="139" customFormat="false" ht="15.75" hidden="false" customHeight="false" outlineLevel="0" collapsed="false">
      <c r="A139" s="31"/>
      <c r="B139" s="85"/>
      <c r="C139" s="66" t="n">
        <v>45475</v>
      </c>
      <c r="D139" s="90" t="n">
        <v>144</v>
      </c>
      <c r="E139" s="90" t="n">
        <v>160</v>
      </c>
      <c r="F139" s="90" t="n">
        <v>152</v>
      </c>
      <c r="G139" s="90" t="n">
        <v>147</v>
      </c>
    </row>
    <row r="140" customFormat="false" ht="15.75" hidden="false" customHeight="false" outlineLevel="0" collapsed="false">
      <c r="A140" s="31"/>
      <c r="B140" s="85"/>
    </row>
    <row r="141" customFormat="false" ht="15.75" hidden="false" customHeight="false" outlineLevel="0" collapsed="false">
      <c r="A141" s="31"/>
      <c r="B141" s="85"/>
      <c r="C141" s="62" t="s">
        <v>66</v>
      </c>
      <c r="D141" s="62" t="s">
        <v>31</v>
      </c>
      <c r="E141" s="62" t="s">
        <v>60</v>
      </c>
      <c r="F141" s="62" t="s">
        <v>63</v>
      </c>
      <c r="G141" s="62" t="s">
        <v>65</v>
      </c>
    </row>
    <row r="142" customFormat="false" ht="15.75" hidden="false" customHeight="false" outlineLevel="0" collapsed="false">
      <c r="A142" s="31"/>
      <c r="B142" s="85"/>
      <c r="C142" s="66" t="n">
        <v>45476</v>
      </c>
      <c r="D142" s="90" t="n">
        <v>164</v>
      </c>
      <c r="E142" s="90" t="n">
        <v>158</v>
      </c>
      <c r="F142" s="90" t="n">
        <v>173</v>
      </c>
      <c r="G142" s="90" t="n">
        <v>165</v>
      </c>
    </row>
    <row r="143" customFormat="false" ht="15.75" hidden="false" customHeight="false" outlineLevel="0" collapsed="false">
      <c r="A143" s="31"/>
      <c r="B143" s="85"/>
      <c r="C143" s="66" t="n">
        <v>45477</v>
      </c>
      <c r="D143" s="90" t="n">
        <v>166</v>
      </c>
      <c r="E143" s="90" t="n">
        <v>162</v>
      </c>
      <c r="F143" s="90" t="n">
        <v>178</v>
      </c>
      <c r="G143" s="90" t="n">
        <v>169</v>
      </c>
    </row>
    <row r="144" customFormat="false" ht="15.75" hidden="false" customHeight="false" outlineLevel="0" collapsed="false">
      <c r="A144" s="31"/>
      <c r="B144" s="85"/>
      <c r="C144" s="66" t="n">
        <v>45478</v>
      </c>
      <c r="D144" s="90" t="n">
        <v>97</v>
      </c>
      <c r="E144" s="90" t="n">
        <v>108</v>
      </c>
      <c r="F144" s="90" t="n">
        <v>106</v>
      </c>
      <c r="G144" s="90" t="n">
        <v>105</v>
      </c>
    </row>
    <row r="145" customFormat="false" ht="15.75" hidden="false" customHeight="false" outlineLevel="0" collapsed="false">
      <c r="A145" s="31"/>
      <c r="B145" s="85"/>
      <c r="C145" s="66" t="n">
        <v>45479</v>
      </c>
      <c r="D145" s="90" t="n">
        <v>54</v>
      </c>
      <c r="E145" s="90" t="n">
        <v>55</v>
      </c>
      <c r="F145" s="90" t="n">
        <v>65</v>
      </c>
      <c r="G145" s="92" t="n">
        <v>84</v>
      </c>
    </row>
    <row r="146" customFormat="false" ht="15.75" hidden="false" customHeight="false" outlineLevel="0" collapsed="false">
      <c r="A146" s="31"/>
      <c r="B146" s="85"/>
      <c r="C146" s="66" t="n">
        <v>45480</v>
      </c>
      <c r="D146" s="90" t="n">
        <v>36</v>
      </c>
      <c r="E146" s="90" t="n">
        <v>66</v>
      </c>
      <c r="F146" s="90" t="n">
        <v>52</v>
      </c>
      <c r="G146" s="90" t="n">
        <v>59</v>
      </c>
    </row>
    <row r="147" customFormat="false" ht="15.75" hidden="false" customHeight="false" outlineLevel="0" collapsed="false">
      <c r="A147" s="31"/>
      <c r="B147" s="85"/>
      <c r="C147" s="66" t="n">
        <v>45481</v>
      </c>
      <c r="D147" s="90" t="n">
        <v>103</v>
      </c>
      <c r="E147" s="90" t="n">
        <v>90</v>
      </c>
      <c r="F147" s="90" t="n">
        <v>104</v>
      </c>
      <c r="G147" s="90" t="n">
        <v>114</v>
      </c>
    </row>
    <row r="148" customFormat="false" ht="15.75" hidden="false" customHeight="false" outlineLevel="0" collapsed="false">
      <c r="A148" s="31"/>
      <c r="B148" s="85"/>
      <c r="C148" s="66" t="n">
        <v>45482</v>
      </c>
      <c r="D148" s="90" t="n">
        <v>54</v>
      </c>
      <c r="E148" s="90" t="n">
        <v>42</v>
      </c>
      <c r="F148" s="90" t="n">
        <v>55</v>
      </c>
      <c r="G148" s="90" t="n">
        <v>56</v>
      </c>
    </row>
    <row r="149" customFormat="false" ht="15.75" hidden="false" customHeight="false" outlineLevel="0" collapsed="false">
      <c r="A149" s="31"/>
      <c r="B149" s="85"/>
      <c r="C149" s="66" t="n">
        <v>45483</v>
      </c>
      <c r="D149" s="90" t="n">
        <v>67</v>
      </c>
      <c r="E149" s="90" t="n">
        <v>60</v>
      </c>
      <c r="F149" s="90" t="n">
        <v>100</v>
      </c>
      <c r="G149" s="90" t="n">
        <v>100</v>
      </c>
    </row>
    <row r="150" customFormat="false" ht="15.75" hidden="false" customHeight="false" outlineLevel="0" collapsed="false">
      <c r="A150" s="31"/>
      <c r="B150" s="85"/>
      <c r="C150" s="66" t="n">
        <v>45484</v>
      </c>
      <c r="D150" s="90" t="n">
        <v>110</v>
      </c>
      <c r="E150" s="90" t="n">
        <v>116</v>
      </c>
      <c r="F150" s="90" t="n">
        <v>145</v>
      </c>
      <c r="G150" s="90" t="n">
        <v>150</v>
      </c>
    </row>
    <row r="151" customFormat="false" ht="15.75" hidden="false" customHeight="false" outlineLevel="0" collapsed="false">
      <c r="A151" s="31"/>
      <c r="B151" s="85"/>
      <c r="C151" s="66" t="n">
        <v>45485</v>
      </c>
      <c r="D151" s="90" t="n">
        <v>126</v>
      </c>
      <c r="E151" s="90" t="n">
        <v>150</v>
      </c>
      <c r="F151" s="90" t="n">
        <v>152</v>
      </c>
      <c r="G151" s="90" t="n">
        <v>147</v>
      </c>
    </row>
    <row r="152" customFormat="false" ht="15.75" hidden="false" customHeight="false" outlineLevel="0" collapsed="false">
      <c r="A152" s="31"/>
      <c r="B152" s="85"/>
      <c r="C152" s="66" t="n">
        <v>45486</v>
      </c>
      <c r="D152" s="90" t="n">
        <v>116</v>
      </c>
      <c r="E152" s="90" t="n">
        <v>150</v>
      </c>
      <c r="F152" s="90" t="n">
        <v>150</v>
      </c>
      <c r="G152" s="90" t="n">
        <v>127</v>
      </c>
    </row>
    <row r="153" customFormat="false" ht="15.75" hidden="false" customHeight="false" outlineLevel="0" collapsed="false">
      <c r="A153" s="31"/>
      <c r="B153" s="85"/>
      <c r="C153" s="66" t="n">
        <v>45487</v>
      </c>
      <c r="D153" s="90" t="n">
        <v>63</v>
      </c>
      <c r="E153" s="90" t="n">
        <v>142</v>
      </c>
      <c r="F153" s="90" t="n">
        <v>150</v>
      </c>
      <c r="G153" s="90" t="n">
        <v>123</v>
      </c>
    </row>
    <row r="154" customFormat="false" ht="15.75" hidden="false" customHeight="false" outlineLevel="0" collapsed="false">
      <c r="A154" s="31"/>
      <c r="B154" s="85"/>
      <c r="C154" s="66" t="n">
        <v>45488</v>
      </c>
      <c r="D154" s="90" t="n">
        <v>62</v>
      </c>
      <c r="E154" s="90" t="n">
        <v>67</v>
      </c>
      <c r="F154" s="90" t="n">
        <v>92</v>
      </c>
      <c r="G154" s="90" t="n">
        <v>96</v>
      </c>
    </row>
    <row r="155" customFormat="false" ht="15.75" hidden="false" customHeight="false" outlineLevel="0" collapsed="false">
      <c r="A155" s="31"/>
      <c r="B155" s="85"/>
      <c r="C155" s="66" t="n">
        <v>45489</v>
      </c>
      <c r="D155" s="90" t="n">
        <v>64</v>
      </c>
      <c r="E155" s="90" t="n">
        <v>115</v>
      </c>
      <c r="F155" s="90" t="n">
        <v>114</v>
      </c>
      <c r="G155" s="90" t="n">
        <v>114</v>
      </c>
    </row>
    <row r="156" customFormat="false" ht="15.75" hidden="false" customHeight="false" outlineLevel="0" collapsed="false">
      <c r="A156" s="31"/>
      <c r="B156" s="85"/>
      <c r="C156" s="66" t="n">
        <v>45490</v>
      </c>
      <c r="D156" s="90" t="n">
        <v>104</v>
      </c>
      <c r="E156" s="90" t="n">
        <v>280</v>
      </c>
      <c r="F156" s="90" t="n">
        <v>275</v>
      </c>
      <c r="G156" s="90" t="n">
        <v>286</v>
      </c>
    </row>
    <row r="157" customFormat="false" ht="15.75" hidden="false" customHeight="false" outlineLevel="0" collapsed="false">
      <c r="A157" s="31"/>
      <c r="B157" s="85"/>
      <c r="C157" s="66" t="n">
        <v>45491</v>
      </c>
      <c r="D157" s="90" t="n">
        <v>108</v>
      </c>
      <c r="E157" s="90" t="n">
        <v>121</v>
      </c>
      <c r="F157" s="90" t="n">
        <v>121</v>
      </c>
      <c r="G157" s="90" t="n">
        <v>131</v>
      </c>
    </row>
    <row r="158" customFormat="false" ht="15.75" hidden="false" customHeight="false" outlineLevel="0" collapsed="false">
      <c r="A158" s="31"/>
      <c r="B158" s="85"/>
      <c r="C158" s="66" t="n">
        <v>45492</v>
      </c>
      <c r="D158" s="90" t="n">
        <v>114</v>
      </c>
      <c r="E158" s="90" t="n">
        <v>158</v>
      </c>
      <c r="F158" s="90" t="n">
        <v>153</v>
      </c>
      <c r="G158" s="90" t="n">
        <v>154</v>
      </c>
    </row>
    <row r="159" customFormat="false" ht="15.75" hidden="false" customHeight="false" outlineLevel="0" collapsed="false">
      <c r="A159" s="31"/>
      <c r="B159" s="85"/>
      <c r="C159" s="66" t="n">
        <v>45493</v>
      </c>
      <c r="D159" s="90" t="n">
        <v>110</v>
      </c>
      <c r="E159" s="90" t="n">
        <v>150</v>
      </c>
      <c r="F159" s="90" t="n">
        <v>150</v>
      </c>
      <c r="G159" s="90" t="n">
        <v>150</v>
      </c>
    </row>
    <row r="160" customFormat="false" ht="15.75" hidden="false" customHeight="false" outlineLevel="0" collapsed="false">
      <c r="A160" s="31"/>
      <c r="B160" s="85"/>
      <c r="C160" s="66" t="n">
        <v>45494</v>
      </c>
      <c r="D160" s="90" t="n">
        <v>115</v>
      </c>
      <c r="E160" s="90" t="n">
        <v>150</v>
      </c>
      <c r="F160" s="90" t="n">
        <v>150</v>
      </c>
      <c r="G160" s="90" t="n">
        <v>150</v>
      </c>
    </row>
    <row r="161" customFormat="false" ht="15.75" hidden="false" customHeight="false" outlineLevel="0" collapsed="false">
      <c r="A161" s="31"/>
      <c r="B161" s="85"/>
      <c r="C161" s="66" t="n">
        <v>45495</v>
      </c>
      <c r="D161" s="90"/>
      <c r="E161" s="90"/>
      <c r="F161" s="90"/>
      <c r="G161" s="90"/>
    </row>
    <row r="162" customFormat="false" ht="15.75" hidden="false" customHeight="false" outlineLevel="0" collapsed="false">
      <c r="A162" s="31"/>
      <c r="B162" s="85"/>
      <c r="C162" s="66" t="n">
        <v>45496</v>
      </c>
      <c r="D162" s="90"/>
      <c r="E162" s="90"/>
      <c r="F162" s="90"/>
      <c r="G162" s="90"/>
    </row>
    <row r="163" customFormat="false" ht="15.75" hidden="false" customHeight="false" outlineLevel="0" collapsed="false">
      <c r="A163" s="31"/>
      <c r="B163" s="85"/>
    </row>
    <row r="164" customFormat="false" ht="15.75" hidden="false" customHeight="false" outlineLevel="0" collapsed="false">
      <c r="A164" s="31"/>
      <c r="B164" s="85"/>
    </row>
    <row r="165" customFormat="false" ht="15.75" hidden="false" customHeight="false" outlineLevel="0" collapsed="false">
      <c r="A165" s="31"/>
      <c r="B165" s="85"/>
    </row>
    <row r="166" customFormat="false" ht="15.75" hidden="false" customHeight="false" outlineLevel="0" collapsed="false">
      <c r="A166" s="31"/>
      <c r="B166" s="85"/>
    </row>
    <row r="167" customFormat="false" ht="15.75" hidden="false" customHeight="false" outlineLevel="0" collapsed="false">
      <c r="A167" s="31"/>
      <c r="B167" s="85"/>
    </row>
    <row r="168" customFormat="false" ht="15.75" hidden="false" customHeight="false" outlineLevel="0" collapsed="false">
      <c r="A168" s="93"/>
      <c r="B168" s="85"/>
    </row>
    <row r="169" customFormat="false" ht="15.75" hidden="false" customHeight="false" outlineLevel="0" collapsed="false">
      <c r="A169" s="93"/>
      <c r="B169" s="85"/>
    </row>
    <row r="170" customFormat="false" ht="15.75" hidden="false" customHeight="false" outlineLevel="0" collapsed="false">
      <c r="A170" s="93"/>
      <c r="B170" s="85"/>
    </row>
    <row r="171" customFormat="false" ht="15.75" hidden="false" customHeight="false" outlineLevel="0" collapsed="false">
      <c r="A171" s="93"/>
      <c r="B171" s="85"/>
    </row>
    <row r="172" customFormat="false" ht="15.75" hidden="false" customHeight="false" outlineLevel="0" collapsed="false">
      <c r="A172" s="93"/>
      <c r="B172" s="85"/>
    </row>
    <row r="173" customFormat="false" ht="15.75" hidden="false" customHeight="false" outlineLevel="0" collapsed="false">
      <c r="A173" s="93"/>
      <c r="B173" s="85"/>
    </row>
    <row r="174" customFormat="false" ht="15.75" hidden="false" customHeight="false" outlineLevel="0" collapsed="false">
      <c r="A174" s="93"/>
      <c r="B174" s="85"/>
    </row>
    <row r="175" customFormat="false" ht="15.75" hidden="false" customHeight="false" outlineLevel="0" collapsed="false">
      <c r="A175" s="93"/>
      <c r="B175" s="85"/>
    </row>
    <row r="176" customFormat="false" ht="15.75" hidden="false" customHeight="false" outlineLevel="0" collapsed="false">
      <c r="A176" s="93"/>
      <c r="B176" s="85"/>
    </row>
    <row r="177" customFormat="false" ht="15.75" hidden="false" customHeight="false" outlineLevel="0" collapsed="false">
      <c r="A177" s="93"/>
      <c r="B177" s="85"/>
    </row>
    <row r="178" customFormat="false" ht="15.75" hidden="false" customHeight="false" outlineLevel="0" collapsed="false">
      <c r="A178" s="93"/>
      <c r="B178" s="85"/>
    </row>
    <row r="179" customFormat="false" ht="15.75" hidden="false" customHeight="false" outlineLevel="0" collapsed="false">
      <c r="A179" s="93"/>
      <c r="B179" s="85"/>
    </row>
    <row r="180" customFormat="false" ht="15.75" hidden="false" customHeight="false" outlineLevel="0" collapsed="false">
      <c r="A180" s="93"/>
      <c r="B180" s="85"/>
    </row>
    <row r="181" customFormat="false" ht="15.75" hidden="false" customHeight="false" outlineLevel="0" collapsed="false">
      <c r="A181" s="93"/>
      <c r="B181" s="85"/>
    </row>
    <row r="182" customFormat="false" ht="15.75" hidden="false" customHeight="false" outlineLevel="0" collapsed="false">
      <c r="A182" s="93"/>
      <c r="B182" s="85"/>
    </row>
    <row r="183" customFormat="false" ht="15.75" hidden="false" customHeight="false" outlineLevel="0" collapsed="false">
      <c r="A183" s="31"/>
      <c r="B183" s="85"/>
    </row>
    <row r="184" customFormat="false" ht="15.75" hidden="false" customHeight="false" outlineLevel="0" collapsed="false">
      <c r="A184" s="31"/>
      <c r="B184" s="85"/>
    </row>
    <row r="185" customFormat="false" ht="15.75" hidden="false" customHeight="false" outlineLevel="0" collapsed="false">
      <c r="A185" s="31"/>
      <c r="B185" s="85"/>
    </row>
    <row r="186" customFormat="false" ht="15.75" hidden="false" customHeight="false" outlineLevel="0" collapsed="false">
      <c r="A186" s="31"/>
      <c r="B186" s="85"/>
    </row>
    <row r="187" customFormat="false" ht="15.75" hidden="false" customHeight="false" outlineLevel="0" collapsed="false">
      <c r="A187" s="31"/>
      <c r="B187" s="85"/>
    </row>
    <row r="188" customFormat="false" ht="15.75" hidden="false" customHeight="false" outlineLevel="0" collapsed="false">
      <c r="A188" s="31"/>
      <c r="B188" s="85"/>
    </row>
    <row r="189" customFormat="false" ht="15.75" hidden="false" customHeight="false" outlineLevel="0" collapsed="false">
      <c r="A189" s="31"/>
      <c r="B189" s="85"/>
    </row>
    <row r="190" customFormat="false" ht="15.75" hidden="false" customHeight="false" outlineLevel="0" collapsed="false">
      <c r="A190" s="31"/>
      <c r="B190" s="85"/>
    </row>
    <row r="191" customFormat="false" ht="15.75" hidden="false" customHeight="false" outlineLevel="0" collapsed="false">
      <c r="A191" s="31"/>
      <c r="B191" s="85"/>
    </row>
    <row r="192" customFormat="false" ht="15.75" hidden="false" customHeight="false" outlineLevel="0" collapsed="false">
      <c r="A192" s="31"/>
      <c r="B192" s="85"/>
    </row>
    <row r="193" customFormat="false" ht="15.75" hidden="false" customHeight="false" outlineLevel="0" collapsed="false">
      <c r="A193" s="31"/>
      <c r="B193" s="85"/>
    </row>
    <row r="194" customFormat="false" ht="15.75" hidden="false" customHeight="false" outlineLevel="0" collapsed="false">
      <c r="A194" s="31"/>
      <c r="B194" s="85"/>
    </row>
    <row r="195" customFormat="false" ht="15.75" hidden="false" customHeight="false" outlineLevel="0" collapsed="false">
      <c r="A195" s="31"/>
      <c r="B195" s="85"/>
    </row>
    <row r="196" customFormat="false" ht="15.75" hidden="false" customHeight="false" outlineLevel="0" collapsed="false">
      <c r="A196" s="31"/>
      <c r="B196" s="85"/>
    </row>
    <row r="197" customFormat="false" ht="15.75" hidden="false" customHeight="false" outlineLevel="0" collapsed="false">
      <c r="A197" s="31"/>
      <c r="B197" s="85"/>
    </row>
    <row r="198" customFormat="false" ht="15.75" hidden="false" customHeight="false" outlineLevel="0" collapsed="false">
      <c r="A198" s="31"/>
      <c r="B198" s="85"/>
    </row>
    <row r="199" customFormat="false" ht="15.75" hidden="false" customHeight="false" outlineLevel="0" collapsed="false">
      <c r="A199" s="31"/>
      <c r="B199" s="85"/>
    </row>
    <row r="200" customFormat="false" ht="15.75" hidden="false" customHeight="false" outlineLevel="0" collapsed="false">
      <c r="A200" s="31"/>
      <c r="B200" s="85"/>
    </row>
    <row r="201" customFormat="false" ht="15.75" hidden="false" customHeight="false" outlineLevel="0" collapsed="false">
      <c r="A201" s="31"/>
      <c r="B201" s="85"/>
    </row>
    <row r="202" customFormat="false" ht="15.75" hidden="false" customHeight="false" outlineLevel="0" collapsed="false">
      <c r="A202" s="31"/>
      <c r="B202" s="85"/>
    </row>
    <row r="203" customFormat="false" ht="15.75" hidden="false" customHeight="false" outlineLevel="0" collapsed="false">
      <c r="A203" s="31"/>
      <c r="B203" s="85"/>
    </row>
    <row r="204" customFormat="false" ht="15.75" hidden="false" customHeight="false" outlineLevel="0" collapsed="false">
      <c r="A204" s="31"/>
      <c r="B204" s="85"/>
    </row>
    <row r="205" customFormat="false" ht="15.75" hidden="false" customHeight="false" outlineLevel="0" collapsed="false">
      <c r="A205" s="31"/>
      <c r="B205" s="85"/>
    </row>
    <row r="206" customFormat="false" ht="15.75" hidden="false" customHeight="false" outlineLevel="0" collapsed="false">
      <c r="A206" s="31"/>
      <c r="B206" s="85"/>
    </row>
    <row r="207" customFormat="false" ht="15.75" hidden="false" customHeight="false" outlineLevel="0" collapsed="false">
      <c r="A207" s="31"/>
      <c r="B207" s="85"/>
    </row>
    <row r="208" customFormat="false" ht="15.75" hidden="false" customHeight="false" outlineLevel="0" collapsed="false">
      <c r="A208" s="31"/>
      <c r="B208" s="85"/>
    </row>
    <row r="209" customFormat="false" ht="15.75" hidden="false" customHeight="false" outlineLevel="0" collapsed="false">
      <c r="A209" s="31"/>
      <c r="B209" s="85"/>
    </row>
    <row r="210" customFormat="false" ht="15.75" hidden="false" customHeight="false" outlineLevel="0" collapsed="false">
      <c r="A210" s="31"/>
      <c r="B210" s="85"/>
    </row>
    <row r="211" customFormat="false" ht="15.75" hidden="false" customHeight="false" outlineLevel="0" collapsed="false">
      <c r="A211" s="31"/>
      <c r="B211" s="85"/>
    </row>
    <row r="212" customFormat="false" ht="15.75" hidden="false" customHeight="false" outlineLevel="0" collapsed="false">
      <c r="A212" s="31"/>
      <c r="B212" s="85"/>
    </row>
    <row r="213" customFormat="false" ht="15.75" hidden="false" customHeight="false" outlineLevel="0" collapsed="false">
      <c r="A213" s="31"/>
      <c r="B213" s="85"/>
    </row>
    <row r="214" customFormat="false" ht="15.75" hidden="false" customHeight="false" outlineLevel="0" collapsed="false">
      <c r="A214" s="31"/>
      <c r="B214" s="85"/>
    </row>
    <row r="215" customFormat="false" ht="15.75" hidden="false" customHeight="false" outlineLevel="0" collapsed="false">
      <c r="A215" s="31"/>
      <c r="B215" s="85"/>
    </row>
    <row r="216" customFormat="false" ht="15.75" hidden="false" customHeight="false" outlineLevel="0" collapsed="false">
      <c r="A216" s="31"/>
      <c r="B216" s="85"/>
    </row>
    <row r="217" customFormat="false" ht="15.75" hidden="false" customHeight="false" outlineLevel="0" collapsed="false">
      <c r="A217" s="31"/>
      <c r="B217" s="85"/>
    </row>
    <row r="218" customFormat="false" ht="15.75" hidden="false" customHeight="false" outlineLevel="0" collapsed="false">
      <c r="A218" s="31"/>
      <c r="B218" s="85"/>
    </row>
    <row r="219" customFormat="false" ht="15.75" hidden="false" customHeight="false" outlineLevel="0" collapsed="false">
      <c r="A219" s="31"/>
      <c r="B219" s="85"/>
    </row>
    <row r="220" customFormat="false" ht="15.75" hidden="false" customHeight="false" outlineLevel="0" collapsed="false">
      <c r="A220" s="31"/>
      <c r="B220" s="85"/>
    </row>
    <row r="221" customFormat="false" ht="15.75" hidden="false" customHeight="false" outlineLevel="0" collapsed="false">
      <c r="A221" s="31"/>
      <c r="B221" s="85"/>
    </row>
    <row r="222" customFormat="false" ht="15.75" hidden="false" customHeight="false" outlineLevel="0" collapsed="false">
      <c r="A222" s="31"/>
      <c r="B222" s="85"/>
    </row>
    <row r="223" customFormat="false" ht="15.75" hidden="false" customHeight="false" outlineLevel="0" collapsed="false">
      <c r="A223" s="31"/>
      <c r="B223" s="85"/>
    </row>
    <row r="224" customFormat="false" ht="15.75" hidden="false" customHeight="false" outlineLevel="0" collapsed="false">
      <c r="A224" s="31"/>
      <c r="B224" s="85"/>
    </row>
    <row r="225" customFormat="false" ht="15.75" hidden="false" customHeight="false" outlineLevel="0" collapsed="false">
      <c r="A225" s="31"/>
      <c r="B225" s="85"/>
    </row>
    <row r="226" customFormat="false" ht="15.75" hidden="false" customHeight="false" outlineLevel="0" collapsed="false">
      <c r="A226" s="31"/>
      <c r="B226" s="85"/>
    </row>
    <row r="227" customFormat="false" ht="15.75" hidden="false" customHeight="false" outlineLevel="0" collapsed="false">
      <c r="A227" s="31"/>
      <c r="B227" s="85"/>
    </row>
    <row r="228" customFormat="false" ht="15.75" hidden="false" customHeight="false" outlineLevel="0" collapsed="false">
      <c r="A228" s="31"/>
      <c r="B228" s="85"/>
    </row>
    <row r="229" customFormat="false" ht="15.75" hidden="false" customHeight="false" outlineLevel="0" collapsed="false">
      <c r="A229" s="31"/>
      <c r="B229" s="85"/>
    </row>
    <row r="230" customFormat="false" ht="15.75" hidden="false" customHeight="false" outlineLevel="0" collapsed="false">
      <c r="A230" s="31"/>
      <c r="B230" s="85"/>
    </row>
    <row r="231" customFormat="false" ht="15.75" hidden="false" customHeight="false" outlineLevel="0" collapsed="false">
      <c r="A231" s="31"/>
      <c r="B231" s="85"/>
    </row>
    <row r="232" customFormat="false" ht="15.75" hidden="false" customHeight="false" outlineLevel="0" collapsed="false">
      <c r="A232" s="31"/>
      <c r="B232" s="85"/>
    </row>
    <row r="233" customFormat="false" ht="15.75" hidden="false" customHeight="false" outlineLevel="0" collapsed="false">
      <c r="A233" s="31"/>
      <c r="B233" s="85"/>
    </row>
    <row r="234" customFormat="false" ht="15.75" hidden="false" customHeight="false" outlineLevel="0" collapsed="false">
      <c r="A234" s="31"/>
      <c r="B234" s="85"/>
    </row>
    <row r="235" customFormat="false" ht="15.75" hidden="false" customHeight="false" outlineLevel="0" collapsed="false">
      <c r="A235" s="31"/>
      <c r="B235" s="85"/>
    </row>
    <row r="236" customFormat="false" ht="15.75" hidden="false" customHeight="false" outlineLevel="0" collapsed="false">
      <c r="A236" s="31"/>
      <c r="B236" s="85"/>
    </row>
    <row r="237" customFormat="false" ht="15.75" hidden="false" customHeight="false" outlineLevel="0" collapsed="false">
      <c r="A237" s="31"/>
      <c r="B237" s="85"/>
    </row>
    <row r="238" customFormat="false" ht="15.75" hidden="false" customHeight="false" outlineLevel="0" collapsed="false">
      <c r="A238" s="31"/>
      <c r="B238" s="85"/>
    </row>
    <row r="239" customFormat="false" ht="15.75" hidden="false" customHeight="false" outlineLevel="0" collapsed="false">
      <c r="A239" s="31"/>
      <c r="B239" s="85"/>
    </row>
    <row r="240" customFormat="false" ht="15.75" hidden="false" customHeight="false" outlineLevel="0" collapsed="false">
      <c r="A240" s="31"/>
      <c r="B240" s="85"/>
    </row>
    <row r="241" customFormat="false" ht="15.75" hidden="false" customHeight="false" outlineLevel="0" collapsed="false">
      <c r="A241" s="31"/>
      <c r="B241" s="85"/>
    </row>
    <row r="242" customFormat="false" ht="15.75" hidden="false" customHeight="false" outlineLevel="0" collapsed="false">
      <c r="A242" s="31"/>
      <c r="B242" s="85"/>
    </row>
    <row r="243" customFormat="false" ht="15.75" hidden="false" customHeight="false" outlineLevel="0" collapsed="false">
      <c r="A243" s="31"/>
      <c r="B243" s="85"/>
    </row>
    <row r="244" customFormat="false" ht="15.75" hidden="false" customHeight="false" outlineLevel="0" collapsed="false">
      <c r="A244" s="31"/>
      <c r="B244" s="85"/>
    </row>
    <row r="245" customFormat="false" ht="15.75" hidden="false" customHeight="false" outlineLevel="0" collapsed="false">
      <c r="A245" s="31"/>
      <c r="B245" s="85"/>
    </row>
    <row r="246" customFormat="false" ht="15.75" hidden="false" customHeight="false" outlineLevel="0" collapsed="false">
      <c r="A246" s="31"/>
      <c r="B246" s="85"/>
    </row>
    <row r="247" customFormat="false" ht="15.75" hidden="false" customHeight="false" outlineLevel="0" collapsed="false">
      <c r="A247" s="31"/>
      <c r="B247" s="85"/>
    </row>
    <row r="248" customFormat="false" ht="15.75" hidden="false" customHeight="false" outlineLevel="0" collapsed="false">
      <c r="A248" s="31"/>
      <c r="B248" s="85"/>
    </row>
    <row r="249" customFormat="false" ht="15.75" hidden="false" customHeight="false" outlineLevel="0" collapsed="false">
      <c r="A249" s="31"/>
      <c r="B249" s="85"/>
    </row>
    <row r="250" customFormat="false" ht="15.75" hidden="false" customHeight="false" outlineLevel="0" collapsed="false">
      <c r="A250" s="31"/>
      <c r="B250" s="85"/>
    </row>
    <row r="251" customFormat="false" ht="15.75" hidden="false" customHeight="false" outlineLevel="0" collapsed="false">
      <c r="A251" s="31"/>
      <c r="B251" s="85"/>
    </row>
    <row r="252" customFormat="false" ht="15.75" hidden="false" customHeight="false" outlineLevel="0" collapsed="false">
      <c r="A252" s="31"/>
      <c r="B252" s="85"/>
    </row>
    <row r="253" customFormat="false" ht="15.75" hidden="false" customHeight="false" outlineLevel="0" collapsed="false">
      <c r="A253" s="31"/>
      <c r="B253" s="85"/>
    </row>
    <row r="254" customFormat="false" ht="15.75" hidden="false" customHeight="false" outlineLevel="0" collapsed="false">
      <c r="A254" s="31"/>
      <c r="B254" s="85"/>
    </row>
    <row r="255" customFormat="false" ht="15.75" hidden="false" customHeight="false" outlineLevel="0" collapsed="false">
      <c r="A255" s="31"/>
      <c r="B255" s="85"/>
    </row>
    <row r="256" customFormat="false" ht="15.75" hidden="false" customHeight="false" outlineLevel="0" collapsed="false">
      <c r="A256" s="31"/>
      <c r="B256" s="85"/>
    </row>
    <row r="257" customFormat="false" ht="15.75" hidden="false" customHeight="false" outlineLevel="0" collapsed="false">
      <c r="A257" s="31"/>
      <c r="B257" s="85"/>
    </row>
    <row r="258" customFormat="false" ht="15.75" hidden="false" customHeight="false" outlineLevel="0" collapsed="false">
      <c r="A258" s="31"/>
      <c r="B258" s="85"/>
    </row>
    <row r="259" customFormat="false" ht="15.75" hidden="false" customHeight="false" outlineLevel="0" collapsed="false">
      <c r="A259" s="31"/>
      <c r="B259" s="85"/>
    </row>
    <row r="260" customFormat="false" ht="15.75" hidden="false" customHeight="false" outlineLevel="0" collapsed="false">
      <c r="A260" s="31"/>
      <c r="B260" s="85"/>
    </row>
    <row r="261" customFormat="false" ht="15.75" hidden="false" customHeight="false" outlineLevel="0" collapsed="false">
      <c r="A261" s="31"/>
      <c r="B261" s="85"/>
    </row>
    <row r="262" customFormat="false" ht="15.75" hidden="false" customHeight="false" outlineLevel="0" collapsed="false">
      <c r="A262" s="31"/>
      <c r="B262" s="85"/>
    </row>
    <row r="263" customFormat="false" ht="15.75" hidden="false" customHeight="false" outlineLevel="0" collapsed="false">
      <c r="A263" s="31"/>
      <c r="B263" s="85"/>
    </row>
    <row r="264" customFormat="false" ht="15.75" hidden="false" customHeight="false" outlineLevel="0" collapsed="false">
      <c r="A264" s="31"/>
      <c r="B264" s="85"/>
    </row>
    <row r="265" customFormat="false" ht="15.75" hidden="false" customHeight="false" outlineLevel="0" collapsed="false">
      <c r="A265" s="31"/>
      <c r="B265" s="85"/>
    </row>
    <row r="266" customFormat="false" ht="15.75" hidden="false" customHeight="false" outlineLevel="0" collapsed="false">
      <c r="A266" s="31"/>
      <c r="B266" s="85"/>
    </row>
    <row r="267" customFormat="false" ht="15.75" hidden="false" customHeight="false" outlineLevel="0" collapsed="false">
      <c r="A267" s="31"/>
      <c r="B267" s="85"/>
    </row>
    <row r="268" customFormat="false" ht="15.75" hidden="false" customHeight="false" outlineLevel="0" collapsed="false">
      <c r="A268" s="31"/>
      <c r="B268" s="85"/>
    </row>
    <row r="269" customFormat="false" ht="15.75" hidden="false" customHeight="false" outlineLevel="0" collapsed="false">
      <c r="A269" s="31"/>
      <c r="B269" s="85"/>
    </row>
    <row r="270" customFormat="false" ht="15.75" hidden="false" customHeight="false" outlineLevel="0" collapsed="false">
      <c r="A270" s="31"/>
      <c r="B270" s="85"/>
    </row>
    <row r="271" customFormat="false" ht="15.75" hidden="false" customHeight="false" outlineLevel="0" collapsed="false">
      <c r="A271" s="31"/>
      <c r="B271" s="85"/>
    </row>
    <row r="272" customFormat="false" ht="15.75" hidden="false" customHeight="false" outlineLevel="0" collapsed="false">
      <c r="A272" s="31"/>
      <c r="B272" s="85"/>
    </row>
    <row r="273" customFormat="false" ht="15.75" hidden="false" customHeight="false" outlineLevel="0" collapsed="false">
      <c r="A273" s="31"/>
      <c r="B273" s="85"/>
    </row>
    <row r="274" customFormat="false" ht="15.75" hidden="false" customHeight="false" outlineLevel="0" collapsed="false">
      <c r="A274" s="31"/>
      <c r="B274" s="85"/>
    </row>
    <row r="275" customFormat="false" ht="15.75" hidden="false" customHeight="false" outlineLevel="0" collapsed="false">
      <c r="A275" s="31"/>
      <c r="B275" s="85"/>
    </row>
    <row r="276" customFormat="false" ht="15.75" hidden="false" customHeight="false" outlineLevel="0" collapsed="false">
      <c r="A276" s="31"/>
      <c r="B276" s="85"/>
    </row>
    <row r="277" customFormat="false" ht="15.75" hidden="false" customHeight="false" outlineLevel="0" collapsed="false">
      <c r="A277" s="31"/>
      <c r="B277" s="85"/>
    </row>
    <row r="278" customFormat="false" ht="15.75" hidden="false" customHeight="false" outlineLevel="0" collapsed="false">
      <c r="A278" s="31"/>
      <c r="B278" s="85"/>
    </row>
    <row r="279" customFormat="false" ht="15.75" hidden="false" customHeight="false" outlineLevel="0" collapsed="false">
      <c r="A279" s="31"/>
      <c r="B279" s="85"/>
    </row>
    <row r="280" customFormat="false" ht="15.75" hidden="false" customHeight="false" outlineLevel="0" collapsed="false">
      <c r="A280" s="31"/>
      <c r="B280" s="85"/>
    </row>
    <row r="281" customFormat="false" ht="15.75" hidden="false" customHeight="false" outlineLevel="0" collapsed="false">
      <c r="A281" s="31"/>
      <c r="B281" s="85"/>
    </row>
    <row r="282" customFormat="false" ht="15.75" hidden="false" customHeight="false" outlineLevel="0" collapsed="false">
      <c r="A282" s="31"/>
      <c r="B282" s="85"/>
    </row>
    <row r="283" customFormat="false" ht="15.75" hidden="false" customHeight="false" outlineLevel="0" collapsed="false">
      <c r="A283" s="31"/>
      <c r="B283" s="85"/>
    </row>
    <row r="284" customFormat="false" ht="15.75" hidden="false" customHeight="false" outlineLevel="0" collapsed="false">
      <c r="A284" s="31"/>
      <c r="B284" s="85"/>
    </row>
    <row r="285" customFormat="false" ht="15.75" hidden="false" customHeight="false" outlineLevel="0" collapsed="false">
      <c r="A285" s="31"/>
      <c r="B285" s="85"/>
    </row>
    <row r="286" customFormat="false" ht="15.75" hidden="false" customHeight="false" outlineLevel="0" collapsed="false">
      <c r="A286" s="31"/>
      <c r="B286" s="85"/>
    </row>
    <row r="287" customFormat="false" ht="15.75" hidden="false" customHeight="false" outlineLevel="0" collapsed="false">
      <c r="A287" s="31"/>
      <c r="B287" s="85"/>
    </row>
    <row r="288" customFormat="false" ht="15.75" hidden="false" customHeight="false" outlineLevel="0" collapsed="false">
      <c r="A288" s="31"/>
      <c r="B288" s="85"/>
    </row>
    <row r="289" customFormat="false" ht="15.75" hidden="false" customHeight="false" outlineLevel="0" collapsed="false">
      <c r="A289" s="31"/>
      <c r="B289" s="85"/>
    </row>
    <row r="290" customFormat="false" ht="15.75" hidden="false" customHeight="false" outlineLevel="0" collapsed="false">
      <c r="A290" s="31"/>
      <c r="B290" s="85"/>
    </row>
    <row r="291" customFormat="false" ht="15.75" hidden="false" customHeight="false" outlineLevel="0" collapsed="false">
      <c r="A291" s="31"/>
      <c r="B291" s="85"/>
    </row>
    <row r="292" customFormat="false" ht="15.75" hidden="false" customHeight="false" outlineLevel="0" collapsed="false">
      <c r="A292" s="31"/>
      <c r="B292" s="85"/>
    </row>
    <row r="293" customFormat="false" ht="15.75" hidden="false" customHeight="false" outlineLevel="0" collapsed="false">
      <c r="A293" s="31"/>
      <c r="B293" s="85"/>
    </row>
    <row r="294" customFormat="false" ht="15.75" hidden="false" customHeight="false" outlineLevel="0" collapsed="false">
      <c r="A294" s="31"/>
      <c r="B294" s="85"/>
    </row>
    <row r="295" customFormat="false" ht="15.75" hidden="false" customHeight="false" outlineLevel="0" collapsed="false">
      <c r="A295" s="31"/>
      <c r="B295" s="85"/>
    </row>
    <row r="296" customFormat="false" ht="15.75" hidden="false" customHeight="false" outlineLevel="0" collapsed="false">
      <c r="A296" s="31"/>
      <c r="B296" s="85"/>
    </row>
    <row r="297" customFormat="false" ht="15.75" hidden="false" customHeight="false" outlineLevel="0" collapsed="false">
      <c r="A297" s="31"/>
      <c r="B297" s="85"/>
    </row>
    <row r="298" customFormat="false" ht="15.75" hidden="false" customHeight="false" outlineLevel="0" collapsed="false">
      <c r="A298" s="31"/>
      <c r="B298" s="85"/>
    </row>
    <row r="299" customFormat="false" ht="15.75" hidden="false" customHeight="false" outlineLevel="0" collapsed="false">
      <c r="A299" s="31"/>
      <c r="B299" s="85"/>
    </row>
    <row r="300" customFormat="false" ht="15.75" hidden="false" customHeight="false" outlineLevel="0" collapsed="false">
      <c r="A300" s="31"/>
      <c r="B300" s="85"/>
    </row>
    <row r="301" customFormat="false" ht="15.75" hidden="false" customHeight="false" outlineLevel="0" collapsed="false">
      <c r="A301" s="31"/>
      <c r="B301" s="85"/>
    </row>
    <row r="302" customFormat="false" ht="15.75" hidden="false" customHeight="false" outlineLevel="0" collapsed="false">
      <c r="A302" s="31"/>
      <c r="B302" s="85"/>
    </row>
    <row r="303" customFormat="false" ht="15.75" hidden="false" customHeight="false" outlineLevel="0" collapsed="false">
      <c r="A303" s="31"/>
      <c r="B303" s="85"/>
    </row>
    <row r="304" customFormat="false" ht="15.75" hidden="false" customHeight="false" outlineLevel="0" collapsed="false">
      <c r="A304" s="31"/>
      <c r="B304" s="85"/>
    </row>
    <row r="305" customFormat="false" ht="15.75" hidden="false" customHeight="false" outlineLevel="0" collapsed="false">
      <c r="A305" s="31"/>
      <c r="B305" s="85"/>
    </row>
    <row r="306" customFormat="false" ht="15.75" hidden="false" customHeight="false" outlineLevel="0" collapsed="false">
      <c r="A306" s="31"/>
      <c r="B306" s="85"/>
    </row>
    <row r="307" customFormat="false" ht="15.75" hidden="false" customHeight="false" outlineLevel="0" collapsed="false">
      <c r="A307" s="31"/>
      <c r="B307" s="85"/>
    </row>
    <row r="308" customFormat="false" ht="15.75" hidden="false" customHeight="false" outlineLevel="0" collapsed="false">
      <c r="A308" s="31"/>
      <c r="B308" s="85"/>
    </row>
    <row r="309" customFormat="false" ht="15.75" hidden="false" customHeight="false" outlineLevel="0" collapsed="false">
      <c r="A309" s="31"/>
      <c r="B309" s="85"/>
    </row>
    <row r="310" customFormat="false" ht="15.75" hidden="false" customHeight="false" outlineLevel="0" collapsed="false">
      <c r="A310" s="31"/>
      <c r="B310" s="85"/>
    </row>
    <row r="311" customFormat="false" ht="15.75" hidden="false" customHeight="false" outlineLevel="0" collapsed="false">
      <c r="A311" s="31"/>
      <c r="B311" s="85"/>
    </row>
    <row r="312" customFormat="false" ht="15.75" hidden="false" customHeight="false" outlineLevel="0" collapsed="false">
      <c r="A312" s="31"/>
      <c r="B312" s="85"/>
    </row>
    <row r="313" customFormat="false" ht="15.75" hidden="false" customHeight="false" outlineLevel="0" collapsed="false">
      <c r="A313" s="31"/>
      <c r="B313" s="85"/>
    </row>
    <row r="314" customFormat="false" ht="15.75" hidden="false" customHeight="false" outlineLevel="0" collapsed="false">
      <c r="A314" s="31"/>
      <c r="B314" s="85"/>
    </row>
    <row r="315" customFormat="false" ht="15.75" hidden="false" customHeight="false" outlineLevel="0" collapsed="false">
      <c r="A315" s="31"/>
      <c r="B315" s="85"/>
    </row>
    <row r="316" customFormat="false" ht="15.75" hidden="false" customHeight="false" outlineLevel="0" collapsed="false">
      <c r="A316" s="31"/>
      <c r="B316" s="85"/>
    </row>
    <row r="317" customFormat="false" ht="15.75" hidden="false" customHeight="false" outlineLevel="0" collapsed="false">
      <c r="A317" s="31"/>
      <c r="B317" s="85"/>
    </row>
    <row r="318" customFormat="false" ht="15.75" hidden="false" customHeight="false" outlineLevel="0" collapsed="false">
      <c r="A318" s="31"/>
      <c r="B318" s="85"/>
    </row>
    <row r="319" customFormat="false" ht="15.75" hidden="false" customHeight="false" outlineLevel="0" collapsed="false">
      <c r="A319" s="31"/>
      <c r="B319" s="85"/>
    </row>
    <row r="320" customFormat="false" ht="15.75" hidden="false" customHeight="false" outlineLevel="0" collapsed="false">
      <c r="A320" s="31"/>
      <c r="B320" s="85"/>
    </row>
    <row r="321" customFormat="false" ht="15.75" hidden="false" customHeight="false" outlineLevel="0" collapsed="false">
      <c r="A321" s="31"/>
      <c r="B321" s="85"/>
    </row>
    <row r="322" customFormat="false" ht="15.75" hidden="false" customHeight="false" outlineLevel="0" collapsed="false">
      <c r="A322" s="31"/>
      <c r="B322" s="85"/>
    </row>
    <row r="323" customFormat="false" ht="15.75" hidden="false" customHeight="false" outlineLevel="0" collapsed="false">
      <c r="A323" s="31"/>
      <c r="B323" s="85"/>
    </row>
    <row r="324" customFormat="false" ht="15.75" hidden="false" customHeight="false" outlineLevel="0" collapsed="false">
      <c r="A324" s="31"/>
      <c r="B324" s="85"/>
    </row>
    <row r="325" customFormat="false" ht="15.75" hidden="false" customHeight="false" outlineLevel="0" collapsed="false">
      <c r="A325" s="31"/>
      <c r="B325" s="85"/>
    </row>
    <row r="326" customFormat="false" ht="15.75" hidden="false" customHeight="false" outlineLevel="0" collapsed="false">
      <c r="A326" s="31"/>
      <c r="B326" s="85"/>
    </row>
    <row r="327" customFormat="false" ht="15.75" hidden="false" customHeight="false" outlineLevel="0" collapsed="false">
      <c r="A327" s="31"/>
      <c r="B327" s="85"/>
    </row>
    <row r="328" customFormat="false" ht="15.75" hidden="false" customHeight="false" outlineLevel="0" collapsed="false">
      <c r="A328" s="31"/>
      <c r="B328" s="85"/>
    </row>
    <row r="329" customFormat="false" ht="15.75" hidden="false" customHeight="false" outlineLevel="0" collapsed="false">
      <c r="A329" s="31"/>
      <c r="B329" s="85"/>
    </row>
    <row r="330" customFormat="false" ht="15.75" hidden="false" customHeight="false" outlineLevel="0" collapsed="false">
      <c r="A330" s="31"/>
      <c r="B330" s="85"/>
    </row>
    <row r="331" customFormat="false" ht="15.75" hidden="false" customHeight="false" outlineLevel="0" collapsed="false">
      <c r="A331" s="31"/>
      <c r="B331" s="85"/>
    </row>
    <row r="332" customFormat="false" ht="15.75" hidden="false" customHeight="false" outlineLevel="0" collapsed="false">
      <c r="A332" s="31"/>
      <c r="B332" s="85"/>
    </row>
    <row r="333" customFormat="false" ht="15.75" hidden="false" customHeight="false" outlineLevel="0" collapsed="false">
      <c r="A333" s="31"/>
      <c r="B333" s="85"/>
    </row>
    <row r="334" customFormat="false" ht="15.75" hidden="false" customHeight="false" outlineLevel="0" collapsed="false">
      <c r="A334" s="31"/>
      <c r="B334" s="85"/>
    </row>
    <row r="335" customFormat="false" ht="15.75" hidden="false" customHeight="false" outlineLevel="0" collapsed="false">
      <c r="A335" s="31"/>
      <c r="B335" s="85"/>
    </row>
    <row r="336" customFormat="false" ht="15.75" hidden="false" customHeight="false" outlineLevel="0" collapsed="false">
      <c r="A336" s="31"/>
      <c r="B336" s="85"/>
    </row>
    <row r="337" customFormat="false" ht="15.75" hidden="false" customHeight="false" outlineLevel="0" collapsed="false">
      <c r="A337" s="31"/>
      <c r="B337" s="85"/>
    </row>
    <row r="338" customFormat="false" ht="15.75" hidden="false" customHeight="false" outlineLevel="0" collapsed="false">
      <c r="A338" s="31"/>
      <c r="B338" s="85"/>
    </row>
    <row r="339" customFormat="false" ht="15.75" hidden="false" customHeight="false" outlineLevel="0" collapsed="false">
      <c r="A339" s="31"/>
      <c r="B339" s="85"/>
    </row>
    <row r="340" customFormat="false" ht="15.75" hidden="false" customHeight="false" outlineLevel="0" collapsed="false">
      <c r="A340" s="31"/>
      <c r="B340" s="85"/>
    </row>
    <row r="341" customFormat="false" ht="15.75" hidden="false" customHeight="false" outlineLevel="0" collapsed="false">
      <c r="A341" s="31"/>
      <c r="B341" s="85"/>
    </row>
    <row r="342" customFormat="false" ht="15.75" hidden="false" customHeight="false" outlineLevel="0" collapsed="false">
      <c r="A342" s="31"/>
      <c r="B342" s="85"/>
    </row>
    <row r="343" customFormat="false" ht="15.75" hidden="false" customHeight="false" outlineLevel="0" collapsed="false">
      <c r="A343" s="31"/>
      <c r="B343" s="85"/>
    </row>
    <row r="344" customFormat="false" ht="15.75" hidden="false" customHeight="false" outlineLevel="0" collapsed="false">
      <c r="A344" s="31"/>
      <c r="B344" s="85"/>
    </row>
    <row r="345" customFormat="false" ht="15.75" hidden="false" customHeight="false" outlineLevel="0" collapsed="false">
      <c r="A345" s="31"/>
      <c r="B345" s="85"/>
    </row>
    <row r="346" customFormat="false" ht="15.75" hidden="false" customHeight="false" outlineLevel="0" collapsed="false">
      <c r="A346" s="31"/>
      <c r="B346" s="85"/>
    </row>
    <row r="347" customFormat="false" ht="15.75" hidden="false" customHeight="false" outlineLevel="0" collapsed="false">
      <c r="A347" s="31"/>
      <c r="B347" s="85"/>
    </row>
    <row r="348" customFormat="false" ht="15.75" hidden="false" customHeight="false" outlineLevel="0" collapsed="false">
      <c r="A348" s="31"/>
      <c r="B348" s="85"/>
    </row>
    <row r="349" customFormat="false" ht="15.75" hidden="false" customHeight="false" outlineLevel="0" collapsed="false">
      <c r="A349" s="31"/>
      <c r="B349" s="85"/>
    </row>
    <row r="350" customFormat="false" ht="15.75" hidden="false" customHeight="false" outlineLevel="0" collapsed="false">
      <c r="A350" s="31"/>
      <c r="B350" s="85"/>
    </row>
    <row r="351" customFormat="false" ht="15.75" hidden="false" customHeight="false" outlineLevel="0" collapsed="false">
      <c r="A351" s="31"/>
      <c r="B351" s="85"/>
    </row>
    <row r="352" customFormat="false" ht="15.75" hidden="false" customHeight="false" outlineLevel="0" collapsed="false">
      <c r="A352" s="31"/>
      <c r="B352" s="85"/>
    </row>
    <row r="353" customFormat="false" ht="15.75" hidden="false" customHeight="false" outlineLevel="0" collapsed="false">
      <c r="A353" s="31"/>
      <c r="B353" s="85"/>
    </row>
    <row r="354" customFormat="false" ht="15.75" hidden="false" customHeight="false" outlineLevel="0" collapsed="false">
      <c r="A354" s="31"/>
      <c r="B354" s="85"/>
    </row>
    <row r="355" customFormat="false" ht="15.75" hidden="false" customHeight="false" outlineLevel="0" collapsed="false">
      <c r="A355" s="31"/>
      <c r="B355" s="85"/>
    </row>
    <row r="356" customFormat="false" ht="15.75" hidden="false" customHeight="false" outlineLevel="0" collapsed="false">
      <c r="A356" s="31"/>
      <c r="B356" s="85"/>
    </row>
    <row r="357" customFormat="false" ht="15.75" hidden="false" customHeight="false" outlineLevel="0" collapsed="false">
      <c r="A357" s="31"/>
      <c r="B357" s="85"/>
    </row>
    <row r="358" customFormat="false" ht="15.75" hidden="false" customHeight="false" outlineLevel="0" collapsed="false">
      <c r="A358" s="31"/>
      <c r="B358" s="85"/>
    </row>
    <row r="359" customFormat="false" ht="15.75" hidden="false" customHeight="false" outlineLevel="0" collapsed="false">
      <c r="A359" s="31"/>
      <c r="B359" s="85"/>
    </row>
    <row r="360" customFormat="false" ht="15.75" hidden="false" customHeight="false" outlineLevel="0" collapsed="false">
      <c r="A360" s="31"/>
      <c r="B360" s="85"/>
    </row>
    <row r="361" customFormat="false" ht="15.75" hidden="false" customHeight="false" outlineLevel="0" collapsed="false">
      <c r="A361" s="31"/>
      <c r="B361" s="85"/>
    </row>
    <row r="362" customFormat="false" ht="15.75" hidden="false" customHeight="false" outlineLevel="0" collapsed="false">
      <c r="A362" s="31"/>
      <c r="B362" s="85"/>
    </row>
    <row r="363" customFormat="false" ht="15.75" hidden="false" customHeight="false" outlineLevel="0" collapsed="false">
      <c r="A363" s="31"/>
      <c r="B363" s="85"/>
    </row>
    <row r="364" customFormat="false" ht="15.75" hidden="false" customHeight="false" outlineLevel="0" collapsed="false">
      <c r="A364" s="31"/>
      <c r="B364" s="85"/>
    </row>
    <row r="365" customFormat="false" ht="15.75" hidden="false" customHeight="false" outlineLevel="0" collapsed="false">
      <c r="A365" s="31"/>
      <c r="B365" s="85"/>
    </row>
    <row r="366" customFormat="false" ht="15.75" hidden="false" customHeight="false" outlineLevel="0" collapsed="false">
      <c r="A366" s="31"/>
      <c r="B366" s="85"/>
    </row>
    <row r="367" customFormat="false" ht="15.75" hidden="false" customHeight="false" outlineLevel="0" collapsed="false">
      <c r="A367" s="31"/>
      <c r="B367" s="85"/>
    </row>
    <row r="368" customFormat="false" ht="15.75" hidden="false" customHeight="false" outlineLevel="0" collapsed="false">
      <c r="A368" s="31"/>
      <c r="B368" s="85"/>
    </row>
    <row r="369" customFormat="false" ht="15.75" hidden="false" customHeight="false" outlineLevel="0" collapsed="false">
      <c r="A369" s="31"/>
      <c r="B369" s="85"/>
    </row>
    <row r="370" customFormat="false" ht="15.75" hidden="false" customHeight="false" outlineLevel="0" collapsed="false">
      <c r="A370" s="31"/>
      <c r="B370" s="85"/>
    </row>
    <row r="371" customFormat="false" ht="15.75" hidden="false" customHeight="false" outlineLevel="0" collapsed="false">
      <c r="A371" s="31"/>
      <c r="B371" s="85"/>
    </row>
    <row r="372" customFormat="false" ht="15.75" hidden="false" customHeight="false" outlineLevel="0" collapsed="false">
      <c r="A372" s="31"/>
      <c r="B372" s="85"/>
    </row>
    <row r="373" customFormat="false" ht="15.75" hidden="false" customHeight="false" outlineLevel="0" collapsed="false">
      <c r="A373" s="31"/>
      <c r="B373" s="85"/>
    </row>
    <row r="374" customFormat="false" ht="15.75" hidden="false" customHeight="false" outlineLevel="0" collapsed="false">
      <c r="A374" s="31"/>
      <c r="B374" s="85"/>
    </row>
    <row r="375" customFormat="false" ht="15.75" hidden="false" customHeight="false" outlineLevel="0" collapsed="false">
      <c r="A375" s="31"/>
      <c r="B375" s="85"/>
    </row>
    <row r="376" customFormat="false" ht="15.75" hidden="false" customHeight="false" outlineLevel="0" collapsed="false">
      <c r="A376" s="31"/>
      <c r="B376" s="85"/>
    </row>
    <row r="377" customFormat="false" ht="15.75" hidden="false" customHeight="false" outlineLevel="0" collapsed="false">
      <c r="A377" s="31"/>
      <c r="B377" s="85"/>
    </row>
    <row r="378" customFormat="false" ht="15.75" hidden="false" customHeight="false" outlineLevel="0" collapsed="false">
      <c r="A378" s="31"/>
      <c r="B378" s="85"/>
    </row>
    <row r="379" customFormat="false" ht="15.75" hidden="false" customHeight="false" outlineLevel="0" collapsed="false">
      <c r="A379" s="31"/>
      <c r="B379" s="85"/>
    </row>
    <row r="380" customFormat="false" ht="15.75" hidden="false" customHeight="false" outlineLevel="0" collapsed="false">
      <c r="A380" s="31"/>
      <c r="B380" s="85"/>
    </row>
    <row r="381" customFormat="false" ht="15.75" hidden="false" customHeight="false" outlineLevel="0" collapsed="false">
      <c r="A381" s="31"/>
      <c r="B381" s="85"/>
    </row>
    <row r="382" customFormat="false" ht="15.75" hidden="false" customHeight="false" outlineLevel="0" collapsed="false">
      <c r="A382" s="31"/>
      <c r="B382" s="85"/>
    </row>
    <row r="383" customFormat="false" ht="15.75" hidden="false" customHeight="false" outlineLevel="0" collapsed="false">
      <c r="A383" s="31"/>
      <c r="B383" s="85"/>
    </row>
    <row r="384" customFormat="false" ht="15.75" hidden="false" customHeight="false" outlineLevel="0" collapsed="false">
      <c r="A384" s="31"/>
      <c r="B384" s="85"/>
    </row>
    <row r="385" customFormat="false" ht="15.75" hidden="false" customHeight="false" outlineLevel="0" collapsed="false">
      <c r="A385" s="31"/>
      <c r="B385" s="85"/>
    </row>
    <row r="386" customFormat="false" ht="15.75" hidden="false" customHeight="false" outlineLevel="0" collapsed="false">
      <c r="A386" s="31"/>
      <c r="B386" s="85"/>
    </row>
    <row r="387" customFormat="false" ht="15.75" hidden="false" customHeight="false" outlineLevel="0" collapsed="false">
      <c r="A387" s="31"/>
      <c r="B387" s="85"/>
    </row>
    <row r="388" customFormat="false" ht="15.75" hidden="false" customHeight="false" outlineLevel="0" collapsed="false">
      <c r="A388" s="31"/>
      <c r="B388" s="85"/>
    </row>
    <row r="389" customFormat="false" ht="15.75" hidden="false" customHeight="false" outlineLevel="0" collapsed="false">
      <c r="A389" s="31"/>
      <c r="B389" s="85"/>
    </row>
    <row r="390" customFormat="false" ht="15.75" hidden="false" customHeight="false" outlineLevel="0" collapsed="false">
      <c r="A390" s="31"/>
      <c r="B390" s="85"/>
    </row>
    <row r="391" customFormat="false" ht="15.75" hidden="false" customHeight="false" outlineLevel="0" collapsed="false">
      <c r="A391" s="31"/>
      <c r="B391" s="85"/>
    </row>
    <row r="392" customFormat="false" ht="15.75" hidden="false" customHeight="false" outlineLevel="0" collapsed="false">
      <c r="A392" s="31"/>
      <c r="B392" s="85"/>
    </row>
    <row r="393" customFormat="false" ht="15.75" hidden="false" customHeight="false" outlineLevel="0" collapsed="false">
      <c r="A393" s="31"/>
      <c r="B393" s="85"/>
    </row>
    <row r="394" customFormat="false" ht="15.75" hidden="false" customHeight="false" outlineLevel="0" collapsed="false">
      <c r="A394" s="31"/>
      <c r="B394" s="85"/>
    </row>
    <row r="395" customFormat="false" ht="15.75" hidden="false" customHeight="false" outlineLevel="0" collapsed="false">
      <c r="A395" s="31"/>
      <c r="B395" s="85"/>
    </row>
    <row r="396" customFormat="false" ht="15.75" hidden="false" customHeight="false" outlineLevel="0" collapsed="false">
      <c r="A396" s="31"/>
      <c r="B396" s="85"/>
    </row>
    <row r="397" customFormat="false" ht="15.75" hidden="false" customHeight="false" outlineLevel="0" collapsed="false">
      <c r="A397" s="31"/>
      <c r="B397" s="85"/>
    </row>
    <row r="398" customFormat="false" ht="15.75" hidden="false" customHeight="false" outlineLevel="0" collapsed="false">
      <c r="A398" s="31"/>
      <c r="B398" s="85"/>
    </row>
    <row r="399" customFormat="false" ht="15.75" hidden="false" customHeight="false" outlineLevel="0" collapsed="false">
      <c r="A399" s="31"/>
      <c r="B399" s="85"/>
    </row>
    <row r="400" customFormat="false" ht="15.75" hidden="false" customHeight="false" outlineLevel="0" collapsed="false">
      <c r="A400" s="31"/>
      <c r="B400" s="85"/>
    </row>
    <row r="401" customFormat="false" ht="15.75" hidden="false" customHeight="false" outlineLevel="0" collapsed="false">
      <c r="A401" s="31"/>
      <c r="B401" s="85"/>
    </row>
    <row r="402" customFormat="false" ht="15.75" hidden="false" customHeight="false" outlineLevel="0" collapsed="false">
      <c r="A402" s="31"/>
      <c r="B402" s="85"/>
    </row>
    <row r="403" customFormat="false" ht="15.75" hidden="false" customHeight="false" outlineLevel="0" collapsed="false">
      <c r="A403" s="31"/>
      <c r="B403" s="85"/>
    </row>
    <row r="404" customFormat="false" ht="15.75" hidden="false" customHeight="false" outlineLevel="0" collapsed="false">
      <c r="A404" s="31"/>
      <c r="B404" s="85"/>
    </row>
    <row r="405" customFormat="false" ht="15.75" hidden="false" customHeight="false" outlineLevel="0" collapsed="false">
      <c r="A405" s="31"/>
      <c r="B405" s="85"/>
    </row>
    <row r="406" customFormat="false" ht="15.75" hidden="false" customHeight="false" outlineLevel="0" collapsed="false">
      <c r="A406" s="31"/>
      <c r="B406" s="85"/>
    </row>
    <row r="407" customFormat="false" ht="15.75" hidden="false" customHeight="false" outlineLevel="0" collapsed="false">
      <c r="A407" s="31"/>
      <c r="B407" s="85"/>
    </row>
    <row r="408" customFormat="false" ht="15.75" hidden="false" customHeight="false" outlineLevel="0" collapsed="false">
      <c r="A408" s="31"/>
      <c r="B408" s="85"/>
    </row>
    <row r="409" customFormat="false" ht="15.75" hidden="false" customHeight="false" outlineLevel="0" collapsed="false">
      <c r="A409" s="31"/>
      <c r="B409" s="85"/>
    </row>
    <row r="410" customFormat="false" ht="15.75" hidden="false" customHeight="false" outlineLevel="0" collapsed="false">
      <c r="A410" s="31"/>
      <c r="B410" s="85"/>
    </row>
    <row r="411" customFormat="false" ht="15.75" hidden="false" customHeight="false" outlineLevel="0" collapsed="false">
      <c r="A411" s="31"/>
      <c r="B411" s="85"/>
    </row>
    <row r="412" customFormat="false" ht="15.75" hidden="false" customHeight="false" outlineLevel="0" collapsed="false">
      <c r="A412" s="31"/>
      <c r="B412" s="85"/>
    </row>
    <row r="413" customFormat="false" ht="15.75" hidden="false" customHeight="false" outlineLevel="0" collapsed="false">
      <c r="A413" s="31"/>
      <c r="B413" s="85"/>
    </row>
    <row r="414" customFormat="false" ht="15.75" hidden="false" customHeight="false" outlineLevel="0" collapsed="false">
      <c r="A414" s="31"/>
      <c r="B414" s="85"/>
    </row>
    <row r="415" customFormat="false" ht="15.75" hidden="false" customHeight="false" outlineLevel="0" collapsed="false">
      <c r="A415" s="31"/>
      <c r="B415" s="85"/>
    </row>
    <row r="416" customFormat="false" ht="15.75" hidden="false" customHeight="false" outlineLevel="0" collapsed="false">
      <c r="A416" s="31"/>
      <c r="B416" s="85"/>
    </row>
    <row r="417" customFormat="false" ht="15.75" hidden="false" customHeight="false" outlineLevel="0" collapsed="false">
      <c r="A417" s="31"/>
      <c r="B417" s="85"/>
    </row>
    <row r="418" customFormat="false" ht="15.75" hidden="false" customHeight="false" outlineLevel="0" collapsed="false">
      <c r="A418" s="31"/>
      <c r="B418" s="85"/>
    </row>
    <row r="419" customFormat="false" ht="15.75" hidden="false" customHeight="false" outlineLevel="0" collapsed="false">
      <c r="A419" s="31"/>
      <c r="B419" s="85"/>
    </row>
    <row r="420" customFormat="false" ht="15.75" hidden="false" customHeight="false" outlineLevel="0" collapsed="false">
      <c r="A420" s="31"/>
      <c r="B420" s="85"/>
    </row>
    <row r="421" customFormat="false" ht="15.75" hidden="false" customHeight="false" outlineLevel="0" collapsed="false">
      <c r="A421" s="31"/>
      <c r="B421" s="85"/>
    </row>
    <row r="422" customFormat="false" ht="15.75" hidden="false" customHeight="false" outlineLevel="0" collapsed="false">
      <c r="A422" s="31"/>
      <c r="B422" s="85"/>
    </row>
    <row r="423" customFormat="false" ht="15.75" hidden="false" customHeight="false" outlineLevel="0" collapsed="false">
      <c r="A423" s="31"/>
      <c r="B423" s="85"/>
    </row>
    <row r="424" customFormat="false" ht="15.75" hidden="false" customHeight="false" outlineLevel="0" collapsed="false">
      <c r="A424" s="31"/>
      <c r="B424" s="85"/>
    </row>
    <row r="425" customFormat="false" ht="15.75" hidden="false" customHeight="false" outlineLevel="0" collapsed="false">
      <c r="A425" s="31"/>
      <c r="B425" s="85"/>
    </row>
    <row r="426" customFormat="false" ht="15.75" hidden="false" customHeight="false" outlineLevel="0" collapsed="false">
      <c r="A426" s="31"/>
      <c r="B426" s="85"/>
    </row>
    <row r="427" customFormat="false" ht="15.75" hidden="false" customHeight="false" outlineLevel="0" collapsed="false">
      <c r="A427" s="31"/>
      <c r="B427" s="85"/>
    </row>
    <row r="428" customFormat="false" ht="15.75" hidden="false" customHeight="false" outlineLevel="0" collapsed="false">
      <c r="A428" s="31"/>
      <c r="B428" s="85"/>
    </row>
    <row r="429" customFormat="false" ht="15.75" hidden="false" customHeight="false" outlineLevel="0" collapsed="false">
      <c r="A429" s="31"/>
      <c r="B429" s="85"/>
    </row>
    <row r="430" customFormat="false" ht="15.75" hidden="false" customHeight="false" outlineLevel="0" collapsed="false">
      <c r="A430" s="31"/>
      <c r="B430" s="85"/>
    </row>
    <row r="431" customFormat="false" ht="15.75" hidden="false" customHeight="false" outlineLevel="0" collapsed="false">
      <c r="A431" s="31"/>
      <c r="B431" s="85"/>
    </row>
    <row r="432" customFormat="false" ht="15.75" hidden="false" customHeight="false" outlineLevel="0" collapsed="false">
      <c r="A432" s="31"/>
      <c r="B432" s="85"/>
    </row>
    <row r="433" customFormat="false" ht="15.75" hidden="false" customHeight="false" outlineLevel="0" collapsed="false">
      <c r="A433" s="31"/>
      <c r="B433" s="85"/>
    </row>
    <row r="434" customFormat="false" ht="15.75" hidden="false" customHeight="false" outlineLevel="0" collapsed="false">
      <c r="A434" s="31"/>
      <c r="B434" s="85"/>
    </row>
    <row r="435" customFormat="false" ht="15.75" hidden="false" customHeight="false" outlineLevel="0" collapsed="false">
      <c r="A435" s="31"/>
      <c r="B435" s="85"/>
    </row>
    <row r="436" customFormat="false" ht="15.75" hidden="false" customHeight="false" outlineLevel="0" collapsed="false">
      <c r="A436" s="31"/>
      <c r="B436" s="85"/>
    </row>
    <row r="437" customFormat="false" ht="15.75" hidden="false" customHeight="false" outlineLevel="0" collapsed="false">
      <c r="A437" s="31"/>
      <c r="B437" s="85"/>
    </row>
    <row r="438" customFormat="false" ht="15.75" hidden="false" customHeight="false" outlineLevel="0" collapsed="false">
      <c r="A438" s="31"/>
      <c r="B438" s="85"/>
    </row>
    <row r="439" customFormat="false" ht="15.75" hidden="false" customHeight="false" outlineLevel="0" collapsed="false">
      <c r="A439" s="31"/>
      <c r="B439" s="85"/>
    </row>
    <row r="440" customFormat="false" ht="15.75" hidden="false" customHeight="false" outlineLevel="0" collapsed="false">
      <c r="A440" s="31"/>
      <c r="B440" s="85"/>
    </row>
    <row r="441" customFormat="false" ht="15.75" hidden="false" customHeight="false" outlineLevel="0" collapsed="false">
      <c r="A441" s="31"/>
      <c r="B441" s="85"/>
    </row>
    <row r="442" customFormat="false" ht="15.75" hidden="false" customHeight="false" outlineLevel="0" collapsed="false">
      <c r="A442" s="31"/>
      <c r="B442" s="85"/>
    </row>
    <row r="443" customFormat="false" ht="15.75" hidden="false" customHeight="false" outlineLevel="0" collapsed="false">
      <c r="A443" s="31"/>
      <c r="B443" s="85"/>
    </row>
    <row r="444" customFormat="false" ht="15.75" hidden="false" customHeight="false" outlineLevel="0" collapsed="false">
      <c r="A444" s="31"/>
      <c r="B444" s="85"/>
    </row>
    <row r="445" customFormat="false" ht="15.75" hidden="false" customHeight="false" outlineLevel="0" collapsed="false">
      <c r="A445" s="31"/>
      <c r="B445" s="85"/>
    </row>
    <row r="446" customFormat="false" ht="15.75" hidden="false" customHeight="false" outlineLevel="0" collapsed="false">
      <c r="A446" s="31"/>
      <c r="B446" s="85"/>
    </row>
    <row r="447" customFormat="false" ht="15.75" hidden="false" customHeight="false" outlineLevel="0" collapsed="false">
      <c r="A447" s="31"/>
      <c r="B447" s="85"/>
    </row>
    <row r="448" customFormat="false" ht="15.75" hidden="false" customHeight="false" outlineLevel="0" collapsed="false">
      <c r="A448" s="31"/>
      <c r="B448" s="85"/>
    </row>
    <row r="449" customFormat="false" ht="15.75" hidden="false" customHeight="false" outlineLevel="0" collapsed="false">
      <c r="A449" s="31"/>
      <c r="B449" s="85"/>
    </row>
    <row r="450" customFormat="false" ht="15.75" hidden="false" customHeight="false" outlineLevel="0" collapsed="false">
      <c r="A450" s="31"/>
      <c r="B450" s="85"/>
    </row>
    <row r="451" customFormat="false" ht="15.75" hidden="false" customHeight="false" outlineLevel="0" collapsed="false">
      <c r="A451" s="31"/>
      <c r="B451" s="85"/>
    </row>
    <row r="452" customFormat="false" ht="15.75" hidden="false" customHeight="false" outlineLevel="0" collapsed="false">
      <c r="A452" s="31"/>
      <c r="B452" s="85"/>
    </row>
    <row r="453" customFormat="false" ht="15.75" hidden="false" customHeight="false" outlineLevel="0" collapsed="false">
      <c r="A453" s="31"/>
      <c r="B453" s="85"/>
    </row>
    <row r="454" customFormat="false" ht="15.75" hidden="false" customHeight="false" outlineLevel="0" collapsed="false">
      <c r="A454" s="31"/>
      <c r="B454" s="85"/>
    </row>
    <row r="455" customFormat="false" ht="15.75" hidden="false" customHeight="false" outlineLevel="0" collapsed="false">
      <c r="A455" s="31"/>
      <c r="B455" s="85"/>
    </row>
    <row r="456" customFormat="false" ht="15.75" hidden="false" customHeight="false" outlineLevel="0" collapsed="false">
      <c r="A456" s="31"/>
      <c r="B456" s="85"/>
    </row>
    <row r="457" customFormat="false" ht="15.75" hidden="false" customHeight="false" outlineLevel="0" collapsed="false">
      <c r="A457" s="31"/>
      <c r="B457" s="85"/>
    </row>
    <row r="458" customFormat="false" ht="15.75" hidden="false" customHeight="false" outlineLevel="0" collapsed="false">
      <c r="A458" s="31"/>
      <c r="B458" s="85"/>
    </row>
    <row r="459" customFormat="false" ht="15.75" hidden="false" customHeight="false" outlineLevel="0" collapsed="false">
      <c r="A459" s="31"/>
      <c r="B459" s="85"/>
    </row>
    <row r="460" customFormat="false" ht="15.75" hidden="false" customHeight="false" outlineLevel="0" collapsed="false">
      <c r="A460" s="31"/>
      <c r="B460" s="85"/>
    </row>
    <row r="461" customFormat="false" ht="15.75" hidden="false" customHeight="false" outlineLevel="0" collapsed="false">
      <c r="A461" s="31"/>
      <c r="B461" s="85"/>
    </row>
    <row r="462" customFormat="false" ht="15.75" hidden="false" customHeight="false" outlineLevel="0" collapsed="false">
      <c r="A462" s="31"/>
      <c r="B462" s="85"/>
    </row>
    <row r="463" customFormat="false" ht="15.75" hidden="false" customHeight="false" outlineLevel="0" collapsed="false">
      <c r="A463" s="31"/>
      <c r="B463" s="85"/>
    </row>
    <row r="464" customFormat="false" ht="15.75" hidden="false" customHeight="false" outlineLevel="0" collapsed="false">
      <c r="A464" s="31"/>
      <c r="B464" s="85"/>
    </row>
    <row r="465" customFormat="false" ht="15.75" hidden="false" customHeight="false" outlineLevel="0" collapsed="false">
      <c r="A465" s="31"/>
      <c r="B465" s="85"/>
    </row>
    <row r="466" customFormat="false" ht="15.75" hidden="false" customHeight="false" outlineLevel="0" collapsed="false">
      <c r="A466" s="31"/>
      <c r="B466" s="85"/>
    </row>
    <row r="467" customFormat="false" ht="15.75" hidden="false" customHeight="false" outlineLevel="0" collapsed="false">
      <c r="A467" s="31"/>
      <c r="B467" s="85"/>
    </row>
    <row r="468" customFormat="false" ht="15.75" hidden="false" customHeight="false" outlineLevel="0" collapsed="false">
      <c r="A468" s="31"/>
      <c r="B468" s="85"/>
    </row>
    <row r="469" customFormat="false" ht="15.75" hidden="false" customHeight="false" outlineLevel="0" collapsed="false">
      <c r="A469" s="31"/>
      <c r="B469" s="85"/>
    </row>
    <row r="470" customFormat="false" ht="15.75" hidden="false" customHeight="false" outlineLevel="0" collapsed="false">
      <c r="A470" s="31"/>
      <c r="B470" s="85"/>
    </row>
    <row r="471" customFormat="false" ht="15.75" hidden="false" customHeight="false" outlineLevel="0" collapsed="false">
      <c r="A471" s="31"/>
      <c r="B471" s="85"/>
    </row>
    <row r="472" customFormat="false" ht="15.75" hidden="false" customHeight="false" outlineLevel="0" collapsed="false">
      <c r="A472" s="31"/>
      <c r="B472" s="85"/>
    </row>
    <row r="473" customFormat="false" ht="15.75" hidden="false" customHeight="false" outlineLevel="0" collapsed="false">
      <c r="A473" s="31"/>
      <c r="B473" s="85"/>
    </row>
    <row r="474" customFormat="false" ht="15.75" hidden="false" customHeight="false" outlineLevel="0" collapsed="false">
      <c r="A474" s="31"/>
      <c r="B474" s="85"/>
    </row>
    <row r="475" customFormat="false" ht="15.75" hidden="false" customHeight="false" outlineLevel="0" collapsed="false">
      <c r="A475" s="31"/>
      <c r="B475" s="85"/>
    </row>
    <row r="476" customFormat="false" ht="15.75" hidden="false" customHeight="false" outlineLevel="0" collapsed="false">
      <c r="A476" s="31"/>
      <c r="B476" s="85"/>
    </row>
    <row r="477" customFormat="false" ht="15.75" hidden="false" customHeight="false" outlineLevel="0" collapsed="false">
      <c r="A477" s="31"/>
      <c r="B477" s="85"/>
    </row>
    <row r="478" customFormat="false" ht="15.75" hidden="false" customHeight="false" outlineLevel="0" collapsed="false">
      <c r="A478" s="31"/>
      <c r="B478" s="85"/>
    </row>
    <row r="479" customFormat="false" ht="15.75" hidden="false" customHeight="false" outlineLevel="0" collapsed="false">
      <c r="A479" s="31"/>
      <c r="B479" s="85"/>
    </row>
    <row r="480" customFormat="false" ht="15.75" hidden="false" customHeight="false" outlineLevel="0" collapsed="false">
      <c r="A480" s="31"/>
      <c r="B480" s="85"/>
    </row>
    <row r="481" customFormat="false" ht="15.75" hidden="false" customHeight="false" outlineLevel="0" collapsed="false">
      <c r="A481" s="31"/>
      <c r="B481" s="85"/>
    </row>
    <row r="482" customFormat="false" ht="15.75" hidden="false" customHeight="false" outlineLevel="0" collapsed="false">
      <c r="A482" s="31"/>
      <c r="B482" s="85"/>
    </row>
    <row r="483" customFormat="false" ht="15.75" hidden="false" customHeight="false" outlineLevel="0" collapsed="false">
      <c r="A483" s="31"/>
      <c r="B483" s="85"/>
    </row>
    <row r="484" customFormat="false" ht="15.75" hidden="false" customHeight="false" outlineLevel="0" collapsed="false">
      <c r="A484" s="31"/>
      <c r="B484" s="85"/>
    </row>
    <row r="485" customFormat="false" ht="15.75" hidden="false" customHeight="false" outlineLevel="0" collapsed="false">
      <c r="A485" s="31"/>
      <c r="B485" s="85"/>
    </row>
    <row r="486" customFormat="false" ht="15.75" hidden="false" customHeight="false" outlineLevel="0" collapsed="false">
      <c r="A486" s="31"/>
      <c r="B486" s="85"/>
    </row>
    <row r="487" customFormat="false" ht="15.75" hidden="false" customHeight="false" outlineLevel="0" collapsed="false">
      <c r="A487" s="31"/>
      <c r="B487" s="85"/>
    </row>
    <row r="488" customFormat="false" ht="15.75" hidden="false" customHeight="false" outlineLevel="0" collapsed="false">
      <c r="A488" s="31"/>
      <c r="B488" s="85"/>
    </row>
    <row r="489" customFormat="false" ht="15.75" hidden="false" customHeight="false" outlineLevel="0" collapsed="false">
      <c r="A489" s="31"/>
      <c r="B489" s="85"/>
    </row>
    <row r="490" customFormat="false" ht="15.75" hidden="false" customHeight="false" outlineLevel="0" collapsed="false">
      <c r="A490" s="31"/>
      <c r="B490" s="85"/>
    </row>
    <row r="491" customFormat="false" ht="15.75" hidden="false" customHeight="false" outlineLevel="0" collapsed="false">
      <c r="A491" s="31"/>
      <c r="B491" s="85"/>
    </row>
    <row r="492" customFormat="false" ht="15.75" hidden="false" customHeight="false" outlineLevel="0" collapsed="false">
      <c r="A492" s="31"/>
      <c r="B492" s="85"/>
    </row>
    <row r="493" customFormat="false" ht="15.75" hidden="false" customHeight="false" outlineLevel="0" collapsed="false">
      <c r="A493" s="31"/>
      <c r="B493" s="85"/>
    </row>
    <row r="494" customFormat="false" ht="15.75" hidden="false" customHeight="false" outlineLevel="0" collapsed="false">
      <c r="A494" s="31"/>
      <c r="B494" s="85"/>
    </row>
    <row r="495" customFormat="false" ht="15.75" hidden="false" customHeight="false" outlineLevel="0" collapsed="false">
      <c r="A495" s="31"/>
      <c r="B495" s="85"/>
    </row>
    <row r="496" customFormat="false" ht="15.75" hidden="false" customHeight="false" outlineLevel="0" collapsed="false">
      <c r="A496" s="31"/>
      <c r="B496" s="85"/>
    </row>
    <row r="497" customFormat="false" ht="15.75" hidden="false" customHeight="false" outlineLevel="0" collapsed="false">
      <c r="A497" s="31"/>
      <c r="B497" s="85"/>
    </row>
    <row r="498" customFormat="false" ht="15.75" hidden="false" customHeight="false" outlineLevel="0" collapsed="false">
      <c r="A498" s="31"/>
      <c r="B498" s="85"/>
    </row>
    <row r="499" customFormat="false" ht="15.75" hidden="false" customHeight="false" outlineLevel="0" collapsed="false">
      <c r="A499" s="31"/>
      <c r="B499" s="85"/>
    </row>
    <row r="500" customFormat="false" ht="15.75" hidden="false" customHeight="false" outlineLevel="0" collapsed="false">
      <c r="A500" s="31"/>
      <c r="B500" s="85"/>
    </row>
    <row r="501" customFormat="false" ht="15.75" hidden="false" customHeight="false" outlineLevel="0" collapsed="false">
      <c r="A501" s="31"/>
      <c r="B501" s="85"/>
    </row>
    <row r="502" customFormat="false" ht="15.75" hidden="false" customHeight="false" outlineLevel="0" collapsed="false">
      <c r="A502" s="31"/>
      <c r="B502" s="85"/>
    </row>
    <row r="503" customFormat="false" ht="15.75" hidden="false" customHeight="false" outlineLevel="0" collapsed="false">
      <c r="A503" s="31"/>
      <c r="B503" s="85"/>
    </row>
    <row r="504" customFormat="false" ht="15.75" hidden="false" customHeight="false" outlineLevel="0" collapsed="false">
      <c r="A504" s="31"/>
      <c r="B504" s="85"/>
    </row>
    <row r="505" customFormat="false" ht="15.75" hidden="false" customHeight="false" outlineLevel="0" collapsed="false">
      <c r="A505" s="31"/>
      <c r="B505" s="85"/>
    </row>
    <row r="506" customFormat="false" ht="15.75" hidden="false" customHeight="false" outlineLevel="0" collapsed="false">
      <c r="A506" s="31"/>
      <c r="B506" s="85"/>
    </row>
    <row r="507" customFormat="false" ht="15.75" hidden="false" customHeight="false" outlineLevel="0" collapsed="false">
      <c r="A507" s="31"/>
      <c r="B507" s="85"/>
    </row>
    <row r="508" customFormat="false" ht="15.75" hidden="false" customHeight="false" outlineLevel="0" collapsed="false">
      <c r="A508" s="31"/>
      <c r="B508" s="85"/>
    </row>
    <row r="509" customFormat="false" ht="15.75" hidden="false" customHeight="false" outlineLevel="0" collapsed="false">
      <c r="A509" s="31"/>
      <c r="B509" s="85"/>
    </row>
    <row r="510" customFormat="false" ht="15.75" hidden="false" customHeight="false" outlineLevel="0" collapsed="false">
      <c r="A510" s="31"/>
      <c r="B510" s="85"/>
    </row>
    <row r="511" customFormat="false" ht="15.75" hidden="false" customHeight="false" outlineLevel="0" collapsed="false">
      <c r="A511" s="31"/>
      <c r="B511" s="85"/>
    </row>
    <row r="512" customFormat="false" ht="15.75" hidden="false" customHeight="false" outlineLevel="0" collapsed="false">
      <c r="A512" s="31"/>
      <c r="B512" s="85"/>
    </row>
    <row r="513" customFormat="false" ht="15.75" hidden="false" customHeight="false" outlineLevel="0" collapsed="false">
      <c r="A513" s="31"/>
      <c r="B513" s="85"/>
    </row>
    <row r="514" customFormat="false" ht="15.75" hidden="false" customHeight="false" outlineLevel="0" collapsed="false">
      <c r="A514" s="31"/>
      <c r="B514" s="85"/>
    </row>
    <row r="515" customFormat="false" ht="15.75" hidden="false" customHeight="false" outlineLevel="0" collapsed="false">
      <c r="A515" s="31"/>
      <c r="B515" s="85"/>
    </row>
    <row r="516" customFormat="false" ht="15.75" hidden="false" customHeight="false" outlineLevel="0" collapsed="false">
      <c r="A516" s="31"/>
      <c r="B516" s="85"/>
    </row>
    <row r="517" customFormat="false" ht="15.75" hidden="false" customHeight="false" outlineLevel="0" collapsed="false">
      <c r="A517" s="31"/>
      <c r="B517" s="85"/>
    </row>
    <row r="518" customFormat="false" ht="15.75" hidden="false" customHeight="false" outlineLevel="0" collapsed="false">
      <c r="A518" s="31"/>
      <c r="B518" s="85"/>
    </row>
    <row r="519" customFormat="false" ht="15.75" hidden="false" customHeight="false" outlineLevel="0" collapsed="false">
      <c r="A519" s="31"/>
      <c r="B519" s="85"/>
    </row>
    <row r="520" customFormat="false" ht="15.75" hidden="false" customHeight="false" outlineLevel="0" collapsed="false">
      <c r="A520" s="31"/>
      <c r="B520" s="85"/>
    </row>
    <row r="521" customFormat="false" ht="15.75" hidden="false" customHeight="false" outlineLevel="0" collapsed="false">
      <c r="A521" s="31"/>
      <c r="B521" s="85"/>
    </row>
    <row r="522" customFormat="false" ht="15.75" hidden="false" customHeight="false" outlineLevel="0" collapsed="false">
      <c r="A522" s="31"/>
      <c r="B522" s="85"/>
    </row>
    <row r="523" customFormat="false" ht="15.75" hidden="false" customHeight="false" outlineLevel="0" collapsed="false">
      <c r="A523" s="31"/>
      <c r="B523" s="85"/>
    </row>
    <row r="524" customFormat="false" ht="15.75" hidden="false" customHeight="false" outlineLevel="0" collapsed="false">
      <c r="A524" s="31"/>
      <c r="B524" s="85"/>
    </row>
    <row r="525" customFormat="false" ht="15.75" hidden="false" customHeight="false" outlineLevel="0" collapsed="false">
      <c r="A525" s="31"/>
      <c r="B525" s="85"/>
    </row>
    <row r="526" customFormat="false" ht="15.75" hidden="false" customHeight="false" outlineLevel="0" collapsed="false">
      <c r="A526" s="31"/>
      <c r="B526" s="85"/>
    </row>
    <row r="527" customFormat="false" ht="15.75" hidden="false" customHeight="false" outlineLevel="0" collapsed="false">
      <c r="A527" s="31"/>
      <c r="B527" s="85"/>
    </row>
    <row r="528" customFormat="false" ht="15.75" hidden="false" customHeight="false" outlineLevel="0" collapsed="false">
      <c r="A528" s="31"/>
      <c r="B528" s="85"/>
    </row>
    <row r="529" customFormat="false" ht="15.75" hidden="false" customHeight="false" outlineLevel="0" collapsed="false">
      <c r="A529" s="31"/>
      <c r="B529" s="85"/>
    </row>
    <row r="530" customFormat="false" ht="15.75" hidden="false" customHeight="false" outlineLevel="0" collapsed="false">
      <c r="A530" s="31"/>
      <c r="B530" s="85"/>
    </row>
    <row r="531" customFormat="false" ht="15.75" hidden="false" customHeight="false" outlineLevel="0" collapsed="false">
      <c r="A531" s="31"/>
      <c r="B531" s="85"/>
    </row>
    <row r="532" customFormat="false" ht="15.75" hidden="false" customHeight="false" outlineLevel="0" collapsed="false">
      <c r="A532" s="31"/>
      <c r="B532" s="85"/>
    </row>
    <row r="533" customFormat="false" ht="15.75" hidden="false" customHeight="false" outlineLevel="0" collapsed="false">
      <c r="A533" s="31"/>
      <c r="B533" s="85"/>
    </row>
    <row r="534" customFormat="false" ht="15.75" hidden="false" customHeight="false" outlineLevel="0" collapsed="false">
      <c r="A534" s="31"/>
      <c r="B534" s="85"/>
    </row>
    <row r="535" customFormat="false" ht="15.75" hidden="false" customHeight="false" outlineLevel="0" collapsed="false">
      <c r="A535" s="31"/>
      <c r="B535" s="85"/>
    </row>
    <row r="536" customFormat="false" ht="15.75" hidden="false" customHeight="false" outlineLevel="0" collapsed="false">
      <c r="A536" s="31"/>
      <c r="B536" s="85"/>
    </row>
    <row r="537" customFormat="false" ht="15.75" hidden="false" customHeight="false" outlineLevel="0" collapsed="false">
      <c r="A537" s="31"/>
      <c r="B537" s="85"/>
    </row>
    <row r="538" customFormat="false" ht="15.75" hidden="false" customHeight="false" outlineLevel="0" collapsed="false">
      <c r="A538" s="31"/>
      <c r="B538" s="85"/>
    </row>
    <row r="539" customFormat="false" ht="15.75" hidden="false" customHeight="false" outlineLevel="0" collapsed="false">
      <c r="A539" s="31"/>
      <c r="B539" s="85"/>
    </row>
    <row r="540" customFormat="false" ht="15.75" hidden="false" customHeight="false" outlineLevel="0" collapsed="false">
      <c r="A540" s="31"/>
      <c r="B540" s="85"/>
    </row>
    <row r="541" customFormat="false" ht="15.75" hidden="false" customHeight="false" outlineLevel="0" collapsed="false">
      <c r="A541" s="31"/>
      <c r="B541" s="85"/>
    </row>
    <row r="542" customFormat="false" ht="15.75" hidden="false" customHeight="false" outlineLevel="0" collapsed="false">
      <c r="A542" s="31"/>
      <c r="B542" s="85"/>
    </row>
    <row r="543" customFormat="false" ht="15.75" hidden="false" customHeight="false" outlineLevel="0" collapsed="false">
      <c r="A543" s="31"/>
      <c r="B543" s="85"/>
    </row>
    <row r="544" customFormat="false" ht="15.75" hidden="false" customHeight="false" outlineLevel="0" collapsed="false">
      <c r="A544" s="31"/>
      <c r="B544" s="85"/>
    </row>
    <row r="545" customFormat="false" ht="15.75" hidden="false" customHeight="false" outlineLevel="0" collapsed="false">
      <c r="A545" s="31"/>
      <c r="B545" s="85"/>
    </row>
    <row r="546" customFormat="false" ht="15.75" hidden="false" customHeight="false" outlineLevel="0" collapsed="false">
      <c r="A546" s="31"/>
      <c r="B546" s="85"/>
    </row>
    <row r="547" customFormat="false" ht="15.75" hidden="false" customHeight="false" outlineLevel="0" collapsed="false">
      <c r="A547" s="31"/>
      <c r="B547" s="85"/>
    </row>
    <row r="548" customFormat="false" ht="15.75" hidden="false" customHeight="false" outlineLevel="0" collapsed="false">
      <c r="A548" s="31"/>
      <c r="B548" s="85"/>
    </row>
    <row r="549" customFormat="false" ht="15.75" hidden="false" customHeight="false" outlineLevel="0" collapsed="false">
      <c r="A549" s="31"/>
      <c r="B549" s="85"/>
    </row>
    <row r="550" customFormat="false" ht="15.75" hidden="false" customHeight="false" outlineLevel="0" collapsed="false">
      <c r="A550" s="31"/>
      <c r="B550" s="85"/>
    </row>
    <row r="551" customFormat="false" ht="15.75" hidden="false" customHeight="false" outlineLevel="0" collapsed="false">
      <c r="A551" s="31"/>
      <c r="B551" s="85"/>
    </row>
    <row r="552" customFormat="false" ht="15.75" hidden="false" customHeight="false" outlineLevel="0" collapsed="false">
      <c r="A552" s="31"/>
      <c r="B552" s="85"/>
    </row>
    <row r="553" customFormat="false" ht="15.75" hidden="false" customHeight="false" outlineLevel="0" collapsed="false">
      <c r="A553" s="31"/>
      <c r="B553" s="85"/>
    </row>
    <row r="554" customFormat="false" ht="15.75" hidden="false" customHeight="false" outlineLevel="0" collapsed="false">
      <c r="A554" s="31"/>
      <c r="B554" s="85"/>
    </row>
    <row r="555" customFormat="false" ht="15.75" hidden="false" customHeight="false" outlineLevel="0" collapsed="false">
      <c r="A555" s="31"/>
      <c r="B555" s="85"/>
    </row>
    <row r="556" customFormat="false" ht="15.75" hidden="false" customHeight="false" outlineLevel="0" collapsed="false">
      <c r="A556" s="31"/>
      <c r="B556" s="85"/>
    </row>
    <row r="557" customFormat="false" ht="15.75" hidden="false" customHeight="false" outlineLevel="0" collapsed="false">
      <c r="A557" s="31"/>
      <c r="B557" s="85"/>
    </row>
    <row r="558" customFormat="false" ht="15.75" hidden="false" customHeight="false" outlineLevel="0" collapsed="false">
      <c r="A558" s="31"/>
      <c r="B558" s="85"/>
    </row>
    <row r="559" customFormat="false" ht="15.75" hidden="false" customHeight="false" outlineLevel="0" collapsed="false">
      <c r="A559" s="31"/>
      <c r="B559" s="85"/>
    </row>
    <row r="560" customFormat="false" ht="15.75" hidden="false" customHeight="false" outlineLevel="0" collapsed="false">
      <c r="A560" s="31"/>
      <c r="B560" s="85"/>
    </row>
    <row r="561" customFormat="false" ht="15.75" hidden="false" customHeight="false" outlineLevel="0" collapsed="false">
      <c r="A561" s="31"/>
      <c r="B561" s="85"/>
    </row>
    <row r="562" customFormat="false" ht="15.75" hidden="false" customHeight="false" outlineLevel="0" collapsed="false">
      <c r="A562" s="31"/>
      <c r="B562" s="85"/>
    </row>
    <row r="563" customFormat="false" ht="15.75" hidden="false" customHeight="false" outlineLevel="0" collapsed="false">
      <c r="A563" s="31"/>
      <c r="B563" s="85"/>
    </row>
    <row r="564" customFormat="false" ht="15.75" hidden="false" customHeight="false" outlineLevel="0" collapsed="false">
      <c r="A564" s="31"/>
      <c r="B564" s="85"/>
    </row>
    <row r="565" customFormat="false" ht="15.75" hidden="false" customHeight="false" outlineLevel="0" collapsed="false">
      <c r="A565" s="31"/>
      <c r="B565" s="85"/>
    </row>
    <row r="566" customFormat="false" ht="15.75" hidden="false" customHeight="false" outlineLevel="0" collapsed="false">
      <c r="A566" s="31"/>
      <c r="B566" s="85"/>
    </row>
    <row r="567" customFormat="false" ht="15.75" hidden="false" customHeight="false" outlineLevel="0" collapsed="false">
      <c r="A567" s="31"/>
      <c r="B567" s="85"/>
    </row>
    <row r="568" customFormat="false" ht="15.75" hidden="false" customHeight="false" outlineLevel="0" collapsed="false">
      <c r="A568" s="31"/>
      <c r="B568" s="85"/>
    </row>
    <row r="569" customFormat="false" ht="15.75" hidden="false" customHeight="false" outlineLevel="0" collapsed="false">
      <c r="A569" s="31"/>
      <c r="B569" s="85"/>
    </row>
    <row r="570" customFormat="false" ht="15.75" hidden="false" customHeight="false" outlineLevel="0" collapsed="false">
      <c r="A570" s="31"/>
      <c r="B570" s="85"/>
    </row>
    <row r="571" customFormat="false" ht="15.75" hidden="false" customHeight="false" outlineLevel="0" collapsed="false">
      <c r="A571" s="31"/>
      <c r="B571" s="85"/>
    </row>
    <row r="572" customFormat="false" ht="15.75" hidden="false" customHeight="false" outlineLevel="0" collapsed="false">
      <c r="A572" s="31"/>
      <c r="B572" s="85"/>
    </row>
    <row r="573" customFormat="false" ht="15.75" hidden="false" customHeight="false" outlineLevel="0" collapsed="false">
      <c r="A573" s="31"/>
      <c r="B573" s="85"/>
    </row>
    <row r="574" customFormat="false" ht="15.75" hidden="false" customHeight="false" outlineLevel="0" collapsed="false">
      <c r="A574" s="31"/>
      <c r="B574" s="85"/>
    </row>
    <row r="575" customFormat="false" ht="15.75" hidden="false" customHeight="false" outlineLevel="0" collapsed="false">
      <c r="A575" s="31"/>
      <c r="B575" s="85"/>
    </row>
    <row r="576" customFormat="false" ht="15.75" hidden="false" customHeight="false" outlineLevel="0" collapsed="false">
      <c r="A576" s="31"/>
      <c r="B576" s="85"/>
    </row>
    <row r="577" customFormat="false" ht="15.75" hidden="false" customHeight="false" outlineLevel="0" collapsed="false">
      <c r="A577" s="31"/>
      <c r="B577" s="85"/>
    </row>
    <row r="578" customFormat="false" ht="15.75" hidden="false" customHeight="false" outlineLevel="0" collapsed="false">
      <c r="A578" s="31"/>
      <c r="B578" s="85"/>
    </row>
    <row r="579" customFormat="false" ht="15.75" hidden="false" customHeight="false" outlineLevel="0" collapsed="false">
      <c r="A579" s="31"/>
      <c r="B579" s="85"/>
    </row>
    <row r="580" customFormat="false" ht="15.75" hidden="false" customHeight="false" outlineLevel="0" collapsed="false">
      <c r="A580" s="31"/>
      <c r="B580" s="85"/>
    </row>
    <row r="581" customFormat="false" ht="15.75" hidden="false" customHeight="false" outlineLevel="0" collapsed="false">
      <c r="A581" s="31"/>
      <c r="B581" s="85"/>
    </row>
    <row r="582" customFormat="false" ht="15.75" hidden="false" customHeight="false" outlineLevel="0" collapsed="false">
      <c r="A582" s="31"/>
      <c r="B582" s="85"/>
    </row>
    <row r="583" customFormat="false" ht="15.75" hidden="false" customHeight="false" outlineLevel="0" collapsed="false">
      <c r="A583" s="31"/>
      <c r="B583" s="85"/>
    </row>
    <row r="584" customFormat="false" ht="15.75" hidden="false" customHeight="false" outlineLevel="0" collapsed="false">
      <c r="A584" s="31"/>
      <c r="B584" s="85"/>
    </row>
    <row r="585" customFormat="false" ht="15.75" hidden="false" customHeight="false" outlineLevel="0" collapsed="false">
      <c r="A585" s="31"/>
      <c r="B585" s="85"/>
    </row>
    <row r="586" customFormat="false" ht="15.75" hidden="false" customHeight="false" outlineLevel="0" collapsed="false">
      <c r="A586" s="31"/>
      <c r="B586" s="85"/>
    </row>
    <row r="587" customFormat="false" ht="15.75" hidden="false" customHeight="false" outlineLevel="0" collapsed="false">
      <c r="A587" s="31"/>
      <c r="B587" s="85"/>
    </row>
    <row r="588" customFormat="false" ht="15.75" hidden="false" customHeight="false" outlineLevel="0" collapsed="false">
      <c r="A588" s="31"/>
      <c r="B588" s="85"/>
    </row>
    <row r="589" customFormat="false" ht="15.75" hidden="false" customHeight="false" outlineLevel="0" collapsed="false">
      <c r="A589" s="31"/>
      <c r="B589" s="85"/>
    </row>
    <row r="590" customFormat="false" ht="15.75" hidden="false" customHeight="false" outlineLevel="0" collapsed="false">
      <c r="A590" s="31"/>
      <c r="B590" s="85"/>
    </row>
    <row r="591" customFormat="false" ht="15.75" hidden="false" customHeight="false" outlineLevel="0" collapsed="false">
      <c r="A591" s="31"/>
      <c r="B591" s="85"/>
    </row>
    <row r="592" customFormat="false" ht="15.75" hidden="false" customHeight="false" outlineLevel="0" collapsed="false">
      <c r="A592" s="31"/>
      <c r="B592" s="85"/>
    </row>
    <row r="593" customFormat="false" ht="15.75" hidden="false" customHeight="false" outlineLevel="0" collapsed="false">
      <c r="A593" s="31"/>
      <c r="B593" s="85"/>
    </row>
    <row r="594" customFormat="false" ht="15.75" hidden="false" customHeight="false" outlineLevel="0" collapsed="false">
      <c r="A594" s="31"/>
      <c r="B594" s="85"/>
    </row>
    <row r="595" customFormat="false" ht="15.75" hidden="false" customHeight="false" outlineLevel="0" collapsed="false">
      <c r="A595" s="31"/>
      <c r="B595" s="85"/>
    </row>
    <row r="596" customFormat="false" ht="15.75" hidden="false" customHeight="false" outlineLevel="0" collapsed="false">
      <c r="A596" s="31"/>
      <c r="B596" s="85"/>
    </row>
    <row r="597" customFormat="false" ht="15.75" hidden="false" customHeight="false" outlineLevel="0" collapsed="false">
      <c r="A597" s="31"/>
      <c r="B597" s="85"/>
    </row>
    <row r="598" customFormat="false" ht="15.75" hidden="false" customHeight="false" outlineLevel="0" collapsed="false">
      <c r="A598" s="31"/>
      <c r="B598" s="85"/>
    </row>
    <row r="599" customFormat="false" ht="15.75" hidden="false" customHeight="false" outlineLevel="0" collapsed="false">
      <c r="A599" s="31"/>
      <c r="B599" s="85"/>
    </row>
    <row r="600" customFormat="false" ht="15.75" hidden="false" customHeight="false" outlineLevel="0" collapsed="false">
      <c r="A600" s="31"/>
      <c r="B600" s="85"/>
    </row>
    <row r="601" customFormat="false" ht="15.75" hidden="false" customHeight="false" outlineLevel="0" collapsed="false">
      <c r="A601" s="31"/>
      <c r="B601" s="85"/>
    </row>
    <row r="602" customFormat="false" ht="15.75" hidden="false" customHeight="false" outlineLevel="0" collapsed="false">
      <c r="A602" s="31"/>
      <c r="B602" s="85"/>
    </row>
    <row r="603" customFormat="false" ht="15.75" hidden="false" customHeight="false" outlineLevel="0" collapsed="false">
      <c r="A603" s="31"/>
      <c r="B603" s="85"/>
    </row>
    <row r="604" customFormat="false" ht="15.75" hidden="false" customHeight="false" outlineLevel="0" collapsed="false">
      <c r="A604" s="31"/>
      <c r="B604" s="85"/>
    </row>
    <row r="605" customFormat="false" ht="15.75" hidden="false" customHeight="false" outlineLevel="0" collapsed="false">
      <c r="A605" s="31"/>
      <c r="B605" s="85"/>
    </row>
    <row r="606" customFormat="false" ht="15.75" hidden="false" customHeight="false" outlineLevel="0" collapsed="false">
      <c r="A606" s="31"/>
      <c r="B606" s="85"/>
    </row>
    <row r="607" customFormat="false" ht="15.75" hidden="false" customHeight="false" outlineLevel="0" collapsed="false">
      <c r="A607" s="31"/>
      <c r="B607" s="85"/>
    </row>
    <row r="608" customFormat="false" ht="15.75" hidden="false" customHeight="false" outlineLevel="0" collapsed="false">
      <c r="A608" s="31"/>
      <c r="B608" s="85"/>
    </row>
    <row r="609" customFormat="false" ht="15.75" hidden="false" customHeight="false" outlineLevel="0" collapsed="false">
      <c r="A609" s="31"/>
      <c r="B609" s="85"/>
    </row>
    <row r="610" customFormat="false" ht="15.75" hidden="false" customHeight="false" outlineLevel="0" collapsed="false">
      <c r="A610" s="31"/>
      <c r="B610" s="85"/>
    </row>
    <row r="611" customFormat="false" ht="15.75" hidden="false" customHeight="false" outlineLevel="0" collapsed="false">
      <c r="A611" s="31"/>
      <c r="B611" s="85"/>
    </row>
    <row r="612" customFormat="false" ht="15.75" hidden="false" customHeight="false" outlineLevel="0" collapsed="false">
      <c r="A612" s="31"/>
      <c r="B612" s="85"/>
    </row>
    <row r="613" customFormat="false" ht="15.75" hidden="false" customHeight="false" outlineLevel="0" collapsed="false">
      <c r="A613" s="31"/>
      <c r="B613" s="85"/>
    </row>
    <row r="614" customFormat="false" ht="15.75" hidden="false" customHeight="false" outlineLevel="0" collapsed="false">
      <c r="A614" s="31"/>
      <c r="B614" s="85"/>
    </row>
    <row r="615" customFormat="false" ht="15.75" hidden="false" customHeight="false" outlineLevel="0" collapsed="false">
      <c r="A615" s="31"/>
      <c r="B615" s="85"/>
    </row>
    <row r="616" customFormat="false" ht="15.75" hidden="false" customHeight="false" outlineLevel="0" collapsed="false">
      <c r="A616" s="31"/>
      <c r="B616" s="85"/>
    </row>
    <row r="617" customFormat="false" ht="15.75" hidden="false" customHeight="false" outlineLevel="0" collapsed="false">
      <c r="A617" s="31"/>
      <c r="B617" s="85"/>
    </row>
    <row r="618" customFormat="false" ht="15.75" hidden="false" customHeight="false" outlineLevel="0" collapsed="false">
      <c r="A618" s="31"/>
      <c r="B618" s="85"/>
    </row>
    <row r="619" customFormat="false" ht="15.75" hidden="false" customHeight="false" outlineLevel="0" collapsed="false">
      <c r="A619" s="31"/>
      <c r="B619" s="85"/>
    </row>
    <row r="620" customFormat="false" ht="15.75" hidden="false" customHeight="false" outlineLevel="0" collapsed="false">
      <c r="A620" s="31"/>
      <c r="B620" s="85"/>
    </row>
    <row r="621" customFormat="false" ht="15.75" hidden="false" customHeight="false" outlineLevel="0" collapsed="false">
      <c r="A621" s="31"/>
      <c r="B621" s="85"/>
    </row>
    <row r="622" customFormat="false" ht="15.75" hidden="false" customHeight="false" outlineLevel="0" collapsed="false">
      <c r="A622" s="31"/>
      <c r="B622" s="85"/>
    </row>
    <row r="623" customFormat="false" ht="15.75" hidden="false" customHeight="false" outlineLevel="0" collapsed="false">
      <c r="A623" s="31"/>
      <c r="B623" s="85"/>
    </row>
    <row r="624" customFormat="false" ht="15.75" hidden="false" customHeight="false" outlineLevel="0" collapsed="false">
      <c r="A624" s="31"/>
      <c r="B624" s="85"/>
    </row>
    <row r="625" customFormat="false" ht="15.75" hidden="false" customHeight="false" outlineLevel="0" collapsed="false">
      <c r="A625" s="31"/>
      <c r="B625" s="85"/>
    </row>
    <row r="626" customFormat="false" ht="15.75" hidden="false" customHeight="false" outlineLevel="0" collapsed="false">
      <c r="A626" s="31"/>
      <c r="B626" s="85"/>
    </row>
    <row r="627" customFormat="false" ht="15.75" hidden="false" customHeight="false" outlineLevel="0" collapsed="false">
      <c r="A627" s="31"/>
      <c r="B627" s="85"/>
    </row>
    <row r="628" customFormat="false" ht="15.75" hidden="false" customHeight="false" outlineLevel="0" collapsed="false">
      <c r="A628" s="31"/>
      <c r="B628" s="85"/>
    </row>
    <row r="629" customFormat="false" ht="15.75" hidden="false" customHeight="false" outlineLevel="0" collapsed="false">
      <c r="A629" s="31"/>
      <c r="B629" s="85"/>
    </row>
    <row r="630" customFormat="false" ht="15.75" hidden="false" customHeight="false" outlineLevel="0" collapsed="false">
      <c r="A630" s="31"/>
      <c r="B630" s="85"/>
    </row>
    <row r="631" customFormat="false" ht="15.75" hidden="false" customHeight="false" outlineLevel="0" collapsed="false">
      <c r="A631" s="31"/>
      <c r="B631" s="85"/>
    </row>
    <row r="632" customFormat="false" ht="15.75" hidden="false" customHeight="false" outlineLevel="0" collapsed="false">
      <c r="A632" s="31"/>
      <c r="B632" s="85"/>
    </row>
    <row r="633" customFormat="false" ht="15.75" hidden="false" customHeight="false" outlineLevel="0" collapsed="false">
      <c r="A633" s="31"/>
      <c r="B633" s="85"/>
    </row>
    <row r="634" customFormat="false" ht="15.75" hidden="false" customHeight="false" outlineLevel="0" collapsed="false">
      <c r="A634" s="31"/>
      <c r="B634" s="85"/>
    </row>
    <row r="635" customFormat="false" ht="15.75" hidden="false" customHeight="false" outlineLevel="0" collapsed="false">
      <c r="A635" s="31"/>
      <c r="B635" s="85"/>
    </row>
    <row r="636" customFormat="false" ht="15.75" hidden="false" customHeight="false" outlineLevel="0" collapsed="false">
      <c r="A636" s="31"/>
      <c r="B636" s="85"/>
    </row>
    <row r="637" customFormat="false" ht="15.75" hidden="false" customHeight="false" outlineLevel="0" collapsed="false">
      <c r="A637" s="31"/>
      <c r="B637" s="85"/>
    </row>
    <row r="638" customFormat="false" ht="15.75" hidden="false" customHeight="false" outlineLevel="0" collapsed="false">
      <c r="A638" s="31"/>
      <c r="B638" s="85"/>
    </row>
    <row r="639" customFormat="false" ht="15.75" hidden="false" customHeight="false" outlineLevel="0" collapsed="false">
      <c r="A639" s="31"/>
      <c r="B639" s="85"/>
    </row>
    <row r="640" customFormat="false" ht="15.75" hidden="false" customHeight="false" outlineLevel="0" collapsed="false">
      <c r="A640" s="31"/>
      <c r="B640" s="85"/>
    </row>
    <row r="641" customFormat="false" ht="15.75" hidden="false" customHeight="false" outlineLevel="0" collapsed="false">
      <c r="A641" s="31"/>
      <c r="B641" s="85"/>
    </row>
    <row r="642" customFormat="false" ht="15.75" hidden="false" customHeight="false" outlineLevel="0" collapsed="false">
      <c r="A642" s="31"/>
      <c r="B642" s="85"/>
    </row>
    <row r="643" customFormat="false" ht="15.75" hidden="false" customHeight="false" outlineLevel="0" collapsed="false">
      <c r="A643" s="31"/>
      <c r="B643" s="85"/>
    </row>
    <row r="644" customFormat="false" ht="15.75" hidden="false" customHeight="false" outlineLevel="0" collapsed="false">
      <c r="A644" s="31"/>
      <c r="B644" s="85"/>
    </row>
    <row r="645" customFormat="false" ht="15.75" hidden="false" customHeight="false" outlineLevel="0" collapsed="false">
      <c r="A645" s="31"/>
      <c r="B645" s="85"/>
    </row>
    <row r="646" customFormat="false" ht="15.75" hidden="false" customHeight="false" outlineLevel="0" collapsed="false">
      <c r="A646" s="31"/>
      <c r="B646" s="85"/>
    </row>
    <row r="647" customFormat="false" ht="15.75" hidden="false" customHeight="false" outlineLevel="0" collapsed="false">
      <c r="A647" s="31"/>
      <c r="B647" s="85"/>
    </row>
    <row r="648" customFormat="false" ht="15.75" hidden="false" customHeight="false" outlineLevel="0" collapsed="false">
      <c r="A648" s="31"/>
      <c r="B648" s="85"/>
    </row>
    <row r="649" customFormat="false" ht="15.75" hidden="false" customHeight="false" outlineLevel="0" collapsed="false">
      <c r="A649" s="31"/>
      <c r="B649" s="85"/>
    </row>
    <row r="650" customFormat="false" ht="15.75" hidden="false" customHeight="false" outlineLevel="0" collapsed="false">
      <c r="A650" s="31"/>
      <c r="B650" s="85"/>
    </row>
    <row r="651" customFormat="false" ht="15.75" hidden="false" customHeight="false" outlineLevel="0" collapsed="false">
      <c r="A651" s="31"/>
      <c r="B651" s="85"/>
    </row>
    <row r="652" customFormat="false" ht="15.75" hidden="false" customHeight="false" outlineLevel="0" collapsed="false">
      <c r="A652" s="31"/>
      <c r="B652" s="85"/>
    </row>
    <row r="653" customFormat="false" ht="15.75" hidden="false" customHeight="false" outlineLevel="0" collapsed="false">
      <c r="A653" s="31"/>
      <c r="B653" s="85"/>
    </row>
    <row r="654" customFormat="false" ht="15.75" hidden="false" customHeight="false" outlineLevel="0" collapsed="false">
      <c r="A654" s="31"/>
      <c r="B654" s="85"/>
    </row>
    <row r="655" customFormat="false" ht="15.75" hidden="false" customHeight="false" outlineLevel="0" collapsed="false">
      <c r="A655" s="31"/>
      <c r="B655" s="85"/>
    </row>
    <row r="656" customFormat="false" ht="15.75" hidden="false" customHeight="false" outlineLevel="0" collapsed="false">
      <c r="A656" s="31"/>
      <c r="B656" s="85"/>
    </row>
    <row r="657" customFormat="false" ht="15.75" hidden="false" customHeight="false" outlineLevel="0" collapsed="false">
      <c r="A657" s="31"/>
      <c r="B657" s="85"/>
    </row>
    <row r="658" customFormat="false" ht="15.75" hidden="false" customHeight="false" outlineLevel="0" collapsed="false">
      <c r="A658" s="31"/>
      <c r="B658" s="85"/>
    </row>
    <row r="659" customFormat="false" ht="15.75" hidden="false" customHeight="false" outlineLevel="0" collapsed="false">
      <c r="A659" s="31"/>
      <c r="B659" s="85"/>
    </row>
    <row r="660" customFormat="false" ht="15.75" hidden="false" customHeight="false" outlineLevel="0" collapsed="false">
      <c r="A660" s="31"/>
      <c r="B660" s="85"/>
    </row>
    <row r="661" customFormat="false" ht="15.75" hidden="false" customHeight="false" outlineLevel="0" collapsed="false">
      <c r="A661" s="31"/>
      <c r="B661" s="85"/>
    </row>
    <row r="662" customFormat="false" ht="15.75" hidden="false" customHeight="false" outlineLevel="0" collapsed="false">
      <c r="A662" s="31"/>
      <c r="B662" s="85"/>
    </row>
    <row r="663" customFormat="false" ht="15.75" hidden="false" customHeight="false" outlineLevel="0" collapsed="false">
      <c r="A663" s="31"/>
      <c r="B663" s="85"/>
    </row>
    <row r="664" customFormat="false" ht="15.75" hidden="false" customHeight="false" outlineLevel="0" collapsed="false">
      <c r="A664" s="31"/>
      <c r="B664" s="85"/>
    </row>
    <row r="665" customFormat="false" ht="15.75" hidden="false" customHeight="false" outlineLevel="0" collapsed="false">
      <c r="A665" s="31"/>
      <c r="B665" s="85"/>
    </row>
    <row r="666" customFormat="false" ht="15.75" hidden="false" customHeight="false" outlineLevel="0" collapsed="false">
      <c r="A666" s="31"/>
      <c r="B666" s="85"/>
    </row>
    <row r="667" customFormat="false" ht="15.75" hidden="false" customHeight="false" outlineLevel="0" collapsed="false">
      <c r="A667" s="31"/>
      <c r="B667" s="85"/>
    </row>
    <row r="668" customFormat="false" ht="15.75" hidden="false" customHeight="false" outlineLevel="0" collapsed="false">
      <c r="A668" s="31"/>
      <c r="B668" s="85"/>
    </row>
    <row r="669" customFormat="false" ht="15.75" hidden="false" customHeight="false" outlineLevel="0" collapsed="false">
      <c r="A669" s="31"/>
      <c r="B669" s="85"/>
    </row>
    <row r="670" customFormat="false" ht="15.75" hidden="false" customHeight="false" outlineLevel="0" collapsed="false">
      <c r="A670" s="31"/>
      <c r="B670" s="85"/>
    </row>
    <row r="671" customFormat="false" ht="15.75" hidden="false" customHeight="false" outlineLevel="0" collapsed="false">
      <c r="A671" s="31"/>
      <c r="B671" s="85"/>
    </row>
    <row r="672" customFormat="false" ht="15.75" hidden="false" customHeight="false" outlineLevel="0" collapsed="false">
      <c r="A672" s="31"/>
      <c r="B672" s="85"/>
    </row>
    <row r="673" customFormat="false" ht="15.75" hidden="false" customHeight="false" outlineLevel="0" collapsed="false">
      <c r="A673" s="31"/>
      <c r="B673" s="85"/>
    </row>
    <row r="674" customFormat="false" ht="15.75" hidden="false" customHeight="false" outlineLevel="0" collapsed="false">
      <c r="A674" s="31"/>
      <c r="B674" s="85"/>
    </row>
    <row r="675" customFormat="false" ht="15.75" hidden="false" customHeight="false" outlineLevel="0" collapsed="false">
      <c r="A675" s="31"/>
      <c r="B675" s="85"/>
    </row>
    <row r="676" customFormat="false" ht="15.75" hidden="false" customHeight="false" outlineLevel="0" collapsed="false">
      <c r="A676" s="31"/>
      <c r="B676" s="85"/>
    </row>
    <row r="677" customFormat="false" ht="15.75" hidden="false" customHeight="false" outlineLevel="0" collapsed="false">
      <c r="A677" s="31"/>
      <c r="B677" s="85"/>
    </row>
    <row r="678" customFormat="false" ht="15.75" hidden="false" customHeight="false" outlineLevel="0" collapsed="false">
      <c r="A678" s="31"/>
      <c r="B678" s="85"/>
    </row>
    <row r="679" customFormat="false" ht="15.75" hidden="false" customHeight="false" outlineLevel="0" collapsed="false">
      <c r="A679" s="31"/>
      <c r="B679" s="85"/>
    </row>
    <row r="680" customFormat="false" ht="15.75" hidden="false" customHeight="false" outlineLevel="0" collapsed="false">
      <c r="A680" s="31"/>
      <c r="B680" s="85"/>
    </row>
    <row r="681" customFormat="false" ht="15.75" hidden="false" customHeight="false" outlineLevel="0" collapsed="false">
      <c r="A681" s="31"/>
      <c r="B681" s="85"/>
    </row>
    <row r="682" customFormat="false" ht="15.75" hidden="false" customHeight="false" outlineLevel="0" collapsed="false">
      <c r="A682" s="31"/>
      <c r="B682" s="85"/>
    </row>
    <row r="683" customFormat="false" ht="15.75" hidden="false" customHeight="false" outlineLevel="0" collapsed="false">
      <c r="A683" s="31"/>
      <c r="B683" s="85"/>
    </row>
    <row r="684" customFormat="false" ht="15.75" hidden="false" customHeight="false" outlineLevel="0" collapsed="false">
      <c r="A684" s="31"/>
      <c r="B684" s="85"/>
    </row>
    <row r="685" customFormat="false" ht="15.75" hidden="false" customHeight="false" outlineLevel="0" collapsed="false">
      <c r="A685" s="31"/>
      <c r="B685" s="85"/>
    </row>
    <row r="686" customFormat="false" ht="15.75" hidden="false" customHeight="false" outlineLevel="0" collapsed="false">
      <c r="A686" s="31"/>
      <c r="B686" s="85"/>
    </row>
    <row r="687" customFormat="false" ht="15.75" hidden="false" customHeight="false" outlineLevel="0" collapsed="false">
      <c r="A687" s="31"/>
      <c r="B687" s="85"/>
    </row>
    <row r="688" customFormat="false" ht="15.75" hidden="false" customHeight="false" outlineLevel="0" collapsed="false">
      <c r="A688" s="31"/>
      <c r="B688" s="85"/>
    </row>
    <row r="689" customFormat="false" ht="15.75" hidden="false" customHeight="false" outlineLevel="0" collapsed="false">
      <c r="A689" s="31"/>
      <c r="B689" s="85"/>
    </row>
    <row r="690" customFormat="false" ht="15.75" hidden="false" customHeight="false" outlineLevel="0" collapsed="false">
      <c r="A690" s="31"/>
      <c r="B690" s="85"/>
    </row>
    <row r="691" customFormat="false" ht="15.75" hidden="false" customHeight="false" outlineLevel="0" collapsed="false">
      <c r="A691" s="31"/>
      <c r="B691" s="85"/>
    </row>
    <row r="692" customFormat="false" ht="15.75" hidden="false" customHeight="false" outlineLevel="0" collapsed="false">
      <c r="A692" s="31"/>
      <c r="B692" s="85"/>
    </row>
    <row r="693" customFormat="false" ht="15.75" hidden="false" customHeight="false" outlineLevel="0" collapsed="false">
      <c r="A693" s="31"/>
      <c r="B693" s="85"/>
    </row>
    <row r="694" customFormat="false" ht="15.75" hidden="false" customHeight="false" outlineLevel="0" collapsed="false">
      <c r="A694" s="31"/>
      <c r="B694" s="85"/>
    </row>
    <row r="695" customFormat="false" ht="15.75" hidden="false" customHeight="false" outlineLevel="0" collapsed="false">
      <c r="A695" s="31"/>
      <c r="B695" s="85"/>
    </row>
    <row r="696" customFormat="false" ht="15.75" hidden="false" customHeight="false" outlineLevel="0" collapsed="false">
      <c r="A696" s="31"/>
      <c r="B696" s="85"/>
    </row>
    <row r="697" customFormat="false" ht="15.75" hidden="false" customHeight="false" outlineLevel="0" collapsed="false">
      <c r="A697" s="31"/>
      <c r="B697" s="85"/>
    </row>
    <row r="698" customFormat="false" ht="15.75" hidden="false" customHeight="false" outlineLevel="0" collapsed="false">
      <c r="A698" s="31"/>
      <c r="B698" s="85"/>
    </row>
    <row r="699" customFormat="false" ht="15.75" hidden="false" customHeight="false" outlineLevel="0" collapsed="false">
      <c r="A699" s="31"/>
      <c r="B699" s="85"/>
    </row>
    <row r="700" customFormat="false" ht="15.75" hidden="false" customHeight="false" outlineLevel="0" collapsed="false">
      <c r="A700" s="31"/>
      <c r="B700" s="85"/>
    </row>
    <row r="701" customFormat="false" ht="15.75" hidden="false" customHeight="false" outlineLevel="0" collapsed="false">
      <c r="A701" s="31"/>
      <c r="B701" s="85"/>
    </row>
    <row r="702" customFormat="false" ht="15.75" hidden="false" customHeight="false" outlineLevel="0" collapsed="false">
      <c r="A702" s="31"/>
      <c r="B702" s="85"/>
    </row>
    <row r="703" customFormat="false" ht="15.75" hidden="false" customHeight="false" outlineLevel="0" collapsed="false">
      <c r="A703" s="31"/>
      <c r="B703" s="85"/>
    </row>
    <row r="704" customFormat="false" ht="15.75" hidden="false" customHeight="false" outlineLevel="0" collapsed="false">
      <c r="A704" s="31"/>
      <c r="B704" s="85"/>
    </row>
    <row r="705" customFormat="false" ht="15.75" hidden="false" customHeight="false" outlineLevel="0" collapsed="false">
      <c r="A705" s="31"/>
      <c r="B705" s="85"/>
    </row>
    <row r="706" customFormat="false" ht="15.75" hidden="false" customHeight="false" outlineLevel="0" collapsed="false">
      <c r="A706" s="31"/>
      <c r="B706" s="85"/>
    </row>
    <row r="707" customFormat="false" ht="15.75" hidden="false" customHeight="false" outlineLevel="0" collapsed="false">
      <c r="A707" s="31"/>
      <c r="B707" s="85"/>
    </row>
    <row r="708" customFormat="false" ht="15.75" hidden="false" customHeight="false" outlineLevel="0" collapsed="false">
      <c r="A708" s="31"/>
      <c r="B708" s="85"/>
    </row>
    <row r="709" customFormat="false" ht="15.75" hidden="false" customHeight="false" outlineLevel="0" collapsed="false">
      <c r="A709" s="31"/>
      <c r="B709" s="85"/>
    </row>
    <row r="710" customFormat="false" ht="15.75" hidden="false" customHeight="false" outlineLevel="0" collapsed="false">
      <c r="A710" s="31"/>
      <c r="B710" s="85"/>
    </row>
    <row r="711" customFormat="false" ht="15.75" hidden="false" customHeight="false" outlineLevel="0" collapsed="false">
      <c r="A711" s="31"/>
      <c r="B711" s="85"/>
    </row>
    <row r="712" customFormat="false" ht="15.75" hidden="false" customHeight="false" outlineLevel="0" collapsed="false">
      <c r="A712" s="31"/>
      <c r="B712" s="85"/>
    </row>
    <row r="713" customFormat="false" ht="15.75" hidden="false" customHeight="false" outlineLevel="0" collapsed="false">
      <c r="A713" s="31"/>
      <c r="B713" s="85"/>
    </row>
    <row r="714" customFormat="false" ht="15.75" hidden="false" customHeight="false" outlineLevel="0" collapsed="false">
      <c r="A714" s="31"/>
      <c r="B714" s="85"/>
    </row>
    <row r="715" customFormat="false" ht="15.75" hidden="false" customHeight="false" outlineLevel="0" collapsed="false">
      <c r="A715" s="31"/>
      <c r="B715" s="85"/>
    </row>
    <row r="716" customFormat="false" ht="15.75" hidden="false" customHeight="false" outlineLevel="0" collapsed="false">
      <c r="A716" s="31"/>
      <c r="B716" s="85"/>
    </row>
    <row r="717" customFormat="false" ht="15.75" hidden="false" customHeight="false" outlineLevel="0" collapsed="false">
      <c r="A717" s="31"/>
      <c r="B717" s="85"/>
    </row>
    <row r="718" customFormat="false" ht="15.75" hidden="false" customHeight="false" outlineLevel="0" collapsed="false">
      <c r="A718" s="31"/>
      <c r="B718" s="85"/>
    </row>
    <row r="719" customFormat="false" ht="15.75" hidden="false" customHeight="false" outlineLevel="0" collapsed="false">
      <c r="A719" s="31"/>
      <c r="B719" s="85"/>
    </row>
    <row r="720" customFormat="false" ht="15.75" hidden="false" customHeight="false" outlineLevel="0" collapsed="false">
      <c r="A720" s="31"/>
      <c r="B720" s="85"/>
    </row>
    <row r="721" customFormat="false" ht="15.75" hidden="false" customHeight="false" outlineLevel="0" collapsed="false">
      <c r="A721" s="31"/>
      <c r="B721" s="85"/>
    </row>
    <row r="722" customFormat="false" ht="15.75" hidden="false" customHeight="false" outlineLevel="0" collapsed="false">
      <c r="A722" s="31"/>
      <c r="B722" s="85"/>
    </row>
    <row r="723" customFormat="false" ht="15.75" hidden="false" customHeight="false" outlineLevel="0" collapsed="false">
      <c r="A723" s="31"/>
      <c r="B723" s="85"/>
    </row>
    <row r="724" customFormat="false" ht="15.75" hidden="false" customHeight="false" outlineLevel="0" collapsed="false">
      <c r="A724" s="31"/>
      <c r="B724" s="85"/>
    </row>
    <row r="725" customFormat="false" ht="15.75" hidden="false" customHeight="false" outlineLevel="0" collapsed="false">
      <c r="A725" s="31"/>
      <c r="B725" s="85"/>
    </row>
    <row r="726" customFormat="false" ht="15.75" hidden="false" customHeight="false" outlineLevel="0" collapsed="false">
      <c r="A726" s="31"/>
      <c r="B726" s="85"/>
    </row>
    <row r="727" customFormat="false" ht="15.75" hidden="false" customHeight="false" outlineLevel="0" collapsed="false">
      <c r="A727" s="31"/>
      <c r="B727" s="85"/>
    </row>
    <row r="728" customFormat="false" ht="15.75" hidden="false" customHeight="false" outlineLevel="0" collapsed="false">
      <c r="A728" s="31"/>
      <c r="B728" s="85"/>
    </row>
    <row r="729" customFormat="false" ht="15.75" hidden="false" customHeight="false" outlineLevel="0" collapsed="false">
      <c r="A729" s="31"/>
      <c r="B729" s="85"/>
    </row>
    <row r="730" customFormat="false" ht="15.75" hidden="false" customHeight="false" outlineLevel="0" collapsed="false">
      <c r="A730" s="31"/>
      <c r="B730" s="85"/>
    </row>
    <row r="731" customFormat="false" ht="15.75" hidden="false" customHeight="false" outlineLevel="0" collapsed="false">
      <c r="A731" s="31"/>
      <c r="B731" s="85"/>
    </row>
    <row r="732" customFormat="false" ht="15.75" hidden="false" customHeight="false" outlineLevel="0" collapsed="false">
      <c r="A732" s="31"/>
      <c r="B732" s="85"/>
    </row>
    <row r="733" customFormat="false" ht="15.75" hidden="false" customHeight="false" outlineLevel="0" collapsed="false">
      <c r="A733" s="31"/>
      <c r="B733" s="85"/>
    </row>
    <row r="734" customFormat="false" ht="15.75" hidden="false" customHeight="false" outlineLevel="0" collapsed="false">
      <c r="A734" s="31"/>
      <c r="B734" s="85"/>
    </row>
    <row r="735" customFormat="false" ht="15.75" hidden="false" customHeight="false" outlineLevel="0" collapsed="false">
      <c r="A735" s="31"/>
      <c r="B735" s="85"/>
    </row>
    <row r="736" customFormat="false" ht="15.75" hidden="false" customHeight="false" outlineLevel="0" collapsed="false">
      <c r="A736" s="31"/>
      <c r="B736" s="85"/>
    </row>
    <row r="737" customFormat="false" ht="15.75" hidden="false" customHeight="false" outlineLevel="0" collapsed="false">
      <c r="A737" s="31"/>
      <c r="B737" s="85"/>
    </row>
    <row r="738" customFormat="false" ht="15.75" hidden="false" customHeight="false" outlineLevel="0" collapsed="false">
      <c r="A738" s="31"/>
      <c r="B738" s="85"/>
    </row>
    <row r="739" customFormat="false" ht="15.75" hidden="false" customHeight="false" outlineLevel="0" collapsed="false">
      <c r="A739" s="31"/>
      <c r="B739" s="85"/>
    </row>
    <row r="740" customFormat="false" ht="15.75" hidden="false" customHeight="false" outlineLevel="0" collapsed="false">
      <c r="A740" s="31"/>
      <c r="B740" s="85"/>
    </row>
    <row r="741" customFormat="false" ht="15.75" hidden="false" customHeight="false" outlineLevel="0" collapsed="false">
      <c r="A741" s="31"/>
      <c r="B741" s="85"/>
    </row>
    <row r="742" customFormat="false" ht="15.75" hidden="false" customHeight="false" outlineLevel="0" collapsed="false">
      <c r="A742" s="31"/>
      <c r="B742" s="85"/>
    </row>
    <row r="743" customFormat="false" ht="15.75" hidden="false" customHeight="false" outlineLevel="0" collapsed="false">
      <c r="A743" s="31"/>
      <c r="B743" s="85"/>
    </row>
    <row r="744" customFormat="false" ht="15.75" hidden="false" customHeight="false" outlineLevel="0" collapsed="false">
      <c r="A744" s="31"/>
      <c r="B744" s="85"/>
    </row>
    <row r="745" customFormat="false" ht="15.75" hidden="false" customHeight="false" outlineLevel="0" collapsed="false">
      <c r="A745" s="31"/>
      <c r="B745" s="85"/>
    </row>
    <row r="746" customFormat="false" ht="15.75" hidden="false" customHeight="false" outlineLevel="0" collapsed="false">
      <c r="A746" s="31"/>
      <c r="B746" s="85"/>
    </row>
    <row r="747" customFormat="false" ht="15.75" hidden="false" customHeight="false" outlineLevel="0" collapsed="false">
      <c r="A747" s="31"/>
      <c r="B747" s="85"/>
    </row>
    <row r="748" customFormat="false" ht="15.75" hidden="false" customHeight="false" outlineLevel="0" collapsed="false">
      <c r="A748" s="31"/>
      <c r="B748" s="85"/>
    </row>
    <row r="749" customFormat="false" ht="15.75" hidden="false" customHeight="false" outlineLevel="0" collapsed="false">
      <c r="A749" s="31"/>
      <c r="B749" s="85"/>
    </row>
    <row r="750" customFormat="false" ht="15.75" hidden="false" customHeight="false" outlineLevel="0" collapsed="false">
      <c r="A750" s="31"/>
      <c r="B750" s="85"/>
    </row>
    <row r="751" customFormat="false" ht="15.75" hidden="false" customHeight="false" outlineLevel="0" collapsed="false">
      <c r="A751" s="31"/>
      <c r="B751" s="85"/>
    </row>
    <row r="752" customFormat="false" ht="15.75" hidden="false" customHeight="false" outlineLevel="0" collapsed="false">
      <c r="A752" s="31"/>
      <c r="B752" s="85"/>
    </row>
    <row r="753" customFormat="false" ht="15.75" hidden="false" customHeight="false" outlineLevel="0" collapsed="false">
      <c r="A753" s="31"/>
      <c r="B753" s="85"/>
    </row>
    <row r="754" customFormat="false" ht="15.75" hidden="false" customHeight="false" outlineLevel="0" collapsed="false">
      <c r="A754" s="31"/>
      <c r="B754" s="85"/>
    </row>
    <row r="755" customFormat="false" ht="15.75" hidden="false" customHeight="false" outlineLevel="0" collapsed="false">
      <c r="A755" s="31"/>
      <c r="B755" s="85"/>
    </row>
    <row r="756" customFormat="false" ht="15.75" hidden="false" customHeight="false" outlineLevel="0" collapsed="false">
      <c r="A756" s="31"/>
      <c r="B756" s="85"/>
    </row>
    <row r="757" customFormat="false" ht="15.75" hidden="false" customHeight="false" outlineLevel="0" collapsed="false">
      <c r="A757" s="31"/>
      <c r="B757" s="85"/>
    </row>
    <row r="758" customFormat="false" ht="15.75" hidden="false" customHeight="false" outlineLevel="0" collapsed="false">
      <c r="A758" s="31"/>
      <c r="B758" s="85"/>
    </row>
    <row r="759" customFormat="false" ht="15.75" hidden="false" customHeight="false" outlineLevel="0" collapsed="false">
      <c r="A759" s="31"/>
      <c r="B759" s="85"/>
    </row>
    <row r="760" customFormat="false" ht="15.75" hidden="false" customHeight="false" outlineLevel="0" collapsed="false">
      <c r="A760" s="31"/>
      <c r="B760" s="85"/>
    </row>
    <row r="761" customFormat="false" ht="15.75" hidden="false" customHeight="false" outlineLevel="0" collapsed="false">
      <c r="A761" s="31"/>
      <c r="B761" s="85"/>
    </row>
    <row r="762" customFormat="false" ht="15.75" hidden="false" customHeight="false" outlineLevel="0" collapsed="false">
      <c r="A762" s="31"/>
      <c r="B762" s="85"/>
    </row>
    <row r="763" customFormat="false" ht="15.75" hidden="false" customHeight="false" outlineLevel="0" collapsed="false">
      <c r="A763" s="31"/>
      <c r="B763" s="85"/>
    </row>
    <row r="764" customFormat="false" ht="15.75" hidden="false" customHeight="false" outlineLevel="0" collapsed="false">
      <c r="A764" s="31"/>
      <c r="B764" s="85"/>
    </row>
    <row r="765" customFormat="false" ht="15.75" hidden="false" customHeight="false" outlineLevel="0" collapsed="false">
      <c r="A765" s="31"/>
      <c r="B765" s="85"/>
    </row>
    <row r="766" customFormat="false" ht="15.75" hidden="false" customHeight="false" outlineLevel="0" collapsed="false">
      <c r="A766" s="31"/>
      <c r="B766" s="85"/>
    </row>
    <row r="767" customFormat="false" ht="15.75" hidden="false" customHeight="false" outlineLevel="0" collapsed="false">
      <c r="A767" s="31"/>
      <c r="B767" s="85"/>
    </row>
    <row r="768" customFormat="false" ht="15.75" hidden="false" customHeight="false" outlineLevel="0" collapsed="false">
      <c r="A768" s="31"/>
      <c r="B768" s="85"/>
    </row>
    <row r="769" customFormat="false" ht="15.75" hidden="false" customHeight="false" outlineLevel="0" collapsed="false">
      <c r="A769" s="31"/>
      <c r="B769" s="85"/>
    </row>
    <row r="770" customFormat="false" ht="15.75" hidden="false" customHeight="false" outlineLevel="0" collapsed="false">
      <c r="A770" s="31"/>
      <c r="B770" s="85"/>
    </row>
    <row r="771" customFormat="false" ht="15.75" hidden="false" customHeight="false" outlineLevel="0" collapsed="false">
      <c r="A771" s="31"/>
      <c r="B771" s="85"/>
    </row>
    <row r="772" customFormat="false" ht="15.75" hidden="false" customHeight="false" outlineLevel="0" collapsed="false">
      <c r="A772" s="31"/>
      <c r="B772" s="85"/>
    </row>
    <row r="773" customFormat="false" ht="15.75" hidden="false" customHeight="false" outlineLevel="0" collapsed="false">
      <c r="A773" s="31"/>
      <c r="B773" s="85"/>
    </row>
    <row r="774" customFormat="false" ht="15.75" hidden="false" customHeight="false" outlineLevel="0" collapsed="false">
      <c r="A774" s="31"/>
      <c r="B774" s="85"/>
    </row>
    <row r="775" customFormat="false" ht="15.75" hidden="false" customHeight="false" outlineLevel="0" collapsed="false">
      <c r="A775" s="31"/>
      <c r="B775" s="85"/>
    </row>
    <row r="776" customFormat="false" ht="15.75" hidden="false" customHeight="false" outlineLevel="0" collapsed="false">
      <c r="A776" s="31"/>
      <c r="B776" s="85"/>
    </row>
    <row r="777" customFormat="false" ht="15.75" hidden="false" customHeight="false" outlineLevel="0" collapsed="false">
      <c r="A777" s="31"/>
      <c r="B777" s="85"/>
    </row>
    <row r="778" customFormat="false" ht="15.75" hidden="false" customHeight="false" outlineLevel="0" collapsed="false">
      <c r="A778" s="31"/>
      <c r="B778" s="85"/>
    </row>
    <row r="779" customFormat="false" ht="15.75" hidden="false" customHeight="false" outlineLevel="0" collapsed="false">
      <c r="A779" s="31"/>
      <c r="B779" s="85"/>
    </row>
    <row r="780" customFormat="false" ht="15.75" hidden="false" customHeight="false" outlineLevel="0" collapsed="false">
      <c r="A780" s="31"/>
      <c r="B780" s="85"/>
    </row>
    <row r="781" customFormat="false" ht="15.75" hidden="false" customHeight="false" outlineLevel="0" collapsed="false">
      <c r="A781" s="31"/>
      <c r="B781" s="85"/>
    </row>
    <row r="782" customFormat="false" ht="15.75" hidden="false" customHeight="false" outlineLevel="0" collapsed="false">
      <c r="A782" s="31"/>
      <c r="B782" s="85"/>
    </row>
    <row r="783" customFormat="false" ht="15.75" hidden="false" customHeight="false" outlineLevel="0" collapsed="false">
      <c r="A783" s="31"/>
      <c r="B783" s="85"/>
    </row>
    <row r="784" customFormat="false" ht="15.75" hidden="false" customHeight="false" outlineLevel="0" collapsed="false">
      <c r="A784" s="31"/>
      <c r="B784" s="85"/>
    </row>
    <row r="785" customFormat="false" ht="15.75" hidden="false" customHeight="false" outlineLevel="0" collapsed="false">
      <c r="A785" s="31"/>
      <c r="B785" s="85"/>
    </row>
    <row r="786" customFormat="false" ht="15.75" hidden="false" customHeight="false" outlineLevel="0" collapsed="false">
      <c r="A786" s="31"/>
      <c r="B786" s="85"/>
    </row>
    <row r="787" customFormat="false" ht="15.75" hidden="false" customHeight="false" outlineLevel="0" collapsed="false">
      <c r="A787" s="31"/>
      <c r="B787" s="85"/>
    </row>
    <row r="788" customFormat="false" ht="15.75" hidden="false" customHeight="false" outlineLevel="0" collapsed="false">
      <c r="A788" s="31"/>
      <c r="B788" s="85"/>
    </row>
    <row r="789" customFormat="false" ht="15.75" hidden="false" customHeight="false" outlineLevel="0" collapsed="false">
      <c r="A789" s="31"/>
      <c r="B789" s="85"/>
    </row>
    <row r="790" customFormat="false" ht="15.75" hidden="false" customHeight="false" outlineLevel="0" collapsed="false">
      <c r="A790" s="31"/>
      <c r="B790" s="85"/>
    </row>
    <row r="791" customFormat="false" ht="15.75" hidden="false" customHeight="false" outlineLevel="0" collapsed="false">
      <c r="A791" s="31"/>
      <c r="B791" s="85"/>
    </row>
    <row r="792" customFormat="false" ht="15.75" hidden="false" customHeight="false" outlineLevel="0" collapsed="false">
      <c r="A792" s="31"/>
      <c r="B792" s="85"/>
    </row>
    <row r="793" customFormat="false" ht="15.75" hidden="false" customHeight="false" outlineLevel="0" collapsed="false">
      <c r="A793" s="31"/>
      <c r="B793" s="85"/>
    </row>
    <row r="794" customFormat="false" ht="15.75" hidden="false" customHeight="false" outlineLevel="0" collapsed="false">
      <c r="A794" s="31"/>
      <c r="B794" s="85"/>
    </row>
    <row r="795" customFormat="false" ht="15.75" hidden="false" customHeight="false" outlineLevel="0" collapsed="false">
      <c r="A795" s="31"/>
      <c r="B795" s="85"/>
    </row>
    <row r="796" customFormat="false" ht="15.75" hidden="false" customHeight="false" outlineLevel="0" collapsed="false">
      <c r="A796" s="31"/>
      <c r="B796" s="85"/>
    </row>
    <row r="797" customFormat="false" ht="15.75" hidden="false" customHeight="false" outlineLevel="0" collapsed="false">
      <c r="A797" s="31"/>
      <c r="B797" s="85"/>
    </row>
    <row r="798" customFormat="false" ht="15.75" hidden="false" customHeight="false" outlineLevel="0" collapsed="false">
      <c r="A798" s="31"/>
      <c r="B798" s="85"/>
    </row>
    <row r="799" customFormat="false" ht="15.75" hidden="false" customHeight="false" outlineLevel="0" collapsed="false">
      <c r="A799" s="31"/>
      <c r="B799" s="85"/>
    </row>
    <row r="800" customFormat="false" ht="15.75" hidden="false" customHeight="false" outlineLevel="0" collapsed="false">
      <c r="A800" s="31"/>
      <c r="B800" s="85"/>
    </row>
    <row r="801" customFormat="false" ht="15.75" hidden="false" customHeight="false" outlineLevel="0" collapsed="false">
      <c r="A801" s="31"/>
      <c r="B801" s="85"/>
    </row>
    <row r="802" customFormat="false" ht="15.75" hidden="false" customHeight="false" outlineLevel="0" collapsed="false">
      <c r="A802" s="31"/>
      <c r="B802" s="85"/>
    </row>
    <row r="803" customFormat="false" ht="15.75" hidden="false" customHeight="false" outlineLevel="0" collapsed="false">
      <c r="A803" s="31"/>
      <c r="B803" s="85"/>
    </row>
    <row r="804" customFormat="false" ht="15.75" hidden="false" customHeight="false" outlineLevel="0" collapsed="false">
      <c r="A804" s="31"/>
      <c r="B804" s="85"/>
    </row>
    <row r="805" customFormat="false" ht="15.75" hidden="false" customHeight="false" outlineLevel="0" collapsed="false">
      <c r="A805" s="31"/>
      <c r="B805" s="85"/>
    </row>
    <row r="806" customFormat="false" ht="15.75" hidden="false" customHeight="false" outlineLevel="0" collapsed="false">
      <c r="A806" s="31"/>
      <c r="B806" s="85"/>
    </row>
    <row r="807" customFormat="false" ht="15.75" hidden="false" customHeight="false" outlineLevel="0" collapsed="false">
      <c r="A807" s="31"/>
      <c r="B807" s="85"/>
    </row>
    <row r="808" customFormat="false" ht="15.75" hidden="false" customHeight="false" outlineLevel="0" collapsed="false">
      <c r="A808" s="31"/>
      <c r="B808" s="85"/>
    </row>
    <row r="809" customFormat="false" ht="15.75" hidden="false" customHeight="false" outlineLevel="0" collapsed="false">
      <c r="A809" s="31"/>
      <c r="B809" s="85"/>
    </row>
    <row r="810" customFormat="false" ht="15.75" hidden="false" customHeight="false" outlineLevel="0" collapsed="false">
      <c r="A810" s="31"/>
      <c r="B810" s="85"/>
    </row>
    <row r="811" customFormat="false" ht="15.75" hidden="false" customHeight="false" outlineLevel="0" collapsed="false">
      <c r="A811" s="31"/>
      <c r="B811" s="85"/>
    </row>
    <row r="812" customFormat="false" ht="15.75" hidden="false" customHeight="false" outlineLevel="0" collapsed="false">
      <c r="A812" s="31"/>
      <c r="B812" s="85"/>
    </row>
    <row r="813" customFormat="false" ht="15.75" hidden="false" customHeight="false" outlineLevel="0" collapsed="false">
      <c r="A813" s="31"/>
      <c r="B813" s="85"/>
    </row>
    <row r="814" customFormat="false" ht="15.75" hidden="false" customHeight="false" outlineLevel="0" collapsed="false">
      <c r="A814" s="31"/>
      <c r="B814" s="85"/>
    </row>
    <row r="815" customFormat="false" ht="15.75" hidden="false" customHeight="false" outlineLevel="0" collapsed="false">
      <c r="A815" s="31"/>
      <c r="B815" s="85"/>
    </row>
    <row r="816" customFormat="false" ht="15.75" hidden="false" customHeight="false" outlineLevel="0" collapsed="false">
      <c r="A816" s="31"/>
      <c r="B816" s="85"/>
    </row>
    <row r="817" customFormat="false" ht="15.75" hidden="false" customHeight="false" outlineLevel="0" collapsed="false">
      <c r="A817" s="31"/>
      <c r="B817" s="85"/>
    </row>
    <row r="818" customFormat="false" ht="15.75" hidden="false" customHeight="false" outlineLevel="0" collapsed="false">
      <c r="A818" s="31"/>
      <c r="B818" s="85"/>
    </row>
    <row r="819" customFormat="false" ht="15.75" hidden="false" customHeight="false" outlineLevel="0" collapsed="false">
      <c r="A819" s="31"/>
      <c r="B819" s="85"/>
    </row>
    <row r="820" customFormat="false" ht="15.75" hidden="false" customHeight="false" outlineLevel="0" collapsed="false">
      <c r="A820" s="31"/>
      <c r="B820" s="85"/>
    </row>
    <row r="821" customFormat="false" ht="15.75" hidden="false" customHeight="false" outlineLevel="0" collapsed="false">
      <c r="A821" s="31"/>
      <c r="B821" s="85"/>
    </row>
    <row r="822" customFormat="false" ht="15.75" hidden="false" customHeight="false" outlineLevel="0" collapsed="false">
      <c r="A822" s="31"/>
      <c r="B822" s="85"/>
    </row>
    <row r="823" customFormat="false" ht="15.75" hidden="false" customHeight="false" outlineLevel="0" collapsed="false">
      <c r="A823" s="31"/>
      <c r="B823" s="85"/>
    </row>
    <row r="824" customFormat="false" ht="15.75" hidden="false" customHeight="false" outlineLevel="0" collapsed="false">
      <c r="A824" s="31"/>
      <c r="B824" s="85"/>
    </row>
    <row r="825" customFormat="false" ht="15.75" hidden="false" customHeight="false" outlineLevel="0" collapsed="false">
      <c r="A825" s="31"/>
      <c r="B825" s="85"/>
    </row>
    <row r="826" customFormat="false" ht="15.75" hidden="false" customHeight="false" outlineLevel="0" collapsed="false">
      <c r="A826" s="31"/>
      <c r="B826" s="85"/>
    </row>
    <row r="827" customFormat="false" ht="15.75" hidden="false" customHeight="false" outlineLevel="0" collapsed="false">
      <c r="A827" s="31"/>
      <c r="B827" s="85"/>
    </row>
    <row r="828" customFormat="false" ht="15.75" hidden="false" customHeight="false" outlineLevel="0" collapsed="false">
      <c r="A828" s="31"/>
      <c r="B828" s="85"/>
    </row>
    <row r="829" customFormat="false" ht="15.75" hidden="false" customHeight="false" outlineLevel="0" collapsed="false">
      <c r="A829" s="31"/>
      <c r="B829" s="85"/>
    </row>
    <row r="830" customFormat="false" ht="15.75" hidden="false" customHeight="false" outlineLevel="0" collapsed="false">
      <c r="A830" s="31"/>
      <c r="B830" s="85"/>
    </row>
    <row r="831" customFormat="false" ht="15.75" hidden="false" customHeight="false" outlineLevel="0" collapsed="false">
      <c r="A831" s="31"/>
      <c r="B831" s="85"/>
    </row>
    <row r="832" customFormat="false" ht="15.75" hidden="false" customHeight="false" outlineLevel="0" collapsed="false">
      <c r="A832" s="31"/>
      <c r="B832" s="85"/>
    </row>
    <row r="833" customFormat="false" ht="15.75" hidden="false" customHeight="false" outlineLevel="0" collapsed="false">
      <c r="A833" s="31"/>
      <c r="B833" s="85"/>
    </row>
    <row r="834" customFormat="false" ht="15.75" hidden="false" customHeight="false" outlineLevel="0" collapsed="false">
      <c r="A834" s="31"/>
      <c r="B834" s="85"/>
    </row>
    <row r="835" customFormat="false" ht="15.75" hidden="false" customHeight="false" outlineLevel="0" collapsed="false">
      <c r="A835" s="31"/>
      <c r="B835" s="85"/>
    </row>
    <row r="836" customFormat="false" ht="15.75" hidden="false" customHeight="false" outlineLevel="0" collapsed="false">
      <c r="A836" s="31"/>
      <c r="B836" s="85"/>
    </row>
    <row r="837" customFormat="false" ht="15.75" hidden="false" customHeight="false" outlineLevel="0" collapsed="false">
      <c r="A837" s="31"/>
      <c r="B837" s="85"/>
    </row>
    <row r="838" customFormat="false" ht="15.75" hidden="false" customHeight="false" outlineLevel="0" collapsed="false">
      <c r="A838" s="31"/>
      <c r="B838" s="85"/>
    </row>
    <row r="839" customFormat="false" ht="15.75" hidden="false" customHeight="false" outlineLevel="0" collapsed="false">
      <c r="A839" s="31"/>
      <c r="B839" s="85"/>
    </row>
    <row r="840" customFormat="false" ht="15.75" hidden="false" customHeight="false" outlineLevel="0" collapsed="false">
      <c r="A840" s="31"/>
      <c r="B840" s="85"/>
    </row>
    <row r="841" customFormat="false" ht="15.75" hidden="false" customHeight="false" outlineLevel="0" collapsed="false">
      <c r="A841" s="31"/>
      <c r="B841" s="85"/>
    </row>
    <row r="842" customFormat="false" ht="15.75" hidden="false" customHeight="false" outlineLevel="0" collapsed="false">
      <c r="A842" s="31"/>
      <c r="B842" s="85"/>
    </row>
    <row r="843" customFormat="false" ht="15.75" hidden="false" customHeight="false" outlineLevel="0" collapsed="false">
      <c r="A843" s="31"/>
      <c r="B843" s="85"/>
    </row>
    <row r="844" customFormat="false" ht="15.75" hidden="false" customHeight="false" outlineLevel="0" collapsed="false">
      <c r="A844" s="31"/>
      <c r="B844" s="85"/>
    </row>
    <row r="845" customFormat="false" ht="15.75" hidden="false" customHeight="false" outlineLevel="0" collapsed="false">
      <c r="A845" s="31"/>
      <c r="B845" s="85"/>
    </row>
    <row r="846" customFormat="false" ht="15.75" hidden="false" customHeight="false" outlineLevel="0" collapsed="false">
      <c r="A846" s="31"/>
      <c r="B846" s="85"/>
    </row>
    <row r="847" customFormat="false" ht="15.75" hidden="false" customHeight="false" outlineLevel="0" collapsed="false">
      <c r="A847" s="31"/>
      <c r="B847" s="85"/>
    </row>
    <row r="848" customFormat="false" ht="15.75" hidden="false" customHeight="false" outlineLevel="0" collapsed="false">
      <c r="A848" s="31"/>
      <c r="B848" s="85"/>
    </row>
    <row r="849" customFormat="false" ht="15.75" hidden="false" customHeight="false" outlineLevel="0" collapsed="false">
      <c r="A849" s="31"/>
      <c r="B849" s="85"/>
    </row>
    <row r="850" customFormat="false" ht="15.75" hidden="false" customHeight="false" outlineLevel="0" collapsed="false">
      <c r="A850" s="31"/>
      <c r="B850" s="85"/>
    </row>
    <row r="851" customFormat="false" ht="15.75" hidden="false" customHeight="false" outlineLevel="0" collapsed="false">
      <c r="A851" s="31"/>
      <c r="B851" s="85"/>
    </row>
    <row r="852" customFormat="false" ht="15.75" hidden="false" customHeight="false" outlineLevel="0" collapsed="false">
      <c r="A852" s="31"/>
      <c r="B852" s="85"/>
    </row>
    <row r="853" customFormat="false" ht="15.75" hidden="false" customHeight="false" outlineLevel="0" collapsed="false">
      <c r="A853" s="31"/>
      <c r="B853" s="85"/>
    </row>
    <row r="854" customFormat="false" ht="15.75" hidden="false" customHeight="false" outlineLevel="0" collapsed="false">
      <c r="A854" s="31"/>
      <c r="B854" s="85"/>
    </row>
    <row r="855" customFormat="false" ht="15.75" hidden="false" customHeight="false" outlineLevel="0" collapsed="false">
      <c r="A855" s="31"/>
      <c r="B855" s="85"/>
    </row>
    <row r="856" customFormat="false" ht="15.75" hidden="false" customHeight="false" outlineLevel="0" collapsed="false">
      <c r="A856" s="31"/>
      <c r="B856" s="85"/>
    </row>
    <row r="857" customFormat="false" ht="15.75" hidden="false" customHeight="false" outlineLevel="0" collapsed="false">
      <c r="A857" s="31"/>
      <c r="B857" s="85"/>
    </row>
    <row r="858" customFormat="false" ht="15.75" hidden="false" customHeight="false" outlineLevel="0" collapsed="false">
      <c r="A858" s="31"/>
      <c r="B858" s="85"/>
    </row>
    <row r="859" customFormat="false" ht="15.75" hidden="false" customHeight="false" outlineLevel="0" collapsed="false">
      <c r="A859" s="31"/>
      <c r="B859" s="85"/>
    </row>
    <row r="860" customFormat="false" ht="15.75" hidden="false" customHeight="false" outlineLevel="0" collapsed="false">
      <c r="A860" s="31"/>
      <c r="B860" s="85"/>
    </row>
    <row r="861" customFormat="false" ht="15.75" hidden="false" customHeight="false" outlineLevel="0" collapsed="false">
      <c r="A861" s="31"/>
      <c r="B861" s="85"/>
    </row>
    <row r="862" customFormat="false" ht="15.75" hidden="false" customHeight="false" outlineLevel="0" collapsed="false">
      <c r="A862" s="31"/>
      <c r="B862" s="85"/>
    </row>
    <row r="863" customFormat="false" ht="15.75" hidden="false" customHeight="false" outlineLevel="0" collapsed="false">
      <c r="A863" s="31"/>
      <c r="B863" s="85"/>
    </row>
    <row r="864" customFormat="false" ht="15.75" hidden="false" customHeight="false" outlineLevel="0" collapsed="false">
      <c r="A864" s="31"/>
      <c r="B864" s="85"/>
    </row>
    <row r="865" customFormat="false" ht="15.75" hidden="false" customHeight="false" outlineLevel="0" collapsed="false">
      <c r="A865" s="31"/>
      <c r="B865" s="85"/>
    </row>
    <row r="866" customFormat="false" ht="15.75" hidden="false" customHeight="false" outlineLevel="0" collapsed="false">
      <c r="A866" s="31"/>
      <c r="B866" s="85"/>
    </row>
    <row r="867" customFormat="false" ht="15.75" hidden="false" customHeight="false" outlineLevel="0" collapsed="false">
      <c r="A867" s="31"/>
      <c r="B867" s="85"/>
    </row>
    <row r="868" customFormat="false" ht="15.75" hidden="false" customHeight="false" outlineLevel="0" collapsed="false">
      <c r="A868" s="31"/>
      <c r="B868" s="85"/>
    </row>
    <row r="869" customFormat="false" ht="15.75" hidden="false" customHeight="false" outlineLevel="0" collapsed="false">
      <c r="A869" s="31"/>
      <c r="B869" s="85"/>
    </row>
    <row r="870" customFormat="false" ht="15.75" hidden="false" customHeight="false" outlineLevel="0" collapsed="false">
      <c r="A870" s="31"/>
      <c r="B870" s="85"/>
    </row>
    <row r="871" customFormat="false" ht="15.75" hidden="false" customHeight="false" outlineLevel="0" collapsed="false">
      <c r="A871" s="31"/>
      <c r="B871" s="85"/>
    </row>
    <row r="872" customFormat="false" ht="15.75" hidden="false" customHeight="false" outlineLevel="0" collapsed="false">
      <c r="A872" s="31"/>
      <c r="B872" s="85"/>
    </row>
    <row r="873" customFormat="false" ht="15.75" hidden="false" customHeight="false" outlineLevel="0" collapsed="false">
      <c r="A873" s="31"/>
      <c r="B873" s="85"/>
    </row>
    <row r="874" customFormat="false" ht="15.75" hidden="false" customHeight="false" outlineLevel="0" collapsed="false">
      <c r="A874" s="31"/>
      <c r="B874" s="85"/>
    </row>
    <row r="875" customFormat="false" ht="15.75" hidden="false" customHeight="false" outlineLevel="0" collapsed="false">
      <c r="A875" s="31"/>
      <c r="B875" s="85"/>
    </row>
    <row r="876" customFormat="false" ht="15.75" hidden="false" customHeight="false" outlineLevel="0" collapsed="false">
      <c r="A876" s="31"/>
      <c r="B876" s="85"/>
    </row>
    <row r="877" customFormat="false" ht="15.75" hidden="false" customHeight="false" outlineLevel="0" collapsed="false">
      <c r="A877" s="31"/>
      <c r="B877" s="85"/>
    </row>
    <row r="878" customFormat="false" ht="15.75" hidden="false" customHeight="false" outlineLevel="0" collapsed="false">
      <c r="A878" s="31"/>
      <c r="B878" s="85"/>
    </row>
    <row r="879" customFormat="false" ht="15.75" hidden="false" customHeight="false" outlineLevel="0" collapsed="false">
      <c r="A879" s="31"/>
      <c r="B879" s="85"/>
    </row>
    <row r="880" customFormat="false" ht="15.75" hidden="false" customHeight="false" outlineLevel="0" collapsed="false">
      <c r="A880" s="31"/>
      <c r="B880" s="85"/>
    </row>
    <row r="881" customFormat="false" ht="15.75" hidden="false" customHeight="false" outlineLevel="0" collapsed="false">
      <c r="A881" s="31"/>
      <c r="B881" s="85"/>
    </row>
    <row r="882" customFormat="false" ht="15.75" hidden="false" customHeight="false" outlineLevel="0" collapsed="false">
      <c r="A882" s="31"/>
      <c r="B882" s="85"/>
    </row>
    <row r="883" customFormat="false" ht="15.75" hidden="false" customHeight="false" outlineLevel="0" collapsed="false">
      <c r="A883" s="31"/>
      <c r="B883" s="85"/>
    </row>
    <row r="884" customFormat="false" ht="15.75" hidden="false" customHeight="false" outlineLevel="0" collapsed="false">
      <c r="A884" s="31"/>
      <c r="B884" s="85"/>
    </row>
    <row r="885" customFormat="false" ht="15.75" hidden="false" customHeight="false" outlineLevel="0" collapsed="false">
      <c r="A885" s="31"/>
      <c r="B885" s="85"/>
    </row>
    <row r="886" customFormat="false" ht="15.75" hidden="false" customHeight="false" outlineLevel="0" collapsed="false">
      <c r="A886" s="31"/>
      <c r="B886" s="85"/>
    </row>
    <row r="887" customFormat="false" ht="15.75" hidden="false" customHeight="false" outlineLevel="0" collapsed="false">
      <c r="A887" s="31"/>
      <c r="B887" s="85"/>
    </row>
    <row r="888" customFormat="false" ht="15.75" hidden="false" customHeight="false" outlineLevel="0" collapsed="false">
      <c r="A888" s="31"/>
      <c r="B888" s="85"/>
    </row>
    <row r="889" customFormat="false" ht="15.75" hidden="false" customHeight="false" outlineLevel="0" collapsed="false">
      <c r="A889" s="31"/>
      <c r="B889" s="85"/>
    </row>
    <row r="890" customFormat="false" ht="15.75" hidden="false" customHeight="false" outlineLevel="0" collapsed="false">
      <c r="A890" s="31"/>
      <c r="B890" s="85"/>
    </row>
    <row r="891" customFormat="false" ht="15.75" hidden="false" customHeight="false" outlineLevel="0" collapsed="false">
      <c r="A891" s="31"/>
      <c r="B891" s="85"/>
    </row>
    <row r="892" customFormat="false" ht="15.75" hidden="false" customHeight="false" outlineLevel="0" collapsed="false">
      <c r="A892" s="31"/>
      <c r="B892" s="85"/>
    </row>
    <row r="893" customFormat="false" ht="15.75" hidden="false" customHeight="false" outlineLevel="0" collapsed="false">
      <c r="A893" s="31"/>
      <c r="B893" s="85"/>
    </row>
    <row r="894" customFormat="false" ht="15.75" hidden="false" customHeight="false" outlineLevel="0" collapsed="false">
      <c r="A894" s="31"/>
      <c r="B894" s="85"/>
    </row>
    <row r="895" customFormat="false" ht="15.75" hidden="false" customHeight="false" outlineLevel="0" collapsed="false">
      <c r="A895" s="31"/>
      <c r="B895" s="85"/>
    </row>
    <row r="896" customFormat="false" ht="15.75" hidden="false" customHeight="false" outlineLevel="0" collapsed="false">
      <c r="A896" s="31"/>
      <c r="B896" s="85"/>
    </row>
    <row r="897" customFormat="false" ht="15.75" hidden="false" customHeight="false" outlineLevel="0" collapsed="false">
      <c r="A897" s="31"/>
      <c r="B897" s="85"/>
    </row>
    <row r="898" customFormat="false" ht="15.75" hidden="false" customHeight="false" outlineLevel="0" collapsed="false">
      <c r="A898" s="31"/>
      <c r="B898" s="85"/>
    </row>
    <row r="899" customFormat="false" ht="15.75" hidden="false" customHeight="false" outlineLevel="0" collapsed="false">
      <c r="A899" s="31"/>
      <c r="B899" s="85"/>
    </row>
    <row r="900" customFormat="false" ht="15.75" hidden="false" customHeight="false" outlineLevel="0" collapsed="false">
      <c r="A900" s="31"/>
      <c r="B900" s="85"/>
    </row>
    <row r="901" customFormat="false" ht="15.75" hidden="false" customHeight="false" outlineLevel="0" collapsed="false">
      <c r="A901" s="31"/>
      <c r="B901" s="85"/>
    </row>
    <row r="902" customFormat="false" ht="15.75" hidden="false" customHeight="false" outlineLevel="0" collapsed="false">
      <c r="A902" s="31"/>
      <c r="B902" s="85"/>
    </row>
    <row r="903" customFormat="false" ht="15.75" hidden="false" customHeight="false" outlineLevel="0" collapsed="false">
      <c r="A903" s="31"/>
      <c r="B903" s="85"/>
    </row>
    <row r="904" customFormat="false" ht="15.75" hidden="false" customHeight="false" outlineLevel="0" collapsed="false">
      <c r="A904" s="31"/>
      <c r="B904" s="85"/>
    </row>
    <row r="905" customFormat="false" ht="15.75" hidden="false" customHeight="false" outlineLevel="0" collapsed="false">
      <c r="A905" s="31"/>
      <c r="B905" s="85"/>
    </row>
    <row r="906" customFormat="false" ht="15.75" hidden="false" customHeight="false" outlineLevel="0" collapsed="false">
      <c r="A906" s="31"/>
      <c r="B906" s="85"/>
    </row>
    <row r="907" customFormat="false" ht="15.75" hidden="false" customHeight="false" outlineLevel="0" collapsed="false">
      <c r="A907" s="31"/>
      <c r="B907" s="85"/>
    </row>
    <row r="908" customFormat="false" ht="15.75" hidden="false" customHeight="false" outlineLevel="0" collapsed="false">
      <c r="A908" s="31"/>
      <c r="B908" s="85"/>
    </row>
    <row r="909" customFormat="false" ht="15.75" hidden="false" customHeight="false" outlineLevel="0" collapsed="false">
      <c r="A909" s="31"/>
      <c r="B909" s="85"/>
    </row>
    <row r="910" customFormat="false" ht="15.75" hidden="false" customHeight="false" outlineLevel="0" collapsed="false">
      <c r="A910" s="31"/>
      <c r="B910" s="85"/>
    </row>
    <row r="911" customFormat="false" ht="15.75" hidden="false" customHeight="false" outlineLevel="0" collapsed="false">
      <c r="A911" s="31"/>
      <c r="B911" s="85"/>
    </row>
    <row r="912" customFormat="false" ht="15.75" hidden="false" customHeight="false" outlineLevel="0" collapsed="false">
      <c r="A912" s="31"/>
      <c r="B912" s="85"/>
    </row>
    <row r="913" customFormat="false" ht="15.75" hidden="false" customHeight="false" outlineLevel="0" collapsed="false">
      <c r="A913" s="31"/>
      <c r="B913" s="85"/>
    </row>
    <row r="914" customFormat="false" ht="15.75" hidden="false" customHeight="false" outlineLevel="0" collapsed="false">
      <c r="A914" s="31"/>
      <c r="B914" s="85"/>
    </row>
    <row r="915" customFormat="false" ht="15.75" hidden="false" customHeight="false" outlineLevel="0" collapsed="false">
      <c r="A915" s="31"/>
      <c r="B915" s="85"/>
    </row>
    <row r="916" customFormat="false" ht="15.75" hidden="false" customHeight="false" outlineLevel="0" collapsed="false">
      <c r="A916" s="31"/>
      <c r="B916" s="85"/>
    </row>
    <row r="917" customFormat="false" ht="15.75" hidden="false" customHeight="false" outlineLevel="0" collapsed="false">
      <c r="A917" s="31"/>
      <c r="B917" s="85"/>
    </row>
    <row r="918" customFormat="false" ht="15.75" hidden="false" customHeight="false" outlineLevel="0" collapsed="false">
      <c r="A918" s="31"/>
      <c r="B918" s="85"/>
    </row>
    <row r="919" customFormat="false" ht="15.75" hidden="false" customHeight="false" outlineLevel="0" collapsed="false">
      <c r="A919" s="31"/>
      <c r="B919" s="85"/>
    </row>
    <row r="920" customFormat="false" ht="15.75" hidden="false" customHeight="false" outlineLevel="0" collapsed="false">
      <c r="A920" s="31"/>
      <c r="B920" s="85"/>
    </row>
    <row r="921" customFormat="false" ht="15.75" hidden="false" customHeight="false" outlineLevel="0" collapsed="false">
      <c r="A921" s="31"/>
      <c r="B921" s="85"/>
    </row>
    <row r="922" customFormat="false" ht="15.75" hidden="false" customHeight="false" outlineLevel="0" collapsed="false">
      <c r="A922" s="31"/>
      <c r="B922" s="85"/>
    </row>
    <row r="923" customFormat="false" ht="15.75" hidden="false" customHeight="false" outlineLevel="0" collapsed="false">
      <c r="A923" s="31"/>
      <c r="B923" s="85"/>
    </row>
    <row r="924" customFormat="false" ht="15.75" hidden="false" customHeight="false" outlineLevel="0" collapsed="false">
      <c r="A924" s="31"/>
      <c r="B924" s="85"/>
    </row>
    <row r="925" customFormat="false" ht="15.75" hidden="false" customHeight="false" outlineLevel="0" collapsed="false">
      <c r="A925" s="31"/>
      <c r="B925" s="85"/>
    </row>
    <row r="926" customFormat="false" ht="15.75" hidden="false" customHeight="false" outlineLevel="0" collapsed="false">
      <c r="A926" s="31"/>
      <c r="B926" s="85"/>
    </row>
    <row r="927" customFormat="false" ht="15.75" hidden="false" customHeight="false" outlineLevel="0" collapsed="false">
      <c r="A927" s="31"/>
      <c r="B927" s="85"/>
    </row>
    <row r="928" customFormat="false" ht="15.75" hidden="false" customHeight="false" outlineLevel="0" collapsed="false">
      <c r="A928" s="31"/>
      <c r="B928" s="85"/>
    </row>
    <row r="929" customFormat="false" ht="15.75" hidden="false" customHeight="false" outlineLevel="0" collapsed="false">
      <c r="A929" s="31"/>
      <c r="B929" s="85"/>
    </row>
    <row r="930" customFormat="false" ht="15.75" hidden="false" customHeight="false" outlineLevel="0" collapsed="false">
      <c r="A930" s="31"/>
      <c r="B930" s="85"/>
    </row>
    <row r="931" customFormat="false" ht="15.75" hidden="false" customHeight="false" outlineLevel="0" collapsed="false">
      <c r="A931" s="31"/>
      <c r="B931" s="85"/>
    </row>
    <row r="932" customFormat="false" ht="15.75" hidden="false" customHeight="false" outlineLevel="0" collapsed="false">
      <c r="A932" s="31"/>
      <c r="B932" s="85"/>
    </row>
    <row r="933" customFormat="false" ht="15.75" hidden="false" customHeight="false" outlineLevel="0" collapsed="false">
      <c r="A933" s="31"/>
      <c r="B933" s="85"/>
    </row>
    <row r="934" customFormat="false" ht="15.75" hidden="false" customHeight="false" outlineLevel="0" collapsed="false">
      <c r="A934" s="31"/>
      <c r="B934" s="85"/>
    </row>
    <row r="935" customFormat="false" ht="15.75" hidden="false" customHeight="false" outlineLevel="0" collapsed="false">
      <c r="A935" s="31"/>
      <c r="B935" s="85"/>
    </row>
    <row r="936" customFormat="false" ht="15.75" hidden="false" customHeight="false" outlineLevel="0" collapsed="false">
      <c r="A936" s="31"/>
      <c r="B936" s="85"/>
    </row>
    <row r="937" customFormat="false" ht="15.75" hidden="false" customHeight="false" outlineLevel="0" collapsed="false">
      <c r="A937" s="31"/>
      <c r="B937" s="85"/>
    </row>
    <row r="938" customFormat="false" ht="15.75" hidden="false" customHeight="false" outlineLevel="0" collapsed="false">
      <c r="A938" s="31"/>
      <c r="B938" s="85"/>
    </row>
    <row r="939" customFormat="false" ht="15.75" hidden="false" customHeight="false" outlineLevel="0" collapsed="false">
      <c r="A939" s="31"/>
      <c r="B939" s="85"/>
    </row>
    <row r="940" customFormat="false" ht="15.75" hidden="false" customHeight="false" outlineLevel="0" collapsed="false">
      <c r="A940" s="31"/>
      <c r="B940" s="85"/>
    </row>
    <row r="941" customFormat="false" ht="15.75" hidden="false" customHeight="false" outlineLevel="0" collapsed="false">
      <c r="A941" s="31"/>
      <c r="B941" s="85"/>
    </row>
    <row r="942" customFormat="false" ht="15.75" hidden="false" customHeight="false" outlineLevel="0" collapsed="false">
      <c r="A942" s="31"/>
      <c r="B942" s="85"/>
    </row>
    <row r="943" customFormat="false" ht="15.75" hidden="false" customHeight="false" outlineLevel="0" collapsed="false">
      <c r="A943" s="31"/>
      <c r="B943" s="85"/>
    </row>
    <row r="944" customFormat="false" ht="15.75" hidden="false" customHeight="false" outlineLevel="0" collapsed="false">
      <c r="A944" s="31"/>
      <c r="B944" s="85"/>
    </row>
    <row r="945" customFormat="false" ht="15.75" hidden="false" customHeight="false" outlineLevel="0" collapsed="false">
      <c r="A945" s="31"/>
      <c r="B945" s="85"/>
    </row>
    <row r="946" customFormat="false" ht="15.75" hidden="false" customHeight="false" outlineLevel="0" collapsed="false">
      <c r="A946" s="31"/>
      <c r="B946" s="85"/>
    </row>
    <row r="947" customFormat="false" ht="15.75" hidden="false" customHeight="false" outlineLevel="0" collapsed="false">
      <c r="A947" s="31"/>
      <c r="B947" s="85"/>
    </row>
    <row r="948" customFormat="false" ht="15.75" hidden="false" customHeight="false" outlineLevel="0" collapsed="false">
      <c r="A948" s="31"/>
      <c r="B948" s="85"/>
    </row>
    <row r="949" customFormat="false" ht="15.75" hidden="false" customHeight="false" outlineLevel="0" collapsed="false">
      <c r="A949" s="31"/>
      <c r="B949" s="85"/>
    </row>
    <row r="950" customFormat="false" ht="15.75" hidden="false" customHeight="false" outlineLevel="0" collapsed="false">
      <c r="A950" s="31"/>
      <c r="B950" s="85"/>
    </row>
    <row r="951" customFormat="false" ht="15.75" hidden="false" customHeight="false" outlineLevel="0" collapsed="false">
      <c r="A951" s="31"/>
      <c r="B951" s="85"/>
    </row>
    <row r="952" customFormat="false" ht="15.75" hidden="false" customHeight="false" outlineLevel="0" collapsed="false">
      <c r="A952" s="31"/>
      <c r="B952" s="85"/>
    </row>
    <row r="953" customFormat="false" ht="15.75" hidden="false" customHeight="false" outlineLevel="0" collapsed="false">
      <c r="A953" s="31"/>
      <c r="B953" s="85"/>
    </row>
    <row r="954" customFormat="false" ht="15.75" hidden="false" customHeight="false" outlineLevel="0" collapsed="false">
      <c r="A954" s="31"/>
      <c r="B954" s="85"/>
    </row>
    <row r="955" customFormat="false" ht="15.75" hidden="false" customHeight="false" outlineLevel="0" collapsed="false">
      <c r="A955" s="31"/>
      <c r="B955" s="85"/>
    </row>
    <row r="956" customFormat="false" ht="15.75" hidden="false" customHeight="false" outlineLevel="0" collapsed="false">
      <c r="A956" s="31"/>
      <c r="B956" s="85"/>
    </row>
    <row r="957" customFormat="false" ht="15.75" hidden="false" customHeight="false" outlineLevel="0" collapsed="false">
      <c r="A957" s="31"/>
      <c r="B957" s="85"/>
    </row>
    <row r="958" customFormat="false" ht="15.75" hidden="false" customHeight="false" outlineLevel="0" collapsed="false">
      <c r="A958" s="31"/>
      <c r="B958" s="85"/>
    </row>
    <row r="959" customFormat="false" ht="15.75" hidden="false" customHeight="false" outlineLevel="0" collapsed="false">
      <c r="A959" s="31"/>
      <c r="B959" s="85"/>
    </row>
    <row r="960" customFormat="false" ht="15.75" hidden="false" customHeight="false" outlineLevel="0" collapsed="false">
      <c r="A960" s="31"/>
      <c r="B960" s="85"/>
    </row>
    <row r="961" customFormat="false" ht="15.75" hidden="false" customHeight="false" outlineLevel="0" collapsed="false">
      <c r="A961" s="31"/>
      <c r="B961" s="85"/>
    </row>
    <row r="962" customFormat="false" ht="15.75" hidden="false" customHeight="false" outlineLevel="0" collapsed="false">
      <c r="A962" s="31"/>
      <c r="B962" s="85"/>
    </row>
    <row r="963" customFormat="false" ht="15.75" hidden="false" customHeight="false" outlineLevel="0" collapsed="false">
      <c r="A963" s="31"/>
      <c r="B963" s="85"/>
    </row>
    <row r="964" customFormat="false" ht="15.75" hidden="false" customHeight="false" outlineLevel="0" collapsed="false">
      <c r="A964" s="31"/>
      <c r="B964" s="85"/>
    </row>
    <row r="965" customFormat="false" ht="15.75" hidden="false" customHeight="false" outlineLevel="0" collapsed="false">
      <c r="A965" s="31"/>
      <c r="B965" s="85"/>
    </row>
    <row r="966" customFormat="false" ht="15.75" hidden="false" customHeight="false" outlineLevel="0" collapsed="false">
      <c r="A966" s="31"/>
      <c r="B966" s="85"/>
    </row>
    <row r="967" customFormat="false" ht="15.75" hidden="false" customHeight="false" outlineLevel="0" collapsed="false">
      <c r="A967" s="31"/>
      <c r="B967" s="85"/>
    </row>
    <row r="968" customFormat="false" ht="15.75" hidden="false" customHeight="false" outlineLevel="0" collapsed="false">
      <c r="A968" s="31"/>
      <c r="B968" s="85"/>
    </row>
    <row r="969" customFormat="false" ht="15.75" hidden="false" customHeight="false" outlineLevel="0" collapsed="false">
      <c r="A969" s="31"/>
      <c r="B969" s="85"/>
    </row>
    <row r="970" customFormat="false" ht="15.75" hidden="false" customHeight="false" outlineLevel="0" collapsed="false">
      <c r="A970" s="31"/>
      <c r="B970" s="85"/>
    </row>
    <row r="971" customFormat="false" ht="15.75" hidden="false" customHeight="false" outlineLevel="0" collapsed="false">
      <c r="A971" s="31"/>
      <c r="B971" s="85"/>
    </row>
    <row r="972" customFormat="false" ht="15.75" hidden="false" customHeight="false" outlineLevel="0" collapsed="false">
      <c r="A972" s="31"/>
      <c r="B972" s="85"/>
    </row>
    <row r="973" customFormat="false" ht="15.75" hidden="false" customHeight="false" outlineLevel="0" collapsed="false">
      <c r="A973" s="31"/>
      <c r="B973" s="85"/>
    </row>
    <row r="974" customFormat="false" ht="15.75" hidden="false" customHeight="false" outlineLevel="0" collapsed="false">
      <c r="A974" s="31"/>
      <c r="B974" s="85"/>
    </row>
    <row r="975" customFormat="false" ht="15.75" hidden="false" customHeight="false" outlineLevel="0" collapsed="false">
      <c r="A975" s="31"/>
      <c r="B975" s="85"/>
    </row>
    <row r="976" customFormat="false" ht="15.75" hidden="false" customHeight="false" outlineLevel="0" collapsed="false">
      <c r="A976" s="31"/>
      <c r="B976" s="85"/>
    </row>
    <row r="977" customFormat="false" ht="15.75" hidden="false" customHeight="false" outlineLevel="0" collapsed="false">
      <c r="A977" s="31"/>
      <c r="B977" s="85"/>
    </row>
    <row r="978" customFormat="false" ht="15.75" hidden="false" customHeight="false" outlineLevel="0" collapsed="false">
      <c r="A978" s="31"/>
      <c r="B978" s="85"/>
    </row>
    <row r="979" customFormat="false" ht="15.75" hidden="false" customHeight="false" outlineLevel="0" collapsed="false">
      <c r="A979" s="31"/>
      <c r="B979" s="85"/>
    </row>
    <row r="980" customFormat="false" ht="15.75" hidden="false" customHeight="false" outlineLevel="0" collapsed="false">
      <c r="A980" s="31"/>
      <c r="B980" s="85"/>
    </row>
    <row r="981" customFormat="false" ht="15.75" hidden="false" customHeight="false" outlineLevel="0" collapsed="false">
      <c r="A981" s="31"/>
      <c r="B981" s="85"/>
    </row>
    <row r="982" customFormat="false" ht="15.75" hidden="false" customHeight="false" outlineLevel="0" collapsed="false">
      <c r="A982" s="31"/>
      <c r="B982" s="85"/>
    </row>
    <row r="983" customFormat="false" ht="15.75" hidden="false" customHeight="false" outlineLevel="0" collapsed="false">
      <c r="A983" s="31"/>
      <c r="B983" s="85"/>
    </row>
    <row r="984" customFormat="false" ht="15.75" hidden="false" customHeight="false" outlineLevel="0" collapsed="false">
      <c r="A984" s="31"/>
      <c r="B984" s="85"/>
    </row>
    <row r="985" customFormat="false" ht="15.75" hidden="false" customHeight="false" outlineLevel="0" collapsed="false">
      <c r="A985" s="31"/>
      <c r="B985" s="85"/>
    </row>
    <row r="986" customFormat="false" ht="15.75" hidden="false" customHeight="false" outlineLevel="0" collapsed="false">
      <c r="A986" s="31"/>
      <c r="B986" s="85"/>
    </row>
    <row r="987" customFormat="false" ht="15.75" hidden="false" customHeight="false" outlineLevel="0" collapsed="false">
      <c r="A987" s="31"/>
      <c r="B987" s="85"/>
    </row>
    <row r="988" customFormat="false" ht="15.75" hidden="false" customHeight="false" outlineLevel="0" collapsed="false">
      <c r="A988" s="31"/>
      <c r="B988" s="85"/>
    </row>
    <row r="989" customFormat="false" ht="15.75" hidden="false" customHeight="false" outlineLevel="0" collapsed="false">
      <c r="A989" s="31"/>
      <c r="B989" s="85"/>
    </row>
    <row r="990" customFormat="false" ht="15.75" hidden="false" customHeight="false" outlineLevel="0" collapsed="false">
      <c r="A990" s="31"/>
      <c r="B990" s="85"/>
    </row>
    <row r="991" customFormat="false" ht="15.75" hidden="false" customHeight="false" outlineLevel="0" collapsed="false">
      <c r="A991" s="31"/>
      <c r="B991" s="85"/>
    </row>
    <row r="992" customFormat="false" ht="15.75" hidden="false" customHeight="false" outlineLevel="0" collapsed="false">
      <c r="A992" s="31"/>
      <c r="B992" s="85"/>
    </row>
    <row r="993" customFormat="false" ht="15.75" hidden="false" customHeight="false" outlineLevel="0" collapsed="false">
      <c r="A993" s="31"/>
      <c r="B993" s="85"/>
    </row>
    <row r="994" customFormat="false" ht="15.75" hidden="false" customHeight="false" outlineLevel="0" collapsed="false">
      <c r="A994" s="31"/>
      <c r="B994" s="85"/>
    </row>
    <row r="995" customFormat="false" ht="15.75" hidden="false" customHeight="false" outlineLevel="0" collapsed="false">
      <c r="A995" s="31"/>
      <c r="B995" s="85"/>
    </row>
    <row r="996" customFormat="false" ht="15.75" hidden="false" customHeight="false" outlineLevel="0" collapsed="false">
      <c r="A996" s="31"/>
      <c r="B996" s="85"/>
    </row>
    <row r="997" customFormat="false" ht="15.75" hidden="false" customHeight="false" outlineLevel="0" collapsed="false">
      <c r="A997" s="31"/>
      <c r="B997" s="85"/>
    </row>
    <row r="998" customFormat="false" ht="15.75" hidden="false" customHeight="false" outlineLevel="0" collapsed="false">
      <c r="A998" s="31"/>
      <c r="B998" s="85"/>
    </row>
    <row r="999" customFormat="false" ht="15.75" hidden="false" customHeight="false" outlineLevel="0" collapsed="false">
      <c r="A999" s="31"/>
      <c r="B999" s="85"/>
    </row>
    <row r="1000" customFormat="false" ht="15.75" hidden="false" customHeight="false" outlineLevel="0" collapsed="false">
      <c r="A1000" s="31"/>
      <c r="B1000" s="85"/>
    </row>
    <row r="1001" customFormat="false" ht="15.75" hidden="false" customHeight="false" outlineLevel="0" collapsed="false">
      <c r="A1001" s="31"/>
      <c r="B1001" s="85"/>
    </row>
  </sheetData>
  <mergeCells count="5">
    <mergeCell ref="A1:Z1"/>
    <mergeCell ref="A2:A11"/>
    <mergeCell ref="F3:G3"/>
    <mergeCell ref="I3:J3"/>
    <mergeCell ref="A12:A1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  <col collapsed="false" customWidth="true" hidden="false" outlineLevel="0" max="3" min="3" style="1" width="15.88"/>
    <col collapsed="false" customWidth="true" hidden="false" outlineLevel="0" max="4" min="4" style="1" width="25.75"/>
    <col collapsed="false" customWidth="true" hidden="false" outlineLevel="0" max="5" min="5" style="1" width="27.63"/>
    <col collapsed="false" customWidth="true" hidden="false" outlineLevel="0" max="6" min="6" style="1" width="28"/>
    <col collapsed="false" customWidth="true" hidden="false" outlineLevel="0" max="7" min="7" style="1" width="18.38"/>
  </cols>
  <sheetData>
    <row r="1" customFormat="false" ht="15.75" hidden="false" customHeight="false" outlineLevel="0" collapsed="false">
      <c r="A1" s="94" t="s">
        <v>67</v>
      </c>
      <c r="B1" s="95"/>
      <c r="C1" s="95"/>
      <c r="D1" s="95"/>
      <c r="E1" s="96"/>
      <c r="G1" s="97" t="s">
        <v>68</v>
      </c>
    </row>
    <row r="2" customFormat="false" ht="15.75" hidden="false" customHeight="false" outlineLevel="0" collapsed="false">
      <c r="A2" s="98" t="s">
        <v>69</v>
      </c>
      <c r="B2" s="99" t="s">
        <v>70</v>
      </c>
      <c r="C2" s="99" t="s">
        <v>69</v>
      </c>
      <c r="D2" s="99" t="s">
        <v>71</v>
      </c>
      <c r="E2" s="100" t="s">
        <v>72</v>
      </c>
      <c r="G2" s="39" t="n">
        <v>0</v>
      </c>
    </row>
    <row r="3" customFormat="false" ht="15.75" hidden="false" customHeight="false" outlineLevel="0" collapsed="false">
      <c r="A3" s="101" t="n">
        <v>19.9707250341997</v>
      </c>
      <c r="B3" s="102" t="n">
        <v>6.15131326949385</v>
      </c>
      <c r="C3" s="102" t="n">
        <v>19.9707250341997</v>
      </c>
      <c r="D3" s="102" t="n">
        <v>16.8975786593707</v>
      </c>
      <c r="E3" s="103" t="n">
        <v>5.41190150478798</v>
      </c>
      <c r="G3" s="39" t="e">
        <f aca="false">(B3-B2)/20</f>
        <v>#VALUE!</v>
      </c>
    </row>
    <row r="4" customFormat="false" ht="15.75" hidden="false" customHeight="false" outlineLevel="0" collapsed="false">
      <c r="G4" s="39" t="n">
        <f aca="false">(B4-B3)/20</f>
        <v>0.141533333333333</v>
      </c>
    </row>
    <row r="5" customFormat="false" ht="15.75" hidden="false" customHeight="false" outlineLevel="0" collapsed="false">
      <c r="G5" s="39" t="n">
        <f aca="false">(B5-B4)/20</f>
        <v>0.138895833333334</v>
      </c>
    </row>
    <row r="6" customFormat="false" ht="15.75" hidden="false" customHeight="false" outlineLevel="0" collapsed="false">
      <c r="G6" s="39" t="n">
        <f aca="false">(B6-B5)/20</f>
        <v>0.154036228813558</v>
      </c>
    </row>
    <row r="7" customFormat="false" ht="15.75" hidden="false" customHeight="false" outlineLevel="0" collapsed="false">
      <c r="G7" s="39" t="n">
        <f aca="false">(B7-B6)/20</f>
        <v>0.128717296827467</v>
      </c>
    </row>
    <row r="8" customFormat="false" ht="15.75" hidden="false" customHeight="false" outlineLevel="0" collapsed="false">
      <c r="G8" s="39" t="n">
        <f aca="false">(B8-B7)/20</f>
        <v>0.0828716325868223</v>
      </c>
    </row>
    <row r="9" customFormat="false" ht="15.75" hidden="false" customHeight="false" outlineLevel="0" collapsed="false">
      <c r="G9" s="104" t="e">
        <f aca="false" t="array" ref="G9:G9">SUM(ABS(G2:G8))</f>
        <v>#VALUE!</v>
      </c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3" t="s">
        <v>73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  <c r="I1" s="4" t="s">
        <v>75</v>
      </c>
      <c r="J1" s="105" t="s">
        <v>76</v>
      </c>
      <c r="K1" s="106" t="s">
        <v>77</v>
      </c>
      <c r="L1" s="4" t="s">
        <v>78</v>
      </c>
      <c r="M1" s="4" t="s">
        <v>79</v>
      </c>
      <c r="N1" s="105" t="s">
        <v>80</v>
      </c>
      <c r="O1" s="107" t="s">
        <v>81</v>
      </c>
      <c r="P1" s="108" t="s">
        <v>82</v>
      </c>
      <c r="Q1" s="107" t="s">
        <v>83</v>
      </c>
      <c r="R1" s="109" t="s">
        <v>56</v>
      </c>
    </row>
    <row r="2" customFormat="false" ht="15.75" hidden="false" customHeight="false" outlineLevel="1" collapsed="false">
      <c r="A2" s="6" t="e">
        <f aca="false" t="array" ref="A2:A732">sequence(731)</f>
        <v>#NAME?</v>
      </c>
      <c r="B2" s="7" t="n">
        <v>51.45</v>
      </c>
      <c r="C2" s="7" t="n">
        <v>14.3</v>
      </c>
      <c r="D2" s="7" t="n">
        <v>12.2</v>
      </c>
      <c r="E2" s="7" t="n">
        <v>4</v>
      </c>
      <c r="F2" s="7" t="n">
        <v>4.1</v>
      </c>
      <c r="G2" s="7" t="n">
        <v>1.9</v>
      </c>
      <c r="H2" s="110" t="n">
        <v>0</v>
      </c>
      <c r="I2" s="111" t="n">
        <v>45350</v>
      </c>
      <c r="J2" s="112" t="n">
        <v>0</v>
      </c>
      <c r="K2" s="113" t="n">
        <v>0</v>
      </c>
      <c r="L2" s="110" t="n">
        <v>41</v>
      </c>
      <c r="M2" s="110" t="n">
        <v>850</v>
      </c>
      <c r="N2" s="112" t="n">
        <f aca="false">M2-B2</f>
        <v>798.55</v>
      </c>
      <c r="O2" s="113" t="n">
        <f aca="false">Dados_Peso!$K$9</f>
        <v>0</v>
      </c>
      <c r="P2" s="113" t="n">
        <f aca="false">Dados_Peso!$K$9</f>
        <v>0</v>
      </c>
      <c r="Q2" s="113" t="n">
        <v>0</v>
      </c>
      <c r="R2" s="113" t="n">
        <v>0</v>
      </c>
    </row>
    <row r="3" customFormat="false" ht="15.75" hidden="false" customHeight="false" outlineLevel="1" collapsed="false">
      <c r="A3" s="6" t="e">
        <v>#NAME?</v>
      </c>
      <c r="B3" s="7" t="n">
        <v>37.15</v>
      </c>
      <c r="C3" s="7" t="n">
        <v>12.4</v>
      </c>
      <c r="D3" s="7" t="n">
        <v>10.9</v>
      </c>
      <c r="E3" s="7" t="n">
        <v>3.8</v>
      </c>
      <c r="F3" s="7" t="n">
        <v>3.2</v>
      </c>
      <c r="G3" s="7" t="n">
        <v>1.2</v>
      </c>
      <c r="H3" s="110" t="n">
        <v>0</v>
      </c>
      <c r="I3" s="111" t="n">
        <v>45350</v>
      </c>
      <c r="J3" s="112" t="n">
        <v>0</v>
      </c>
      <c r="K3" s="113" t="n">
        <v>0</v>
      </c>
      <c r="L3" s="110" t="n">
        <v>41</v>
      </c>
      <c r="M3" s="110" t="n">
        <v>850</v>
      </c>
      <c r="N3" s="112" t="n">
        <f aca="false">M3-B3</f>
        <v>812.85</v>
      </c>
      <c r="O3" s="113" t="n">
        <f aca="false">Dados_Peso!$K$9</f>
        <v>0</v>
      </c>
      <c r="P3" s="113" t="n">
        <f aca="false">Dados_Peso!$K$9</f>
        <v>0</v>
      </c>
      <c r="Q3" s="113" t="n">
        <v>0</v>
      </c>
      <c r="R3" s="113" t="n">
        <v>0</v>
      </c>
    </row>
    <row r="4" customFormat="false" ht="15.75" hidden="false" customHeight="false" outlineLevel="1" collapsed="false">
      <c r="A4" s="6" t="e">
        <v>#NAME?</v>
      </c>
      <c r="B4" s="7" t="n">
        <v>47.26</v>
      </c>
      <c r="C4" s="7" t="n">
        <v>13.7</v>
      </c>
      <c r="D4" s="7" t="n">
        <v>11.2</v>
      </c>
      <c r="E4" s="7" t="n">
        <v>3.4</v>
      </c>
      <c r="F4" s="7" t="n">
        <v>4</v>
      </c>
      <c r="G4" s="7" t="n">
        <v>1.7</v>
      </c>
      <c r="H4" s="110" t="n">
        <v>0</v>
      </c>
      <c r="I4" s="111" t="n">
        <v>45350</v>
      </c>
      <c r="J4" s="112" t="n">
        <v>0</v>
      </c>
      <c r="K4" s="113" t="n">
        <v>0</v>
      </c>
      <c r="L4" s="110" t="n">
        <v>41</v>
      </c>
      <c r="M4" s="110" t="n">
        <v>850</v>
      </c>
      <c r="N4" s="112" t="n">
        <f aca="false">M4-B4</f>
        <v>802.74</v>
      </c>
      <c r="O4" s="113" t="n">
        <f aca="false">Dados_Peso!$K$9</f>
        <v>0</v>
      </c>
      <c r="P4" s="113" t="n">
        <f aca="false">Dados_Peso!$K$9</f>
        <v>0</v>
      </c>
      <c r="Q4" s="113" t="n">
        <v>0</v>
      </c>
      <c r="R4" s="113" t="n">
        <v>0</v>
      </c>
    </row>
    <row r="5" customFormat="false" ht="15.75" hidden="false" customHeight="false" outlineLevel="1" collapsed="false">
      <c r="A5" s="6" t="e">
        <v>#NAME?</v>
      </c>
      <c r="B5" s="7" t="n">
        <v>36.67</v>
      </c>
      <c r="C5" s="7" t="n">
        <v>12.9</v>
      </c>
      <c r="D5" s="7" t="n">
        <v>11.1</v>
      </c>
      <c r="E5" s="7" t="n">
        <v>3.7</v>
      </c>
      <c r="F5" s="7" t="n">
        <v>3.7</v>
      </c>
      <c r="G5" s="7" t="n">
        <v>1.6</v>
      </c>
      <c r="H5" s="110" t="n">
        <v>0</v>
      </c>
      <c r="I5" s="111" t="n">
        <v>45350</v>
      </c>
      <c r="J5" s="112" t="n">
        <v>0</v>
      </c>
      <c r="K5" s="113" t="n">
        <v>0</v>
      </c>
      <c r="L5" s="110" t="n">
        <v>41</v>
      </c>
      <c r="M5" s="110" t="n">
        <v>850</v>
      </c>
      <c r="N5" s="112" t="n">
        <f aca="false">M5-B5</f>
        <v>813.33</v>
      </c>
      <c r="O5" s="113" t="n">
        <f aca="false">Dados_Peso!$K$9</f>
        <v>0</v>
      </c>
      <c r="P5" s="113" t="n">
        <f aca="false">Dados_Peso!$K$9</f>
        <v>0</v>
      </c>
      <c r="Q5" s="113" t="n">
        <v>0</v>
      </c>
      <c r="R5" s="113" t="n">
        <v>0</v>
      </c>
    </row>
    <row r="6" customFormat="false" ht="15.75" hidden="false" customHeight="false" outlineLevel="1" collapsed="false">
      <c r="A6" s="6" t="e">
        <v>#NAME?</v>
      </c>
      <c r="B6" s="7" t="n">
        <v>45.48</v>
      </c>
      <c r="C6" s="7" t="n">
        <v>13.2</v>
      </c>
      <c r="D6" s="7" t="n">
        <v>11.3</v>
      </c>
      <c r="E6" s="7" t="n">
        <v>3.8</v>
      </c>
      <c r="F6" s="7" t="n">
        <v>4.5</v>
      </c>
      <c r="G6" s="7" t="n">
        <v>1.6</v>
      </c>
      <c r="H6" s="110" t="n">
        <v>0</v>
      </c>
      <c r="I6" s="111" t="n">
        <v>45350</v>
      </c>
      <c r="J6" s="112" t="n">
        <v>0</v>
      </c>
      <c r="K6" s="113" t="n">
        <v>0</v>
      </c>
      <c r="L6" s="110" t="n">
        <v>41</v>
      </c>
      <c r="M6" s="110" t="n">
        <v>850</v>
      </c>
      <c r="N6" s="112" t="n">
        <f aca="false">M6-B6</f>
        <v>804.52</v>
      </c>
      <c r="O6" s="113" t="n">
        <f aca="false">Dados_Peso!$K$9</f>
        <v>0</v>
      </c>
      <c r="P6" s="113" t="n">
        <f aca="false">Dados_Peso!$K$9</f>
        <v>0</v>
      </c>
      <c r="Q6" s="113" t="n">
        <v>0</v>
      </c>
      <c r="R6" s="113" t="n">
        <v>0</v>
      </c>
    </row>
    <row r="7" customFormat="false" ht="15.75" hidden="false" customHeight="false" outlineLevel="1" collapsed="false">
      <c r="A7" s="6" t="e">
        <v>#NAME?</v>
      </c>
      <c r="B7" s="7" t="n">
        <v>36.77</v>
      </c>
      <c r="C7" s="7" t="n">
        <v>12.5</v>
      </c>
      <c r="D7" s="7" t="n">
        <v>10.8</v>
      </c>
      <c r="E7" s="7" t="n">
        <v>3.2</v>
      </c>
      <c r="F7" s="7" t="n">
        <v>3.9</v>
      </c>
      <c r="G7" s="7" t="n">
        <v>1.8</v>
      </c>
      <c r="H7" s="110" t="n">
        <v>0</v>
      </c>
      <c r="I7" s="111" t="n">
        <v>45350</v>
      </c>
      <c r="J7" s="112" t="n">
        <v>0</v>
      </c>
      <c r="K7" s="113" t="n">
        <v>0</v>
      </c>
      <c r="L7" s="110" t="n">
        <v>41</v>
      </c>
      <c r="M7" s="110" t="n">
        <v>850</v>
      </c>
      <c r="N7" s="112" t="n">
        <f aca="false">M7-B7</f>
        <v>813.23</v>
      </c>
      <c r="O7" s="113" t="n">
        <f aca="false">Dados_Peso!$K$9</f>
        <v>0</v>
      </c>
      <c r="P7" s="113" t="n">
        <f aca="false">Dados_Peso!$K$9</f>
        <v>0</v>
      </c>
      <c r="Q7" s="113" t="n">
        <v>0</v>
      </c>
      <c r="R7" s="113" t="n">
        <v>0</v>
      </c>
    </row>
    <row r="8" customFormat="false" ht="15.75" hidden="false" customHeight="false" outlineLevel="1" collapsed="false">
      <c r="A8" s="6" t="e">
        <v>#NAME?</v>
      </c>
      <c r="B8" s="7" t="n">
        <v>32.79</v>
      </c>
      <c r="C8" s="7" t="n">
        <v>12</v>
      </c>
      <c r="D8" s="7" t="n">
        <v>10.2</v>
      </c>
      <c r="E8" s="7" t="n">
        <v>3.4</v>
      </c>
      <c r="F8" s="7" t="n">
        <v>3.7</v>
      </c>
      <c r="G8" s="7" t="n">
        <v>1.7</v>
      </c>
      <c r="H8" s="110" t="n">
        <v>0</v>
      </c>
      <c r="I8" s="111" t="n">
        <v>45350</v>
      </c>
      <c r="J8" s="112" t="n">
        <v>0</v>
      </c>
      <c r="K8" s="113" t="n">
        <v>0</v>
      </c>
      <c r="L8" s="110" t="n">
        <v>41</v>
      </c>
      <c r="M8" s="110" t="n">
        <v>850</v>
      </c>
      <c r="N8" s="112" t="n">
        <f aca="false">M8-B8</f>
        <v>817.21</v>
      </c>
      <c r="O8" s="113" t="n">
        <f aca="false">Dados_Peso!$K$9</f>
        <v>0</v>
      </c>
      <c r="P8" s="113" t="n">
        <f aca="false">Dados_Peso!$K$9</f>
        <v>0</v>
      </c>
      <c r="Q8" s="113" t="n">
        <v>0</v>
      </c>
      <c r="R8" s="113" t="n">
        <v>0</v>
      </c>
    </row>
    <row r="9" customFormat="false" ht="15.75" hidden="false" customHeight="false" outlineLevel="1" collapsed="false">
      <c r="A9" s="6" t="e">
        <v>#NAME?</v>
      </c>
      <c r="B9" s="7" t="n">
        <v>35.52</v>
      </c>
      <c r="C9" s="7" t="n">
        <v>12.4</v>
      </c>
      <c r="D9" s="7" t="n">
        <v>10.8</v>
      </c>
      <c r="E9" s="7" t="n">
        <v>3.4</v>
      </c>
      <c r="F9" s="7" t="n">
        <v>4</v>
      </c>
      <c r="G9" s="7" t="n">
        <v>1.9</v>
      </c>
      <c r="H9" s="110" t="n">
        <v>0</v>
      </c>
      <c r="I9" s="111" t="n">
        <v>45350</v>
      </c>
      <c r="J9" s="112" t="n">
        <v>0</v>
      </c>
      <c r="K9" s="113" t="n">
        <v>0</v>
      </c>
      <c r="L9" s="110" t="n">
        <v>41</v>
      </c>
      <c r="M9" s="110" t="n">
        <v>850</v>
      </c>
      <c r="N9" s="112" t="n">
        <f aca="false">M9-B9</f>
        <v>814.48</v>
      </c>
      <c r="O9" s="113" t="n">
        <f aca="false">Dados_Peso!$K$9</f>
        <v>0</v>
      </c>
      <c r="P9" s="113" t="n">
        <f aca="false">Dados_Peso!$K$9</f>
        <v>0</v>
      </c>
      <c r="Q9" s="113" t="n">
        <v>0</v>
      </c>
      <c r="R9" s="113" t="n">
        <v>0</v>
      </c>
    </row>
    <row r="10" customFormat="false" ht="15.75" hidden="false" customHeight="false" outlineLevel="1" collapsed="false">
      <c r="A10" s="6" t="e">
        <v>#NAME?</v>
      </c>
      <c r="B10" s="7" t="n">
        <v>35.58</v>
      </c>
      <c r="C10" s="7" t="n">
        <v>12.3</v>
      </c>
      <c r="D10" s="7" t="n">
        <v>11</v>
      </c>
      <c r="E10" s="7" t="n">
        <v>3.4</v>
      </c>
      <c r="F10" s="7" t="n">
        <v>3.7</v>
      </c>
      <c r="G10" s="7" t="n">
        <v>1.7</v>
      </c>
      <c r="H10" s="110" t="n">
        <v>0</v>
      </c>
      <c r="I10" s="111" t="n">
        <v>45350</v>
      </c>
      <c r="J10" s="112" t="n">
        <v>0</v>
      </c>
      <c r="K10" s="113" t="n">
        <v>0</v>
      </c>
      <c r="L10" s="110" t="n">
        <v>41</v>
      </c>
      <c r="M10" s="110" t="n">
        <v>850</v>
      </c>
      <c r="N10" s="112" t="n">
        <f aca="false">M10-B10</f>
        <v>814.42</v>
      </c>
      <c r="O10" s="113" t="n">
        <f aca="false">Dados_Peso!$K$9</f>
        <v>0</v>
      </c>
      <c r="P10" s="113" t="n">
        <f aca="false">Dados_Peso!$K$9</f>
        <v>0</v>
      </c>
      <c r="Q10" s="113" t="n">
        <v>0</v>
      </c>
      <c r="R10" s="113" t="n">
        <v>0</v>
      </c>
    </row>
    <row r="11" customFormat="false" ht="15.75" hidden="false" customHeight="false" outlineLevel="1" collapsed="false">
      <c r="A11" s="6" t="e">
        <v>#NAME?</v>
      </c>
      <c r="B11" s="7" t="n">
        <v>42.88</v>
      </c>
      <c r="C11" s="7" t="n">
        <v>13.2</v>
      </c>
      <c r="D11" s="7" t="n">
        <v>11.2</v>
      </c>
      <c r="E11" s="7" t="n">
        <v>3.8</v>
      </c>
      <c r="F11" s="7" t="n">
        <v>4.1</v>
      </c>
      <c r="G11" s="7" t="n">
        <v>1.9</v>
      </c>
      <c r="H11" s="110" t="n">
        <v>0</v>
      </c>
      <c r="I11" s="111" t="n">
        <v>45350</v>
      </c>
      <c r="J11" s="112" t="n">
        <v>0</v>
      </c>
      <c r="K11" s="113" t="n">
        <v>0</v>
      </c>
      <c r="L11" s="110" t="n">
        <v>41</v>
      </c>
      <c r="M11" s="110" t="n">
        <v>850</v>
      </c>
      <c r="N11" s="112" t="n">
        <f aca="false">M11-B11</f>
        <v>807.12</v>
      </c>
      <c r="O11" s="113" t="n">
        <f aca="false">Dados_Peso!$K$9</f>
        <v>0</v>
      </c>
      <c r="P11" s="113" t="n">
        <f aca="false">Dados_Peso!$K$9</f>
        <v>0</v>
      </c>
      <c r="Q11" s="113" t="n">
        <v>0</v>
      </c>
      <c r="R11" s="113" t="n">
        <v>0</v>
      </c>
    </row>
    <row r="12" customFormat="false" ht="15.75" hidden="false" customHeight="false" outlineLevel="0" collapsed="false">
      <c r="A12" s="6" t="e">
        <v>#NAME?</v>
      </c>
      <c r="B12" s="7" t="n">
        <v>44.45</v>
      </c>
      <c r="C12" s="7" t="n">
        <v>13.3</v>
      </c>
      <c r="D12" s="7" t="n">
        <v>11.4</v>
      </c>
      <c r="E12" s="7" t="n">
        <v>3.5</v>
      </c>
      <c r="F12" s="7" t="n">
        <v>4.1</v>
      </c>
      <c r="G12" s="7" t="n">
        <v>1.7</v>
      </c>
      <c r="H12" s="110" t="n">
        <v>0</v>
      </c>
      <c r="I12" s="111" t="n">
        <v>45350</v>
      </c>
      <c r="J12" s="112" t="n">
        <v>0</v>
      </c>
      <c r="K12" s="113" t="n">
        <v>0</v>
      </c>
      <c r="L12" s="110" t="n">
        <v>41</v>
      </c>
      <c r="M12" s="110" t="n">
        <v>850</v>
      </c>
      <c r="N12" s="112" t="n">
        <f aca="false">M12-B12</f>
        <v>805.55</v>
      </c>
      <c r="O12" s="113" t="n">
        <f aca="false">Dados_Peso!$K$9</f>
        <v>0</v>
      </c>
      <c r="P12" s="113" t="n">
        <f aca="false">Dados_Peso!$K$9</f>
        <v>0</v>
      </c>
      <c r="Q12" s="113" t="n">
        <v>0</v>
      </c>
      <c r="R12" s="113" t="n">
        <v>0</v>
      </c>
    </row>
    <row r="13" customFormat="false" ht="15.75" hidden="false" customHeight="false" outlineLevel="0" collapsed="false">
      <c r="A13" s="6" t="e">
        <v>#NAME?</v>
      </c>
      <c r="B13" s="7" t="n">
        <v>51.9</v>
      </c>
      <c r="C13" s="7" t="n">
        <v>14.2</v>
      </c>
      <c r="D13" s="7" t="n">
        <v>12.1</v>
      </c>
      <c r="E13" s="7" t="n">
        <v>3.9</v>
      </c>
      <c r="F13" s="7" t="n">
        <v>4.1</v>
      </c>
      <c r="G13" s="7" t="n">
        <v>2</v>
      </c>
      <c r="H13" s="110" t="n">
        <v>0</v>
      </c>
      <c r="I13" s="111" t="n">
        <v>45350</v>
      </c>
      <c r="J13" s="112" t="n">
        <v>0</v>
      </c>
      <c r="K13" s="113" t="n">
        <v>0</v>
      </c>
      <c r="L13" s="110" t="n">
        <v>41</v>
      </c>
      <c r="M13" s="110" t="n">
        <v>850</v>
      </c>
      <c r="N13" s="112" t="n">
        <f aca="false">M13-B13</f>
        <v>798.1</v>
      </c>
      <c r="O13" s="113" t="n">
        <f aca="false">Dados_Peso!$K$9</f>
        <v>0</v>
      </c>
      <c r="P13" s="113" t="n">
        <f aca="false">Dados_Peso!$K$9</f>
        <v>0</v>
      </c>
      <c r="Q13" s="113" t="n">
        <v>0</v>
      </c>
      <c r="R13" s="113" t="n">
        <v>0</v>
      </c>
    </row>
    <row r="14" customFormat="false" ht="15.75" hidden="false" customHeight="false" outlineLevel="0" collapsed="false">
      <c r="A14" s="6" t="e">
        <v>#NAME?</v>
      </c>
      <c r="B14" s="7" t="n">
        <v>42.07</v>
      </c>
      <c r="C14" s="7" t="n">
        <v>13.2</v>
      </c>
      <c r="D14" s="7" t="n">
        <v>11.5</v>
      </c>
      <c r="E14" s="7" t="n">
        <v>3.5</v>
      </c>
      <c r="F14" s="7" t="n">
        <v>4</v>
      </c>
      <c r="G14" s="7" t="n">
        <v>1.7</v>
      </c>
      <c r="H14" s="110" t="n">
        <v>0</v>
      </c>
      <c r="I14" s="111" t="n">
        <v>45350</v>
      </c>
      <c r="J14" s="112" t="n">
        <v>0</v>
      </c>
      <c r="K14" s="113" t="n">
        <v>0</v>
      </c>
      <c r="L14" s="110" t="n">
        <v>41</v>
      </c>
      <c r="M14" s="110" t="n">
        <v>850</v>
      </c>
      <c r="N14" s="112" t="n">
        <f aca="false">M14-B14</f>
        <v>807.93</v>
      </c>
      <c r="O14" s="113" t="n">
        <f aca="false">Dados_Peso!$K$9</f>
        <v>0</v>
      </c>
      <c r="P14" s="113" t="n">
        <f aca="false">Dados_Peso!$K$9</f>
        <v>0</v>
      </c>
      <c r="Q14" s="113" t="n">
        <v>0</v>
      </c>
      <c r="R14" s="113" t="n">
        <v>0</v>
      </c>
    </row>
    <row r="15" customFormat="false" ht="15.75" hidden="false" customHeight="false" outlineLevel="0" collapsed="false">
      <c r="A15" s="6" t="e">
        <v>#NAME?</v>
      </c>
      <c r="B15" s="7" t="n">
        <v>34.62</v>
      </c>
      <c r="C15" s="7" t="n">
        <v>12</v>
      </c>
      <c r="D15" s="7" t="n">
        <v>10.5</v>
      </c>
      <c r="E15" s="7" t="n">
        <v>3.2</v>
      </c>
      <c r="F15" s="7" t="n">
        <v>3.7</v>
      </c>
      <c r="G15" s="7" t="n">
        <v>1.8</v>
      </c>
      <c r="H15" s="110" t="n">
        <v>0</v>
      </c>
      <c r="I15" s="111" t="n">
        <v>45350</v>
      </c>
      <c r="J15" s="112" t="n">
        <v>0</v>
      </c>
      <c r="K15" s="113" t="n">
        <v>0</v>
      </c>
      <c r="L15" s="110" t="n">
        <v>41</v>
      </c>
      <c r="M15" s="110" t="n">
        <v>850</v>
      </c>
      <c r="N15" s="112" t="n">
        <f aca="false">M15-B15</f>
        <v>815.38</v>
      </c>
      <c r="O15" s="113" t="n">
        <f aca="false">Dados_Peso!$K$9</f>
        <v>0</v>
      </c>
      <c r="P15" s="113" t="n">
        <f aca="false">Dados_Peso!$K$9</f>
        <v>0</v>
      </c>
      <c r="Q15" s="113" t="n">
        <v>0</v>
      </c>
      <c r="R15" s="113" t="n">
        <v>0</v>
      </c>
    </row>
    <row r="16" customFormat="false" ht="15.75" hidden="false" customHeight="false" outlineLevel="0" collapsed="false">
      <c r="A16" s="6" t="e">
        <v>#NAME?</v>
      </c>
      <c r="B16" s="7" t="n">
        <v>41.14</v>
      </c>
      <c r="C16" s="7" t="n">
        <v>13.3</v>
      </c>
      <c r="D16" s="7" t="n">
        <v>11.2</v>
      </c>
      <c r="E16" s="7" t="n">
        <v>3.2</v>
      </c>
      <c r="F16" s="7" t="n">
        <v>3.9</v>
      </c>
      <c r="G16" s="7" t="n">
        <v>1.7</v>
      </c>
      <c r="H16" s="110" t="n">
        <v>0</v>
      </c>
      <c r="I16" s="111" t="n">
        <v>45350</v>
      </c>
      <c r="J16" s="112" t="n">
        <v>0</v>
      </c>
      <c r="K16" s="113" t="n">
        <v>0</v>
      </c>
      <c r="L16" s="110" t="n">
        <v>41</v>
      </c>
      <c r="M16" s="110" t="n">
        <v>850</v>
      </c>
      <c r="N16" s="112" t="n">
        <f aca="false">M16-B16</f>
        <v>808.86</v>
      </c>
      <c r="O16" s="113" t="n">
        <f aca="false">Dados_Peso!$K$9</f>
        <v>0</v>
      </c>
      <c r="P16" s="113" t="n">
        <f aca="false">Dados_Peso!$K$9</f>
        <v>0</v>
      </c>
      <c r="Q16" s="113" t="n">
        <v>0</v>
      </c>
      <c r="R16" s="113" t="n">
        <v>0</v>
      </c>
    </row>
    <row r="17" customFormat="false" ht="15.75" hidden="false" customHeight="false" outlineLevel="0" collapsed="false">
      <c r="A17" s="6" t="e">
        <v>#NAME?</v>
      </c>
      <c r="B17" s="7" t="n">
        <v>36.82</v>
      </c>
      <c r="C17" s="7" t="n">
        <v>12.4</v>
      </c>
      <c r="D17" s="7" t="n">
        <v>10.5</v>
      </c>
      <c r="E17" s="7" t="n">
        <v>3.4</v>
      </c>
      <c r="F17" s="7" t="n">
        <v>3.7</v>
      </c>
      <c r="G17" s="7" t="n">
        <v>1.6</v>
      </c>
      <c r="H17" s="110" t="n">
        <v>0</v>
      </c>
      <c r="I17" s="111" t="n">
        <v>45350</v>
      </c>
      <c r="J17" s="112" t="n">
        <v>0</v>
      </c>
      <c r="K17" s="113" t="n">
        <v>0</v>
      </c>
      <c r="L17" s="110" t="n">
        <v>41</v>
      </c>
      <c r="M17" s="110" t="n">
        <v>850</v>
      </c>
      <c r="N17" s="112" t="n">
        <f aca="false">M17-B17</f>
        <v>813.18</v>
      </c>
      <c r="O17" s="113" t="n">
        <f aca="false">Dados_Peso!$K$9</f>
        <v>0</v>
      </c>
      <c r="P17" s="113" t="n">
        <f aca="false">Dados_Peso!$K$9</f>
        <v>0</v>
      </c>
      <c r="Q17" s="113" t="n">
        <v>0</v>
      </c>
      <c r="R17" s="113" t="n">
        <v>0</v>
      </c>
    </row>
    <row r="18" customFormat="false" ht="15.75" hidden="false" customHeight="false" outlineLevel="0" collapsed="false">
      <c r="A18" s="6" t="e">
        <v>#NAME?</v>
      </c>
      <c r="B18" s="7" t="n">
        <v>40.08</v>
      </c>
      <c r="C18" s="7" t="n">
        <v>13</v>
      </c>
      <c r="D18" s="7" t="n">
        <v>11.2</v>
      </c>
      <c r="E18" s="7" t="n">
        <v>3.6</v>
      </c>
      <c r="F18" s="7" t="n">
        <v>3.8</v>
      </c>
      <c r="G18" s="7" t="n">
        <v>1.6</v>
      </c>
      <c r="H18" s="110" t="n">
        <v>0</v>
      </c>
      <c r="I18" s="111" t="n">
        <v>45350</v>
      </c>
      <c r="J18" s="112" t="n">
        <v>0</v>
      </c>
      <c r="K18" s="113" t="n">
        <v>0</v>
      </c>
      <c r="L18" s="110" t="n">
        <v>41</v>
      </c>
      <c r="M18" s="110" t="n">
        <v>850</v>
      </c>
      <c r="N18" s="112" t="n">
        <f aca="false">M18-B18</f>
        <v>809.92</v>
      </c>
      <c r="O18" s="113" t="n">
        <f aca="false">Dados_Peso!$K$9</f>
        <v>0</v>
      </c>
      <c r="P18" s="113" t="n">
        <f aca="false">Dados_Peso!$K$9</f>
        <v>0</v>
      </c>
      <c r="Q18" s="113" t="n">
        <v>0</v>
      </c>
      <c r="R18" s="113" t="n">
        <v>0</v>
      </c>
    </row>
    <row r="19" customFormat="false" ht="15.75" hidden="false" customHeight="false" outlineLevel="0" collapsed="false">
      <c r="A19" s="6" t="e">
        <v>#NAME?</v>
      </c>
      <c r="B19" s="7" t="n">
        <v>37.13</v>
      </c>
      <c r="C19" s="7" t="n">
        <v>12.7</v>
      </c>
      <c r="D19" s="7" t="n">
        <v>10.8</v>
      </c>
      <c r="E19" s="7" t="n">
        <v>3.3</v>
      </c>
      <c r="F19" s="7" t="n">
        <v>3.7</v>
      </c>
      <c r="G19" s="7" t="n">
        <v>1.6</v>
      </c>
      <c r="H19" s="110" t="n">
        <v>0</v>
      </c>
      <c r="I19" s="111" t="n">
        <v>45350</v>
      </c>
      <c r="J19" s="112" t="n">
        <v>0</v>
      </c>
      <c r="K19" s="113" t="n">
        <v>0</v>
      </c>
      <c r="L19" s="110" t="n">
        <v>41</v>
      </c>
      <c r="M19" s="110" t="n">
        <v>850</v>
      </c>
      <c r="N19" s="112" t="n">
        <f aca="false">M19-B19</f>
        <v>812.87</v>
      </c>
      <c r="O19" s="113" t="n">
        <f aca="false">Dados_Peso!$K$9</f>
        <v>0</v>
      </c>
      <c r="P19" s="113" t="n">
        <f aca="false">Dados_Peso!$K$9</f>
        <v>0</v>
      </c>
      <c r="Q19" s="113" t="n">
        <v>0</v>
      </c>
      <c r="R19" s="113" t="n">
        <v>0</v>
      </c>
    </row>
    <row r="20" customFormat="false" ht="15.75" hidden="false" customHeight="false" outlineLevel="0" collapsed="false">
      <c r="A20" s="6" t="e">
        <v>#NAME?</v>
      </c>
      <c r="B20" s="7" t="n">
        <v>31.52</v>
      </c>
      <c r="C20" s="7" t="n">
        <v>11.6</v>
      </c>
      <c r="D20" s="7" t="n">
        <v>10.1</v>
      </c>
      <c r="E20" s="7" t="n">
        <v>3</v>
      </c>
      <c r="F20" s="7" t="n">
        <v>3.5</v>
      </c>
      <c r="G20" s="7" t="n">
        <v>1.6</v>
      </c>
      <c r="H20" s="110" t="n">
        <v>0</v>
      </c>
      <c r="I20" s="111" t="n">
        <v>45350</v>
      </c>
      <c r="J20" s="112" t="n">
        <v>0</v>
      </c>
      <c r="K20" s="113" t="n">
        <v>0</v>
      </c>
      <c r="L20" s="110" t="n">
        <v>41</v>
      </c>
      <c r="M20" s="110" t="n">
        <v>850</v>
      </c>
      <c r="N20" s="112" t="n">
        <f aca="false">M20-B20</f>
        <v>818.48</v>
      </c>
      <c r="O20" s="113" t="n">
        <f aca="false">Dados_Peso!$K$9</f>
        <v>0</v>
      </c>
      <c r="P20" s="113" t="n">
        <f aca="false">Dados_Peso!$K$9</f>
        <v>0</v>
      </c>
      <c r="Q20" s="113" t="n">
        <v>0</v>
      </c>
      <c r="R20" s="113" t="n">
        <v>0</v>
      </c>
    </row>
    <row r="21" customFormat="false" ht="15.75" hidden="false" customHeight="false" outlineLevel="0" collapsed="false">
      <c r="A21" s="6" t="e">
        <v>#NAME?</v>
      </c>
      <c r="B21" s="7" t="n">
        <v>42.75</v>
      </c>
      <c r="C21" s="7" t="n">
        <v>13.2</v>
      </c>
      <c r="D21" s="7" t="n">
        <v>11.2</v>
      </c>
      <c r="E21" s="7" t="n">
        <v>3.8</v>
      </c>
      <c r="F21" s="7" t="n">
        <v>3.9</v>
      </c>
      <c r="G21" s="7" t="n">
        <v>1.8</v>
      </c>
      <c r="H21" s="110" t="n">
        <v>0</v>
      </c>
      <c r="I21" s="111" t="n">
        <v>45350</v>
      </c>
      <c r="J21" s="112" t="n">
        <v>0</v>
      </c>
      <c r="K21" s="113" t="n">
        <v>0</v>
      </c>
      <c r="L21" s="110" t="n">
        <v>41</v>
      </c>
      <c r="M21" s="110" t="n">
        <v>850</v>
      </c>
      <c r="N21" s="112" t="n">
        <f aca="false">M21-B21</f>
        <v>807.25</v>
      </c>
      <c r="O21" s="113" t="n">
        <f aca="false">Dados_Peso!$K$9</f>
        <v>0</v>
      </c>
      <c r="P21" s="113" t="n">
        <f aca="false">Dados_Peso!$K$9</f>
        <v>0</v>
      </c>
      <c r="Q21" s="113" t="n">
        <v>0</v>
      </c>
      <c r="R21" s="113" t="n">
        <v>0</v>
      </c>
    </row>
    <row r="22" customFormat="false" ht="15.75" hidden="false" customHeight="false" outlineLevel="0" collapsed="false">
      <c r="A22" s="6" t="e">
        <v>#NAME?</v>
      </c>
      <c r="B22" s="7" t="n">
        <v>47.4</v>
      </c>
      <c r="C22" s="7" t="n">
        <v>13.2</v>
      </c>
      <c r="D22" s="7" t="n">
        <v>11.3</v>
      </c>
      <c r="E22" s="7" t="n">
        <v>3.6</v>
      </c>
      <c r="F22" s="7" t="n">
        <v>4.2</v>
      </c>
      <c r="G22" s="7" t="n">
        <v>2.7</v>
      </c>
      <c r="H22" s="110" t="n">
        <v>0</v>
      </c>
      <c r="I22" s="111" t="n">
        <v>45350</v>
      </c>
      <c r="J22" s="112" t="n">
        <v>0</v>
      </c>
      <c r="K22" s="113" t="n">
        <v>0</v>
      </c>
      <c r="L22" s="110" t="n">
        <v>41</v>
      </c>
      <c r="M22" s="110" t="n">
        <v>850</v>
      </c>
      <c r="N22" s="112" t="n">
        <f aca="false">M22-B22</f>
        <v>802.6</v>
      </c>
      <c r="O22" s="113" t="n">
        <f aca="false">Dados_Peso!$K$9</f>
        <v>0</v>
      </c>
      <c r="P22" s="113" t="n">
        <f aca="false">Dados_Peso!$K$9</f>
        <v>0</v>
      </c>
      <c r="Q22" s="113" t="n">
        <v>0</v>
      </c>
      <c r="R22" s="113" t="n">
        <v>0</v>
      </c>
    </row>
    <row r="23" customFormat="false" ht="15.75" hidden="false" customHeight="false" outlineLevel="0" collapsed="false">
      <c r="A23" s="6" t="e">
        <v>#NAME?</v>
      </c>
      <c r="B23" s="7" t="n">
        <v>36.88</v>
      </c>
      <c r="C23" s="7" t="n">
        <v>12.4</v>
      </c>
      <c r="D23" s="7" t="n">
        <v>10.4</v>
      </c>
      <c r="E23" s="7" t="n">
        <v>3.1</v>
      </c>
      <c r="F23" s="7" t="n">
        <v>3.7</v>
      </c>
      <c r="G23" s="7" t="n">
        <v>1.6</v>
      </c>
      <c r="H23" s="110" t="n">
        <v>0</v>
      </c>
      <c r="I23" s="111" t="n">
        <v>45350</v>
      </c>
      <c r="J23" s="112" t="n">
        <v>0</v>
      </c>
      <c r="K23" s="113" t="n">
        <v>0</v>
      </c>
      <c r="L23" s="110" t="n">
        <v>41</v>
      </c>
      <c r="M23" s="110" t="n">
        <v>850</v>
      </c>
      <c r="N23" s="112" t="n">
        <f aca="false">M23-B23</f>
        <v>813.12</v>
      </c>
      <c r="O23" s="113" t="n">
        <f aca="false">Dados_Peso!$K$9</f>
        <v>0</v>
      </c>
      <c r="P23" s="113" t="n">
        <f aca="false">Dados_Peso!$K$9</f>
        <v>0</v>
      </c>
      <c r="Q23" s="113" t="n">
        <v>0</v>
      </c>
      <c r="R23" s="113" t="n">
        <v>0</v>
      </c>
    </row>
    <row r="24" customFormat="false" ht="15.75" hidden="false" customHeight="false" outlineLevel="0" collapsed="false">
      <c r="A24" s="6" t="e">
        <v>#NAME?</v>
      </c>
      <c r="B24" s="7" t="n">
        <v>39.65</v>
      </c>
      <c r="C24" s="7" t="n">
        <v>12.4</v>
      </c>
      <c r="D24" s="7" t="n">
        <v>10.5</v>
      </c>
      <c r="E24" s="7" t="n">
        <v>3.6</v>
      </c>
      <c r="F24" s="7" t="n">
        <v>3.8</v>
      </c>
      <c r="G24" s="7" t="n">
        <v>1.8</v>
      </c>
      <c r="H24" s="110" t="n">
        <v>0</v>
      </c>
      <c r="I24" s="111" t="n">
        <v>45350</v>
      </c>
      <c r="J24" s="112" t="n">
        <v>0</v>
      </c>
      <c r="K24" s="113" t="n">
        <v>0</v>
      </c>
      <c r="L24" s="110" t="n">
        <v>41</v>
      </c>
      <c r="M24" s="110" t="n">
        <v>850</v>
      </c>
      <c r="N24" s="112" t="n">
        <f aca="false">M24-B24</f>
        <v>810.35</v>
      </c>
      <c r="O24" s="113" t="n">
        <f aca="false">Dados_Peso!$K$9</f>
        <v>0</v>
      </c>
      <c r="P24" s="113" t="n">
        <f aca="false">Dados_Peso!$K$9</f>
        <v>0</v>
      </c>
      <c r="Q24" s="113" t="n">
        <v>0</v>
      </c>
      <c r="R24" s="113" t="n">
        <v>0</v>
      </c>
    </row>
    <row r="25" customFormat="false" ht="15.75" hidden="false" customHeight="false" outlineLevel="0" collapsed="false">
      <c r="A25" s="6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110" t="n">
        <v>0</v>
      </c>
      <c r="I25" s="111" t="n">
        <v>45350</v>
      </c>
      <c r="J25" s="112" t="n">
        <v>0</v>
      </c>
      <c r="K25" s="113" t="n">
        <v>0</v>
      </c>
      <c r="L25" s="110" t="n">
        <v>41</v>
      </c>
      <c r="M25" s="110" t="n">
        <v>850</v>
      </c>
      <c r="N25" s="112" t="n">
        <f aca="false">M25-B25</f>
        <v>813.12</v>
      </c>
      <c r="O25" s="113" t="n">
        <f aca="false">Dados_Peso!$K$9</f>
        <v>0</v>
      </c>
      <c r="P25" s="113" t="n">
        <f aca="false">Dados_Peso!$K$9</f>
        <v>0</v>
      </c>
      <c r="Q25" s="113" t="n">
        <v>0</v>
      </c>
      <c r="R25" s="113" t="n">
        <v>0</v>
      </c>
    </row>
    <row r="26" customFormat="false" ht="15.75" hidden="false" customHeight="false" outlineLevel="0" collapsed="false">
      <c r="A26" s="6" t="e">
        <v>#NAME?</v>
      </c>
      <c r="B26" s="7" t="n">
        <v>36.02</v>
      </c>
      <c r="C26" s="7" t="n">
        <v>11.9</v>
      </c>
      <c r="D26" s="7" t="n">
        <v>10.3</v>
      </c>
      <c r="E26" s="7" t="n">
        <v>3.2</v>
      </c>
      <c r="F26" s="7" t="n">
        <v>3.7</v>
      </c>
      <c r="G26" s="7" t="n">
        <v>1.6</v>
      </c>
      <c r="H26" s="110" t="n">
        <v>0</v>
      </c>
      <c r="I26" s="111" t="n">
        <v>45350</v>
      </c>
      <c r="J26" s="112" t="n">
        <v>0</v>
      </c>
      <c r="K26" s="113" t="n">
        <v>0</v>
      </c>
      <c r="L26" s="110" t="n">
        <v>41</v>
      </c>
      <c r="M26" s="110" t="n">
        <v>850</v>
      </c>
      <c r="N26" s="112" t="n">
        <f aca="false">M26-B26</f>
        <v>813.98</v>
      </c>
      <c r="O26" s="113" t="n">
        <f aca="false">Dados_Peso!$K$9</f>
        <v>0</v>
      </c>
      <c r="P26" s="113" t="n">
        <f aca="false">Dados_Peso!$K$9</f>
        <v>0</v>
      </c>
      <c r="Q26" s="113" t="n">
        <v>0</v>
      </c>
      <c r="R26" s="113" t="n">
        <v>0</v>
      </c>
    </row>
    <row r="27" customFormat="false" ht="15.75" hidden="false" customHeight="false" outlineLevel="0" collapsed="false">
      <c r="A27" s="6" t="e">
        <v>#NAME?</v>
      </c>
      <c r="B27" s="7" t="n">
        <v>42.74</v>
      </c>
      <c r="C27" s="7" t="n">
        <v>13.3</v>
      </c>
      <c r="D27" s="7" t="n">
        <v>11.4</v>
      </c>
      <c r="E27" s="7" t="n">
        <v>3.5</v>
      </c>
      <c r="F27" s="7" t="n">
        <v>3.8</v>
      </c>
      <c r="G27" s="7" t="n">
        <v>1.7</v>
      </c>
      <c r="H27" s="110" t="n">
        <v>0</v>
      </c>
      <c r="I27" s="111" t="n">
        <v>45350</v>
      </c>
      <c r="J27" s="112" t="n">
        <v>0</v>
      </c>
      <c r="K27" s="113" t="n">
        <v>0</v>
      </c>
      <c r="L27" s="110" t="n">
        <v>41</v>
      </c>
      <c r="M27" s="110" t="n">
        <v>850</v>
      </c>
      <c r="N27" s="112" t="n">
        <f aca="false">M27-B27</f>
        <v>807.26</v>
      </c>
      <c r="O27" s="113" t="n">
        <f aca="false">Dados_Peso!$K$9</f>
        <v>0</v>
      </c>
      <c r="P27" s="113" t="n">
        <f aca="false">Dados_Peso!$K$9</f>
        <v>0</v>
      </c>
      <c r="Q27" s="113" t="n">
        <v>0</v>
      </c>
      <c r="R27" s="113" t="n">
        <v>0</v>
      </c>
    </row>
    <row r="28" customFormat="false" ht="15.75" hidden="false" customHeight="false" outlineLevel="0" collapsed="false">
      <c r="A28" s="6" t="e">
        <v>#NAME?</v>
      </c>
      <c r="B28" s="7" t="n">
        <v>39.54</v>
      </c>
      <c r="C28" s="7" t="n">
        <v>12.4</v>
      </c>
      <c r="D28" s="7" t="n">
        <v>10.7</v>
      </c>
      <c r="E28" s="7" t="n">
        <v>3.4</v>
      </c>
      <c r="F28" s="7" t="n">
        <v>4</v>
      </c>
      <c r="G28" s="7" t="n">
        <v>1.7</v>
      </c>
      <c r="H28" s="110" t="n">
        <v>0</v>
      </c>
      <c r="I28" s="111" t="n">
        <v>45350</v>
      </c>
      <c r="J28" s="112" t="n">
        <v>0</v>
      </c>
      <c r="K28" s="113" t="n">
        <v>0</v>
      </c>
      <c r="L28" s="110" t="n">
        <v>41</v>
      </c>
      <c r="M28" s="110" t="n">
        <v>850</v>
      </c>
      <c r="N28" s="112" t="n">
        <f aca="false">M28-B28</f>
        <v>810.46</v>
      </c>
      <c r="O28" s="113" t="n">
        <f aca="false">Dados_Peso!$K$9</f>
        <v>0</v>
      </c>
      <c r="P28" s="113" t="n">
        <f aca="false">Dados_Peso!$K$9</f>
        <v>0</v>
      </c>
      <c r="Q28" s="113" t="n">
        <v>0</v>
      </c>
      <c r="R28" s="113" t="n">
        <v>0</v>
      </c>
    </row>
    <row r="29" customFormat="false" ht="15.75" hidden="false" customHeight="false" outlineLevel="0" collapsed="false">
      <c r="A29" s="6" t="e">
        <v>#NAME?</v>
      </c>
      <c r="B29" s="7" t="n">
        <v>31.14</v>
      </c>
      <c r="C29" s="7" t="n">
        <v>11.8</v>
      </c>
      <c r="D29" s="7" t="n">
        <v>10.1</v>
      </c>
      <c r="E29" s="7" t="n">
        <v>3</v>
      </c>
      <c r="F29" s="7" t="n">
        <v>3.5</v>
      </c>
      <c r="G29" s="7" t="n">
        <v>1.6</v>
      </c>
      <c r="H29" s="110" t="n">
        <v>0</v>
      </c>
      <c r="I29" s="111" t="n">
        <v>45350</v>
      </c>
      <c r="J29" s="112" t="n">
        <v>0</v>
      </c>
      <c r="K29" s="113" t="n">
        <v>0</v>
      </c>
      <c r="L29" s="110" t="n">
        <v>41</v>
      </c>
      <c r="M29" s="110" t="n">
        <v>850</v>
      </c>
      <c r="N29" s="112" t="n">
        <f aca="false">M29-B29</f>
        <v>818.86</v>
      </c>
      <c r="O29" s="113" t="n">
        <f aca="false">Dados_Peso!$K$9</f>
        <v>0</v>
      </c>
      <c r="P29" s="113" t="n">
        <f aca="false">Dados_Peso!$K$9</f>
        <v>0</v>
      </c>
      <c r="Q29" s="113" t="n">
        <v>0</v>
      </c>
      <c r="R29" s="113" t="n">
        <v>0</v>
      </c>
    </row>
    <row r="30" customFormat="false" ht="15.75" hidden="false" customHeight="false" outlineLevel="0" collapsed="false">
      <c r="A30" s="6" t="e">
        <v>#NAME?</v>
      </c>
      <c r="B30" s="7" t="n">
        <v>38.2</v>
      </c>
      <c r="C30" s="7" t="n">
        <v>13</v>
      </c>
      <c r="D30" s="7" t="n">
        <v>11.1</v>
      </c>
      <c r="E30" s="7" t="n">
        <v>3.4</v>
      </c>
      <c r="F30" s="7" t="n">
        <v>3.6</v>
      </c>
      <c r="G30" s="7" t="n">
        <v>1.6</v>
      </c>
      <c r="H30" s="110" t="n">
        <v>0</v>
      </c>
      <c r="I30" s="111" t="n">
        <v>45350</v>
      </c>
      <c r="J30" s="112" t="n">
        <v>0</v>
      </c>
      <c r="K30" s="113" t="n">
        <v>0</v>
      </c>
      <c r="L30" s="110" t="n">
        <v>41</v>
      </c>
      <c r="M30" s="110" t="n">
        <v>850</v>
      </c>
      <c r="N30" s="112" t="n">
        <f aca="false">M30-B30</f>
        <v>811.8</v>
      </c>
      <c r="O30" s="113" t="n">
        <f aca="false">Dados_Peso!$K$9</f>
        <v>0</v>
      </c>
      <c r="P30" s="113" t="n">
        <f aca="false">Dados_Peso!$K$9</f>
        <v>0</v>
      </c>
      <c r="Q30" s="113" t="n">
        <v>0</v>
      </c>
      <c r="R30" s="113" t="n">
        <v>0</v>
      </c>
    </row>
    <row r="31" customFormat="false" ht="15.75" hidden="false" customHeight="false" outlineLevel="0" collapsed="false">
      <c r="A31" s="6" t="e">
        <v>#NAME?</v>
      </c>
      <c r="B31" s="7" t="n">
        <v>43.45</v>
      </c>
      <c r="C31" s="7" t="n">
        <v>12.9</v>
      </c>
      <c r="D31" s="7" t="n">
        <v>10.9</v>
      </c>
      <c r="E31" s="7" t="n">
        <v>3.2</v>
      </c>
      <c r="F31" s="7" t="n">
        <v>3.5</v>
      </c>
      <c r="G31" s="7" t="n">
        <v>1.7</v>
      </c>
      <c r="H31" s="110" t="n">
        <v>0</v>
      </c>
      <c r="I31" s="111" t="n">
        <v>45350</v>
      </c>
      <c r="J31" s="112" t="n">
        <v>0</v>
      </c>
      <c r="K31" s="113" t="n">
        <v>0</v>
      </c>
      <c r="L31" s="110" t="n">
        <v>41</v>
      </c>
      <c r="M31" s="110" t="n">
        <v>850</v>
      </c>
      <c r="N31" s="112" t="n">
        <f aca="false">M31-B31</f>
        <v>806.55</v>
      </c>
      <c r="O31" s="113" t="n">
        <f aca="false">Dados_Peso!$K$9</f>
        <v>0</v>
      </c>
      <c r="P31" s="113" t="n">
        <f aca="false">Dados_Peso!$K$9</f>
        <v>0</v>
      </c>
      <c r="Q31" s="113" t="n">
        <v>0</v>
      </c>
      <c r="R31" s="113" t="n">
        <v>0</v>
      </c>
    </row>
    <row r="32" customFormat="false" ht="15.75" hidden="false" customHeight="false" outlineLevel="0" collapsed="false">
      <c r="A32" s="6" t="e">
        <v>#NAME?</v>
      </c>
      <c r="B32" s="7" t="n">
        <v>41.04</v>
      </c>
      <c r="C32" s="7" t="n">
        <v>12.5</v>
      </c>
      <c r="D32" s="7" t="n">
        <v>10.7</v>
      </c>
      <c r="E32" s="7" t="n">
        <v>3.2</v>
      </c>
      <c r="F32" s="7" t="n">
        <v>3.7</v>
      </c>
      <c r="G32" s="7" t="n">
        <v>1.6</v>
      </c>
      <c r="H32" s="110" t="n">
        <v>0</v>
      </c>
      <c r="I32" s="111" t="n">
        <v>45350</v>
      </c>
      <c r="J32" s="112" t="n">
        <v>0</v>
      </c>
      <c r="K32" s="113" t="n">
        <v>0</v>
      </c>
      <c r="L32" s="110" t="n">
        <v>41</v>
      </c>
      <c r="M32" s="110" t="n">
        <v>850</v>
      </c>
      <c r="N32" s="112" t="n">
        <f aca="false">M32-B32</f>
        <v>808.96</v>
      </c>
      <c r="O32" s="113" t="n">
        <f aca="false">Dados_Peso!$K$9</f>
        <v>0</v>
      </c>
      <c r="P32" s="113" t="n">
        <f aca="false">Dados_Peso!$K$9</f>
        <v>0</v>
      </c>
      <c r="Q32" s="113" t="n">
        <v>0</v>
      </c>
      <c r="R32" s="113" t="n">
        <v>0</v>
      </c>
    </row>
    <row r="33" customFormat="false" ht="15.75" hidden="false" customHeight="false" outlineLevel="0" collapsed="false">
      <c r="A33" s="6" t="e">
        <v>#NAME?</v>
      </c>
      <c r="B33" s="7" t="n">
        <v>37.94</v>
      </c>
      <c r="C33" s="7" t="n">
        <v>12.7</v>
      </c>
      <c r="D33" s="7" t="n">
        <v>10.7</v>
      </c>
      <c r="E33" s="7" t="n">
        <v>3.2</v>
      </c>
      <c r="F33" s="7" t="n">
        <v>3.7</v>
      </c>
      <c r="G33" s="7" t="n">
        <v>1.6</v>
      </c>
      <c r="H33" s="110" t="n">
        <v>0</v>
      </c>
      <c r="I33" s="111" t="n">
        <v>45350</v>
      </c>
      <c r="J33" s="112" t="n">
        <v>0</v>
      </c>
      <c r="K33" s="113" t="n">
        <v>0</v>
      </c>
      <c r="L33" s="110" t="n">
        <v>41</v>
      </c>
      <c r="M33" s="110" t="n">
        <v>850</v>
      </c>
      <c r="N33" s="112" t="n">
        <f aca="false">M33-B33</f>
        <v>812.06</v>
      </c>
      <c r="O33" s="113" t="n">
        <f aca="false">Dados_Peso!$K$9</f>
        <v>0</v>
      </c>
      <c r="P33" s="113" t="n">
        <f aca="false">Dados_Peso!$K$9</f>
        <v>0</v>
      </c>
      <c r="Q33" s="113" t="n">
        <v>0</v>
      </c>
      <c r="R33" s="113" t="n">
        <v>0</v>
      </c>
    </row>
    <row r="34" customFormat="false" ht="15.75" hidden="false" customHeight="false" outlineLevel="0" collapsed="false">
      <c r="A34" s="6" t="e">
        <v>#NAME?</v>
      </c>
      <c r="B34" s="7" t="n">
        <v>46.6</v>
      </c>
      <c r="C34" s="7" t="n">
        <v>13</v>
      </c>
      <c r="D34" s="7" t="n">
        <v>11</v>
      </c>
      <c r="E34" s="7" t="n">
        <v>3.3</v>
      </c>
      <c r="F34" s="7" t="n">
        <v>4.2</v>
      </c>
      <c r="G34" s="7" t="n">
        <v>1.8</v>
      </c>
      <c r="H34" s="110" t="n">
        <v>0</v>
      </c>
      <c r="I34" s="111" t="n">
        <v>45350</v>
      </c>
      <c r="J34" s="112" t="n">
        <v>0</v>
      </c>
      <c r="K34" s="113" t="n">
        <v>0</v>
      </c>
      <c r="L34" s="110" t="n">
        <v>41</v>
      </c>
      <c r="M34" s="110" t="n">
        <v>850</v>
      </c>
      <c r="N34" s="112" t="n">
        <f aca="false">M34-B34</f>
        <v>803.4</v>
      </c>
      <c r="O34" s="113" t="n">
        <f aca="false">Dados_Peso!$K$9</f>
        <v>0</v>
      </c>
      <c r="P34" s="113" t="n">
        <f aca="false">Dados_Peso!$K$9</f>
        <v>0</v>
      </c>
      <c r="Q34" s="113" t="n">
        <v>0</v>
      </c>
      <c r="R34" s="113" t="n">
        <v>0</v>
      </c>
    </row>
    <row r="35" customFormat="false" ht="15.75" hidden="false" customHeight="false" outlineLevel="0" collapsed="false">
      <c r="A35" s="6" t="e">
        <v>#NAME?</v>
      </c>
      <c r="B35" s="7" t="n">
        <v>34.12</v>
      </c>
      <c r="C35" s="7" t="n">
        <v>12.6</v>
      </c>
      <c r="D35" s="7" t="n">
        <v>10.4</v>
      </c>
      <c r="E35" s="7" t="n">
        <v>3.2</v>
      </c>
      <c r="F35" s="7" t="n">
        <v>3.7</v>
      </c>
      <c r="G35" s="7" t="n">
        <v>1.6</v>
      </c>
      <c r="H35" s="110" t="n">
        <v>0</v>
      </c>
      <c r="I35" s="111" t="n">
        <v>45350</v>
      </c>
      <c r="J35" s="112" t="n">
        <v>0</v>
      </c>
      <c r="K35" s="113" t="n">
        <v>0</v>
      </c>
      <c r="L35" s="110" t="n">
        <v>41</v>
      </c>
      <c r="M35" s="110" t="n">
        <v>850</v>
      </c>
      <c r="N35" s="112" t="n">
        <f aca="false">M35-B35</f>
        <v>815.88</v>
      </c>
      <c r="O35" s="113" t="n">
        <f aca="false">Dados_Peso!$K$9</f>
        <v>0</v>
      </c>
      <c r="P35" s="113" t="n">
        <f aca="false">Dados_Peso!$K$9</f>
        <v>0</v>
      </c>
      <c r="Q35" s="113" t="n">
        <v>0</v>
      </c>
      <c r="R35" s="113" t="n">
        <v>0</v>
      </c>
    </row>
    <row r="36" customFormat="false" ht="15.75" hidden="false" customHeight="false" outlineLevel="0" collapsed="false">
      <c r="A36" s="6" t="e">
        <v>#NAME?</v>
      </c>
      <c r="B36" s="7" t="n">
        <v>39.95</v>
      </c>
      <c r="C36" s="7" t="n">
        <v>13.1</v>
      </c>
      <c r="D36" s="7" t="n">
        <v>11</v>
      </c>
      <c r="E36" s="7" t="n">
        <v>3.6</v>
      </c>
      <c r="F36" s="7" t="n">
        <v>3.9</v>
      </c>
      <c r="G36" s="7" t="n">
        <v>1.6</v>
      </c>
      <c r="H36" s="110" t="n">
        <v>0</v>
      </c>
      <c r="I36" s="111" t="n">
        <v>45350</v>
      </c>
      <c r="J36" s="112" t="n">
        <v>0</v>
      </c>
      <c r="K36" s="113" t="n">
        <v>0</v>
      </c>
      <c r="L36" s="110" t="n">
        <v>41</v>
      </c>
      <c r="M36" s="110" t="n">
        <v>850</v>
      </c>
      <c r="N36" s="112" t="n">
        <f aca="false">M36-B36</f>
        <v>810.05</v>
      </c>
      <c r="O36" s="113" t="n">
        <f aca="false">Dados_Peso!$K$9</f>
        <v>0</v>
      </c>
      <c r="P36" s="113" t="n">
        <f aca="false">Dados_Peso!$K$9</f>
        <v>0</v>
      </c>
      <c r="Q36" s="113" t="n">
        <v>0</v>
      </c>
      <c r="R36" s="113" t="n">
        <v>0</v>
      </c>
    </row>
    <row r="37" customFormat="false" ht="15.75" hidden="false" customHeight="false" outlineLevel="0" collapsed="false">
      <c r="A37" s="6" t="e">
        <v>#NAME?</v>
      </c>
      <c r="B37" s="7" t="n">
        <v>31.5</v>
      </c>
      <c r="C37" s="7" t="n">
        <v>11.9</v>
      </c>
      <c r="D37" s="7" t="n">
        <v>10</v>
      </c>
      <c r="E37" s="7" t="n">
        <v>3.2</v>
      </c>
      <c r="F37" s="7" t="n">
        <v>3.6</v>
      </c>
      <c r="G37" s="7" t="n">
        <v>1.5</v>
      </c>
      <c r="H37" s="110" t="n">
        <v>0</v>
      </c>
      <c r="I37" s="111" t="n">
        <v>45350</v>
      </c>
      <c r="J37" s="112" t="n">
        <v>0</v>
      </c>
      <c r="K37" s="113" t="n">
        <v>0</v>
      </c>
      <c r="L37" s="110" t="n">
        <v>41</v>
      </c>
      <c r="M37" s="110" t="n">
        <v>850</v>
      </c>
      <c r="N37" s="112" t="n">
        <f aca="false">M37-B37</f>
        <v>818.5</v>
      </c>
      <c r="O37" s="113" t="n">
        <f aca="false">Dados_Peso!$K$9</f>
        <v>0</v>
      </c>
      <c r="P37" s="113" t="n">
        <f aca="false">Dados_Peso!$K$9</f>
        <v>0</v>
      </c>
      <c r="Q37" s="113" t="n">
        <v>0</v>
      </c>
      <c r="R37" s="113" t="n">
        <v>0</v>
      </c>
    </row>
    <row r="38" customFormat="false" ht="15.75" hidden="false" customHeight="false" outlineLevel="0" collapsed="false">
      <c r="A38" s="6" t="e">
        <v>#NAME?</v>
      </c>
      <c r="B38" s="7" t="n">
        <v>47.05</v>
      </c>
      <c r="C38" s="7" t="n">
        <v>13.4</v>
      </c>
      <c r="D38" s="7" t="n">
        <v>11.5</v>
      </c>
      <c r="E38" s="7" t="n">
        <v>3.3</v>
      </c>
      <c r="F38" s="7" t="n">
        <v>4</v>
      </c>
      <c r="G38" s="7" t="n">
        <v>1.7</v>
      </c>
      <c r="H38" s="110" t="n">
        <v>0</v>
      </c>
      <c r="I38" s="111" t="n">
        <v>45350</v>
      </c>
      <c r="J38" s="112" t="n">
        <v>0</v>
      </c>
      <c r="K38" s="113" t="n">
        <v>0</v>
      </c>
      <c r="L38" s="110" t="n">
        <v>41</v>
      </c>
      <c r="M38" s="110" t="n">
        <v>850</v>
      </c>
      <c r="N38" s="112" t="n">
        <f aca="false">M38-B38</f>
        <v>802.95</v>
      </c>
      <c r="O38" s="113" t="n">
        <f aca="false">Dados_Peso!$K$9</f>
        <v>0</v>
      </c>
      <c r="P38" s="113" t="n">
        <f aca="false">Dados_Peso!$K$9</f>
        <v>0</v>
      </c>
      <c r="Q38" s="113" t="n">
        <v>0</v>
      </c>
      <c r="R38" s="113" t="n">
        <v>0</v>
      </c>
    </row>
    <row r="39" customFormat="false" ht="15.75" hidden="false" customHeight="false" outlineLevel="0" collapsed="false">
      <c r="A39" s="6" t="e">
        <v>#NAME?</v>
      </c>
      <c r="B39" s="7" t="n">
        <v>44.15</v>
      </c>
      <c r="C39" s="7" t="n">
        <v>12.9</v>
      </c>
      <c r="D39" s="7" t="n">
        <v>10.9</v>
      </c>
      <c r="E39" s="7" t="n">
        <v>3.4</v>
      </c>
      <c r="F39" s="7" t="n">
        <v>4.2</v>
      </c>
      <c r="G39" s="7" t="n">
        <v>1.8</v>
      </c>
      <c r="H39" s="110" t="n">
        <v>0</v>
      </c>
      <c r="I39" s="111" t="n">
        <v>45350</v>
      </c>
      <c r="J39" s="112" t="n">
        <v>0</v>
      </c>
      <c r="K39" s="113" t="n">
        <v>0</v>
      </c>
      <c r="L39" s="110" t="n">
        <v>41</v>
      </c>
      <c r="M39" s="110" t="n">
        <v>850</v>
      </c>
      <c r="N39" s="112" t="n">
        <f aca="false">M39-B39</f>
        <v>805.85</v>
      </c>
      <c r="O39" s="113" t="n">
        <f aca="false">Dados_Peso!$K$9</f>
        <v>0</v>
      </c>
      <c r="P39" s="113" t="n">
        <f aca="false">Dados_Peso!$K$9</f>
        <v>0</v>
      </c>
      <c r="Q39" s="113" t="n">
        <v>0</v>
      </c>
      <c r="R39" s="113" t="n">
        <v>0</v>
      </c>
    </row>
    <row r="40" customFormat="false" ht="15.75" hidden="false" customHeight="false" outlineLevel="0" collapsed="false">
      <c r="A40" s="6" t="e">
        <v>#NAME?</v>
      </c>
      <c r="B40" s="7" t="n">
        <v>35.63</v>
      </c>
      <c r="C40" s="7" t="n">
        <v>12.7</v>
      </c>
      <c r="D40" s="7" t="n">
        <v>10.4</v>
      </c>
      <c r="E40" s="7" t="n">
        <v>3.2</v>
      </c>
      <c r="F40" s="7" t="n">
        <v>3.9</v>
      </c>
      <c r="G40" s="7" t="n">
        <v>1.6</v>
      </c>
      <c r="H40" s="110" t="n">
        <v>0</v>
      </c>
      <c r="I40" s="111" t="n">
        <v>45350</v>
      </c>
      <c r="J40" s="112" t="n">
        <v>0</v>
      </c>
      <c r="K40" s="113" t="n">
        <v>0</v>
      </c>
      <c r="L40" s="110" t="n">
        <v>41</v>
      </c>
      <c r="M40" s="110" t="n">
        <v>850</v>
      </c>
      <c r="N40" s="112" t="n">
        <f aca="false">M40-B40</f>
        <v>814.37</v>
      </c>
      <c r="O40" s="113" t="n">
        <f aca="false">Dados_Peso!$K$9</f>
        <v>0</v>
      </c>
      <c r="P40" s="113" t="n">
        <f aca="false">Dados_Peso!$K$9</f>
        <v>0</v>
      </c>
      <c r="Q40" s="113" t="n">
        <v>0</v>
      </c>
      <c r="R40" s="113" t="n">
        <v>0</v>
      </c>
    </row>
    <row r="41" customFormat="false" ht="15.75" hidden="false" customHeight="false" outlineLevel="0" collapsed="false">
      <c r="A41" s="6" t="e">
        <v>#NAME?</v>
      </c>
      <c r="B41" s="7" t="n">
        <v>30.74</v>
      </c>
      <c r="C41" s="7" t="n">
        <v>11.8</v>
      </c>
      <c r="D41" s="7" t="n">
        <v>9.9</v>
      </c>
      <c r="E41" s="7" t="n">
        <v>3.2</v>
      </c>
      <c r="F41" s="7" t="n">
        <v>3.5</v>
      </c>
      <c r="G41" s="7" t="n">
        <v>1.5</v>
      </c>
      <c r="H41" s="110" t="n">
        <v>0</v>
      </c>
      <c r="I41" s="111" t="n">
        <v>45350</v>
      </c>
      <c r="J41" s="112" t="n">
        <v>0</v>
      </c>
      <c r="K41" s="113" t="n">
        <v>0</v>
      </c>
      <c r="L41" s="110" t="n">
        <v>41</v>
      </c>
      <c r="M41" s="110" t="n">
        <v>850</v>
      </c>
      <c r="N41" s="112" t="n">
        <f aca="false">M41-B41</f>
        <v>819.26</v>
      </c>
      <c r="O41" s="113" t="n">
        <f aca="false">Dados_Peso!$K$9</f>
        <v>0</v>
      </c>
      <c r="P41" s="113" t="n">
        <f aca="false">Dados_Peso!$K$9</f>
        <v>0</v>
      </c>
      <c r="Q41" s="113" t="n">
        <v>0</v>
      </c>
      <c r="R41" s="113" t="n">
        <v>0</v>
      </c>
    </row>
    <row r="42" customFormat="false" ht="15.75" hidden="false" customHeight="false" outlineLevel="0" collapsed="false">
      <c r="A42" s="6" t="e">
        <v>#NAME?</v>
      </c>
      <c r="B42" s="7" t="n">
        <v>30.27</v>
      </c>
      <c r="C42" s="7" t="n">
        <v>11.5</v>
      </c>
      <c r="D42" s="7" t="n">
        <v>9.8</v>
      </c>
      <c r="E42" s="7" t="n">
        <v>3.2</v>
      </c>
      <c r="F42" s="7" t="n">
        <v>3.5</v>
      </c>
      <c r="G42" s="7" t="n">
        <v>1.6</v>
      </c>
      <c r="H42" s="110" t="n">
        <v>0</v>
      </c>
      <c r="I42" s="111" t="n">
        <v>45350</v>
      </c>
      <c r="J42" s="112" t="n">
        <v>0</v>
      </c>
      <c r="K42" s="113" t="n">
        <v>0</v>
      </c>
      <c r="L42" s="110" t="n">
        <v>41</v>
      </c>
      <c r="M42" s="110" t="n">
        <v>850</v>
      </c>
      <c r="N42" s="112" t="n">
        <f aca="false">M42-B42</f>
        <v>819.73</v>
      </c>
      <c r="O42" s="113" t="n">
        <f aca="false">Dados_Peso!$K$9</f>
        <v>0</v>
      </c>
      <c r="P42" s="113" t="n">
        <f aca="false">Dados_Peso!$K$9</f>
        <v>0</v>
      </c>
      <c r="Q42" s="113" t="n">
        <v>0</v>
      </c>
      <c r="R42" s="113" t="n">
        <v>0</v>
      </c>
    </row>
    <row r="43" customFormat="false" ht="15.75" hidden="false" customHeight="false" outlineLevel="0" collapsed="false">
      <c r="A43" s="6" t="e">
        <v>#NAME?</v>
      </c>
      <c r="B43" s="7" t="n">
        <v>36.84</v>
      </c>
      <c r="C43" s="7" t="n">
        <v>13</v>
      </c>
      <c r="D43" s="7" t="n">
        <v>10.9</v>
      </c>
      <c r="E43" s="7" t="n">
        <v>3</v>
      </c>
      <c r="F43" s="7" t="n">
        <v>3.8</v>
      </c>
      <c r="G43" s="7" t="n">
        <v>1.6</v>
      </c>
      <c r="H43" s="110" t="n">
        <v>0</v>
      </c>
      <c r="I43" s="111" t="n">
        <v>45350</v>
      </c>
      <c r="J43" s="112" t="n">
        <v>0</v>
      </c>
      <c r="K43" s="113" t="n">
        <v>0</v>
      </c>
      <c r="L43" s="110" t="n">
        <v>41</v>
      </c>
      <c r="M43" s="110" t="n">
        <v>850</v>
      </c>
      <c r="N43" s="112" t="n">
        <f aca="false">M43-B43</f>
        <v>813.16</v>
      </c>
      <c r="O43" s="113" t="n">
        <f aca="false">Dados_Peso!$K$9</f>
        <v>0</v>
      </c>
      <c r="P43" s="113" t="n">
        <f aca="false">Dados_Peso!$K$9</f>
        <v>0</v>
      </c>
      <c r="Q43" s="113" t="n">
        <v>0</v>
      </c>
      <c r="R43" s="113" t="n">
        <v>0</v>
      </c>
    </row>
    <row r="44" customFormat="false" ht="15.75" hidden="false" customHeight="false" outlineLevel="0" collapsed="false">
      <c r="A44" s="6" t="e">
        <v>#NAME?</v>
      </c>
      <c r="B44" s="7" t="n">
        <v>37.46</v>
      </c>
      <c r="C44" s="7" t="n">
        <v>12.5</v>
      </c>
      <c r="D44" s="7" t="n">
        <v>10.5</v>
      </c>
      <c r="E44" s="7" t="n">
        <v>3.4</v>
      </c>
      <c r="F44" s="7" t="n">
        <v>3.6</v>
      </c>
      <c r="G44" s="7" t="n">
        <v>1.7</v>
      </c>
      <c r="H44" s="110" t="n">
        <v>0</v>
      </c>
      <c r="I44" s="111" t="n">
        <v>45350</v>
      </c>
      <c r="J44" s="112" t="n">
        <v>0</v>
      </c>
      <c r="K44" s="113" t="n">
        <v>0</v>
      </c>
      <c r="L44" s="110" t="n">
        <v>41</v>
      </c>
      <c r="M44" s="110" t="n">
        <v>850</v>
      </c>
      <c r="N44" s="112" t="n">
        <f aca="false">M44-B44</f>
        <v>812.54</v>
      </c>
      <c r="O44" s="113" t="n">
        <f aca="false">Dados_Peso!$K$9</f>
        <v>0</v>
      </c>
      <c r="P44" s="113" t="n">
        <f aca="false">Dados_Peso!$K$9</f>
        <v>0</v>
      </c>
      <c r="Q44" s="113" t="n">
        <v>0</v>
      </c>
      <c r="R44" s="113" t="n">
        <v>0</v>
      </c>
    </row>
    <row r="45" customFormat="false" ht="15.75" hidden="false" customHeight="false" outlineLevel="0" collapsed="false">
      <c r="A45" s="6" t="e">
        <v>#NAME?</v>
      </c>
      <c r="B45" s="7" t="n">
        <v>37.55</v>
      </c>
      <c r="C45" s="7" t="n">
        <v>12.4</v>
      </c>
      <c r="D45" s="7" t="n">
        <v>10.2</v>
      </c>
      <c r="E45" s="7" t="n">
        <v>3.1</v>
      </c>
      <c r="F45" s="7" t="n">
        <v>3.7</v>
      </c>
      <c r="G45" s="7" t="n">
        <v>1.7</v>
      </c>
      <c r="H45" s="110" t="n">
        <v>0</v>
      </c>
      <c r="I45" s="111" t="n">
        <v>45350</v>
      </c>
      <c r="J45" s="112" t="n">
        <v>0</v>
      </c>
      <c r="K45" s="113" t="n">
        <v>0</v>
      </c>
      <c r="L45" s="110" t="n">
        <v>41</v>
      </c>
      <c r="M45" s="110" t="n">
        <v>850</v>
      </c>
      <c r="N45" s="112" t="n">
        <f aca="false">M45-B45</f>
        <v>812.45</v>
      </c>
      <c r="O45" s="113" t="n">
        <f aca="false">Dados_Peso!$K$9</f>
        <v>0</v>
      </c>
      <c r="P45" s="113" t="n">
        <f aca="false">Dados_Peso!$K$9</f>
        <v>0</v>
      </c>
      <c r="Q45" s="113" t="n">
        <v>0</v>
      </c>
      <c r="R45" s="113" t="n">
        <v>0</v>
      </c>
    </row>
    <row r="46" customFormat="false" ht="15.75" hidden="false" customHeight="false" outlineLevel="0" collapsed="false">
      <c r="A46" s="6" t="e">
        <v>#NAME?</v>
      </c>
      <c r="B46" s="7" t="n">
        <v>49.38</v>
      </c>
      <c r="C46" s="7" t="n">
        <v>13.8</v>
      </c>
      <c r="D46" s="7" t="n">
        <v>11.6</v>
      </c>
      <c r="E46" s="7" t="n">
        <v>3.5</v>
      </c>
      <c r="F46" s="7" t="n">
        <v>4.1</v>
      </c>
      <c r="G46" s="7" t="n">
        <v>1.7</v>
      </c>
      <c r="H46" s="110" t="n">
        <v>0</v>
      </c>
      <c r="I46" s="111" t="n">
        <v>45350</v>
      </c>
      <c r="J46" s="112" t="n">
        <v>0</v>
      </c>
      <c r="K46" s="113" t="n">
        <v>0</v>
      </c>
      <c r="L46" s="110" t="n">
        <v>41</v>
      </c>
      <c r="M46" s="110" t="n">
        <v>850</v>
      </c>
      <c r="N46" s="112" t="n">
        <f aca="false">M46-B46</f>
        <v>800.62</v>
      </c>
      <c r="O46" s="113" t="n">
        <f aca="false">Dados_Peso!$K$9</f>
        <v>0</v>
      </c>
      <c r="P46" s="113" t="n">
        <f aca="false">Dados_Peso!$K$9</f>
        <v>0</v>
      </c>
      <c r="Q46" s="113" t="n">
        <v>0</v>
      </c>
      <c r="R46" s="113" t="n">
        <v>0</v>
      </c>
    </row>
    <row r="47" customFormat="false" ht="15.75" hidden="false" customHeight="false" outlineLevel="0" collapsed="false">
      <c r="A47" s="6" t="e">
        <v>#NAME?</v>
      </c>
      <c r="B47" s="7" t="n">
        <v>40.94</v>
      </c>
      <c r="C47" s="7" t="n">
        <v>13.2</v>
      </c>
      <c r="D47" s="7" t="n">
        <v>11</v>
      </c>
      <c r="E47" s="7" t="n">
        <v>3.3</v>
      </c>
      <c r="F47" s="7" t="n">
        <v>3.9</v>
      </c>
      <c r="G47" s="7" t="n">
        <v>1.7</v>
      </c>
      <c r="H47" s="110" t="n">
        <v>0</v>
      </c>
      <c r="I47" s="111" t="n">
        <v>45350</v>
      </c>
      <c r="J47" s="112" t="n">
        <v>0</v>
      </c>
      <c r="K47" s="113" t="n">
        <v>0</v>
      </c>
      <c r="L47" s="110" t="n">
        <v>41</v>
      </c>
      <c r="M47" s="110" t="n">
        <v>850</v>
      </c>
      <c r="N47" s="112" t="n">
        <f aca="false">M47-B47</f>
        <v>809.06</v>
      </c>
      <c r="O47" s="113" t="n">
        <f aca="false">Dados_Peso!$K$9</f>
        <v>0</v>
      </c>
      <c r="P47" s="113" t="n">
        <f aca="false">Dados_Peso!$K$9</f>
        <v>0</v>
      </c>
      <c r="Q47" s="113" t="n">
        <v>0</v>
      </c>
      <c r="R47" s="113" t="n">
        <v>0</v>
      </c>
    </row>
    <row r="48" customFormat="false" ht="15.75" hidden="false" customHeight="false" outlineLevel="0" collapsed="false">
      <c r="A48" s="6" t="e">
        <v>#NAME?</v>
      </c>
      <c r="B48" s="7" t="n">
        <v>41.83</v>
      </c>
      <c r="C48" s="7" t="n">
        <v>12.7</v>
      </c>
      <c r="D48" s="7" t="n">
        <v>10.9</v>
      </c>
      <c r="E48" s="7" t="n">
        <v>3.2</v>
      </c>
      <c r="F48" s="7" t="n">
        <v>4</v>
      </c>
      <c r="G48" s="7" t="n">
        <v>1.7</v>
      </c>
      <c r="H48" s="110" t="n">
        <v>0</v>
      </c>
      <c r="I48" s="111" t="n">
        <v>45350</v>
      </c>
      <c r="J48" s="112" t="n">
        <v>0</v>
      </c>
      <c r="K48" s="113" t="n">
        <v>0</v>
      </c>
      <c r="L48" s="110" t="n">
        <v>41</v>
      </c>
      <c r="M48" s="110" t="n">
        <v>850</v>
      </c>
      <c r="N48" s="112" t="n">
        <f aca="false">M48-B48</f>
        <v>808.17</v>
      </c>
      <c r="O48" s="113" t="n">
        <f aca="false">Dados_Peso!$K$9</f>
        <v>0</v>
      </c>
      <c r="P48" s="113" t="n">
        <f aca="false">Dados_Peso!$K$9</f>
        <v>0</v>
      </c>
      <c r="Q48" s="113" t="n">
        <v>0</v>
      </c>
      <c r="R48" s="113" t="n">
        <v>0</v>
      </c>
    </row>
    <row r="49" customFormat="false" ht="15.75" hidden="false" customHeight="false" outlineLevel="0" collapsed="false">
      <c r="A49" s="6" t="e">
        <v>#NAME?</v>
      </c>
      <c r="B49" s="7" t="n">
        <v>33.96</v>
      </c>
      <c r="C49" s="7" t="n">
        <v>12.2</v>
      </c>
      <c r="D49" s="7" t="n">
        <v>10.3</v>
      </c>
      <c r="E49" s="7" t="n">
        <v>3.1</v>
      </c>
      <c r="F49" s="7" t="n">
        <v>3.6</v>
      </c>
      <c r="G49" s="7" t="n">
        <v>1.6</v>
      </c>
      <c r="H49" s="110" t="n">
        <v>0</v>
      </c>
      <c r="I49" s="111" t="n">
        <v>45350</v>
      </c>
      <c r="J49" s="112" t="n">
        <v>0</v>
      </c>
      <c r="K49" s="113" t="n">
        <v>0</v>
      </c>
      <c r="L49" s="110" t="n">
        <v>41</v>
      </c>
      <c r="M49" s="110" t="n">
        <v>850</v>
      </c>
      <c r="N49" s="112" t="n">
        <f aca="false">M49-B49</f>
        <v>816.04</v>
      </c>
      <c r="O49" s="113" t="n">
        <f aca="false">Dados_Peso!$K$9</f>
        <v>0</v>
      </c>
      <c r="P49" s="113" t="n">
        <f aca="false">Dados_Peso!$K$9</f>
        <v>0</v>
      </c>
      <c r="Q49" s="113" t="n">
        <v>0</v>
      </c>
      <c r="R49" s="113" t="n">
        <v>0</v>
      </c>
    </row>
    <row r="50" customFormat="false" ht="15.75" hidden="false" customHeight="false" outlineLevel="0" collapsed="false">
      <c r="A50" s="6" t="e">
        <v>#NAME?</v>
      </c>
      <c r="B50" s="7" t="n">
        <v>41.45</v>
      </c>
      <c r="C50" s="7" t="n">
        <v>13.1</v>
      </c>
      <c r="D50" s="7" t="n">
        <v>10.9</v>
      </c>
      <c r="E50" s="7" t="n">
        <v>3.4</v>
      </c>
      <c r="F50" s="7" t="n">
        <v>3.9</v>
      </c>
      <c r="G50" s="7" t="n">
        <v>1.6</v>
      </c>
      <c r="H50" s="110" t="n">
        <v>0</v>
      </c>
      <c r="I50" s="111" t="n">
        <v>45350</v>
      </c>
      <c r="J50" s="112" t="n">
        <v>0</v>
      </c>
      <c r="K50" s="113" t="n">
        <v>0</v>
      </c>
      <c r="L50" s="110" t="n">
        <v>41</v>
      </c>
      <c r="M50" s="110" t="n">
        <v>850</v>
      </c>
      <c r="N50" s="112" t="n">
        <f aca="false">M50-B50</f>
        <v>808.55</v>
      </c>
      <c r="O50" s="113" t="n">
        <f aca="false">Dados_Peso!$K$9</f>
        <v>0</v>
      </c>
      <c r="P50" s="113" t="n">
        <f aca="false">Dados_Peso!$K$9</f>
        <v>0</v>
      </c>
      <c r="Q50" s="113" t="n">
        <v>0</v>
      </c>
      <c r="R50" s="113" t="n">
        <v>0</v>
      </c>
    </row>
    <row r="51" customFormat="false" ht="15.75" hidden="false" customHeight="false" outlineLevel="0" collapsed="false">
      <c r="A51" s="6" t="e">
        <v>#NAME?</v>
      </c>
      <c r="B51" s="7" t="n">
        <v>33.14</v>
      </c>
      <c r="C51" s="7" t="n">
        <v>12.1</v>
      </c>
      <c r="D51" s="7" t="n">
        <v>10.1</v>
      </c>
      <c r="E51" s="7" t="n">
        <v>3.2</v>
      </c>
      <c r="F51" s="7" t="n">
        <v>3.7</v>
      </c>
      <c r="G51" s="7" t="n">
        <v>1.5</v>
      </c>
      <c r="H51" s="110" t="n">
        <v>0</v>
      </c>
      <c r="I51" s="111" t="n">
        <v>45350</v>
      </c>
      <c r="J51" s="112" t="n">
        <v>0</v>
      </c>
      <c r="K51" s="113" t="n">
        <v>0</v>
      </c>
      <c r="L51" s="110" t="n">
        <v>41</v>
      </c>
      <c r="M51" s="110" t="n">
        <v>850</v>
      </c>
      <c r="N51" s="112" t="n">
        <f aca="false">M51-B51</f>
        <v>816.86</v>
      </c>
      <c r="O51" s="113" t="n">
        <f aca="false">Dados_Peso!$K$9</f>
        <v>0</v>
      </c>
      <c r="P51" s="113" t="n">
        <f aca="false">Dados_Peso!$K$9</f>
        <v>0</v>
      </c>
      <c r="Q51" s="113" t="n">
        <v>0</v>
      </c>
      <c r="R51" s="113" t="n">
        <v>0</v>
      </c>
    </row>
    <row r="52" customFormat="false" ht="15.75" hidden="false" customHeight="false" outlineLevel="0" collapsed="false">
      <c r="A52" s="6" t="e">
        <v>#NAME?</v>
      </c>
      <c r="B52" s="7" t="n">
        <v>43.91</v>
      </c>
      <c r="C52" s="7" t="n">
        <v>13.3</v>
      </c>
      <c r="D52" s="7" t="n">
        <v>11.2</v>
      </c>
      <c r="E52" s="7" t="n">
        <v>3.3</v>
      </c>
      <c r="F52" s="7" t="n">
        <v>4</v>
      </c>
      <c r="G52" s="7" t="n">
        <v>1.6</v>
      </c>
      <c r="H52" s="110" t="n">
        <v>0</v>
      </c>
      <c r="I52" s="111" t="n">
        <v>45350</v>
      </c>
      <c r="J52" s="112" t="n">
        <v>0</v>
      </c>
      <c r="K52" s="113" t="n">
        <v>0</v>
      </c>
      <c r="L52" s="110" t="n">
        <v>41</v>
      </c>
      <c r="M52" s="110" t="n">
        <v>850</v>
      </c>
      <c r="N52" s="112" t="n">
        <f aca="false">M52-B52</f>
        <v>806.09</v>
      </c>
      <c r="O52" s="113" t="n">
        <f aca="false">Dados_Peso!$K$9</f>
        <v>0</v>
      </c>
      <c r="P52" s="113" t="n">
        <f aca="false">Dados_Peso!$K$9</f>
        <v>0</v>
      </c>
      <c r="Q52" s="113" t="n">
        <v>0</v>
      </c>
      <c r="R52" s="113" t="n">
        <v>0</v>
      </c>
    </row>
    <row r="53" customFormat="false" ht="15.75" hidden="false" customHeight="false" outlineLevel="0" collapsed="false">
      <c r="A53" s="6" t="e">
        <v>#NAME?</v>
      </c>
      <c r="B53" s="7" t="n">
        <v>35.46</v>
      </c>
      <c r="C53" s="7" t="n">
        <v>12.2</v>
      </c>
      <c r="D53" s="7" t="n">
        <v>10.4</v>
      </c>
      <c r="E53" s="7" t="n">
        <v>3.1</v>
      </c>
      <c r="F53" s="7" t="n">
        <v>3.8</v>
      </c>
      <c r="G53" s="7" t="n">
        <v>1.5</v>
      </c>
      <c r="H53" s="110" t="n">
        <v>0</v>
      </c>
      <c r="I53" s="111" t="n">
        <v>45350</v>
      </c>
      <c r="J53" s="112" t="n">
        <v>0</v>
      </c>
      <c r="K53" s="113" t="n">
        <v>0</v>
      </c>
      <c r="L53" s="110" t="n">
        <v>41</v>
      </c>
      <c r="M53" s="110" t="n">
        <v>850</v>
      </c>
      <c r="N53" s="112" t="n">
        <f aca="false">M53-B53</f>
        <v>814.54</v>
      </c>
      <c r="O53" s="113" t="n">
        <f aca="false">Dados_Peso!$K$9</f>
        <v>0</v>
      </c>
      <c r="P53" s="113" t="n">
        <f aca="false">Dados_Peso!$K$9</f>
        <v>0</v>
      </c>
      <c r="Q53" s="113" t="n">
        <v>0</v>
      </c>
      <c r="R53" s="113" t="n">
        <v>0</v>
      </c>
    </row>
    <row r="54" customFormat="false" ht="15.75" hidden="false" customHeight="false" outlineLevel="0" collapsed="false">
      <c r="A54" s="6" t="e">
        <v>#NAME?</v>
      </c>
      <c r="B54" s="7" t="n">
        <v>38.36</v>
      </c>
      <c r="C54" s="7" t="n">
        <v>12.5</v>
      </c>
      <c r="D54" s="7" t="n">
        <v>10.8</v>
      </c>
      <c r="E54" s="7" t="n">
        <v>3</v>
      </c>
      <c r="F54" s="7" t="n">
        <v>3.9</v>
      </c>
      <c r="G54" s="7" t="n">
        <v>1.6</v>
      </c>
      <c r="H54" s="110" t="n">
        <v>0</v>
      </c>
      <c r="I54" s="111" t="n">
        <v>45350</v>
      </c>
      <c r="J54" s="112" t="n">
        <v>0</v>
      </c>
      <c r="K54" s="113" t="n">
        <v>0</v>
      </c>
      <c r="L54" s="110" t="n">
        <v>41</v>
      </c>
      <c r="M54" s="110" t="n">
        <v>850</v>
      </c>
      <c r="N54" s="112" t="n">
        <f aca="false">M54-B54</f>
        <v>811.64</v>
      </c>
      <c r="O54" s="113" t="n">
        <f aca="false">Dados_Peso!$K$9</f>
        <v>0</v>
      </c>
      <c r="P54" s="113" t="n">
        <f aca="false">Dados_Peso!$K$9</f>
        <v>0</v>
      </c>
      <c r="Q54" s="113" t="n">
        <v>0</v>
      </c>
      <c r="R54" s="113" t="n">
        <v>0</v>
      </c>
    </row>
    <row r="55" customFormat="false" ht="15.75" hidden="false" customHeight="false" outlineLevel="0" collapsed="false">
      <c r="A55" s="6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7" t="n">
        <v>1.6</v>
      </c>
      <c r="H55" s="110" t="n">
        <v>0</v>
      </c>
      <c r="I55" s="111" t="n">
        <v>45350</v>
      </c>
      <c r="J55" s="112" t="n">
        <v>0</v>
      </c>
      <c r="K55" s="113" t="n">
        <v>0</v>
      </c>
      <c r="L55" s="110" t="n">
        <v>41</v>
      </c>
      <c r="M55" s="110" t="n">
        <v>850</v>
      </c>
      <c r="N55" s="112" t="n">
        <f aca="false">M55-B55</f>
        <v>814.2</v>
      </c>
      <c r="O55" s="113" t="n">
        <f aca="false">Dados_Peso!$K$9</f>
        <v>0</v>
      </c>
      <c r="P55" s="113" t="n">
        <f aca="false">Dados_Peso!$K$9</f>
        <v>0</v>
      </c>
      <c r="Q55" s="113" t="n">
        <v>0</v>
      </c>
      <c r="R55" s="113" t="n">
        <v>0</v>
      </c>
    </row>
    <row r="56" customFormat="false" ht="15.75" hidden="false" customHeight="false" outlineLevel="0" collapsed="false">
      <c r="A56" s="6" t="e">
        <v>#NAME?</v>
      </c>
      <c r="B56" s="7" t="n">
        <v>44.78</v>
      </c>
      <c r="C56" s="7" t="n">
        <v>13.2</v>
      </c>
      <c r="D56" s="7" t="n">
        <v>11</v>
      </c>
      <c r="E56" s="7" t="n">
        <v>3.2</v>
      </c>
      <c r="F56" s="7" t="n">
        <v>4.2</v>
      </c>
      <c r="G56" s="7" t="n">
        <v>1.8</v>
      </c>
      <c r="H56" s="110" t="n">
        <v>0</v>
      </c>
      <c r="I56" s="111" t="n">
        <v>45350</v>
      </c>
      <c r="J56" s="112" t="n">
        <v>0</v>
      </c>
      <c r="K56" s="113" t="n">
        <v>0</v>
      </c>
      <c r="L56" s="110" t="n">
        <v>41</v>
      </c>
      <c r="M56" s="110" t="n">
        <v>850</v>
      </c>
      <c r="N56" s="112" t="n">
        <f aca="false">M56-B56</f>
        <v>805.22</v>
      </c>
      <c r="O56" s="113" t="n">
        <f aca="false">Dados_Peso!$K$9</f>
        <v>0</v>
      </c>
      <c r="P56" s="113" t="n">
        <f aca="false">Dados_Peso!$K$9</f>
        <v>0</v>
      </c>
      <c r="Q56" s="113" t="n">
        <v>0</v>
      </c>
      <c r="R56" s="113" t="n">
        <v>0</v>
      </c>
    </row>
    <row r="57" customFormat="false" ht="15.75" hidden="false" customHeight="false" outlineLevel="0" collapsed="false">
      <c r="A57" s="6" t="e">
        <v>#NAME?</v>
      </c>
      <c r="B57" s="7" t="n">
        <v>44.96</v>
      </c>
      <c r="C57" s="7" t="n">
        <v>13.3</v>
      </c>
      <c r="D57" s="7" t="n">
        <v>11.2</v>
      </c>
      <c r="E57" s="7" t="n">
        <v>3.4</v>
      </c>
      <c r="F57" s="7" t="n">
        <v>3.9</v>
      </c>
      <c r="G57" s="7" t="n">
        <v>1.6</v>
      </c>
      <c r="H57" s="110" t="n">
        <v>0</v>
      </c>
      <c r="I57" s="111" t="n">
        <v>45350</v>
      </c>
      <c r="J57" s="112" t="n">
        <v>0</v>
      </c>
      <c r="K57" s="113" t="n">
        <v>0</v>
      </c>
      <c r="L57" s="110" t="n">
        <v>41</v>
      </c>
      <c r="M57" s="110" t="n">
        <v>850</v>
      </c>
      <c r="N57" s="112" t="n">
        <f aca="false">M57-B57</f>
        <v>805.04</v>
      </c>
      <c r="O57" s="113" t="n">
        <f aca="false">Dados_Peso!$K$9</f>
        <v>0</v>
      </c>
      <c r="P57" s="113" t="n">
        <f aca="false">Dados_Peso!$K$9</f>
        <v>0</v>
      </c>
      <c r="Q57" s="113" t="n">
        <v>0</v>
      </c>
      <c r="R57" s="113" t="n">
        <v>0</v>
      </c>
    </row>
    <row r="58" customFormat="false" ht="15.75" hidden="false" customHeight="false" outlineLevel="0" collapsed="false">
      <c r="A58" s="6" t="e">
        <v>#NAME?</v>
      </c>
      <c r="B58" s="7" t="n">
        <v>32.24</v>
      </c>
      <c r="C58" s="7" t="n">
        <v>12.4</v>
      </c>
      <c r="D58" s="7" t="n">
        <v>10.5</v>
      </c>
      <c r="E58" s="7" t="n">
        <v>3.1</v>
      </c>
      <c r="F58" s="7" t="n">
        <v>3.6</v>
      </c>
      <c r="G58" s="7" t="n">
        <v>1.5</v>
      </c>
      <c r="H58" s="110" t="n">
        <v>0</v>
      </c>
      <c r="I58" s="111" t="n">
        <v>45350</v>
      </c>
      <c r="J58" s="112" t="n">
        <v>0</v>
      </c>
      <c r="K58" s="113" t="n">
        <v>0</v>
      </c>
      <c r="L58" s="110" t="n">
        <v>41</v>
      </c>
      <c r="M58" s="110" t="n">
        <v>850</v>
      </c>
      <c r="N58" s="112" t="n">
        <f aca="false">M58-B58</f>
        <v>817.76</v>
      </c>
      <c r="O58" s="113" t="n">
        <f aca="false">Dados_Peso!$K$9</f>
        <v>0</v>
      </c>
      <c r="P58" s="113" t="n">
        <f aca="false">Dados_Peso!$K$9</f>
        <v>0</v>
      </c>
      <c r="Q58" s="113" t="n">
        <v>0</v>
      </c>
      <c r="R58" s="113" t="n">
        <v>0</v>
      </c>
    </row>
    <row r="59" customFormat="false" ht="15.75" hidden="false" customHeight="false" outlineLevel="0" collapsed="false">
      <c r="A59" s="6" t="e">
        <v>#NAME?</v>
      </c>
      <c r="B59" s="7" t="n">
        <v>43.39</v>
      </c>
      <c r="C59" s="7" t="n">
        <v>13.4</v>
      </c>
      <c r="D59" s="7" t="n">
        <v>11.2</v>
      </c>
      <c r="E59" s="7" t="n">
        <v>3.3</v>
      </c>
      <c r="F59" s="7" t="n">
        <v>4</v>
      </c>
      <c r="G59" s="7" t="n">
        <v>1.8</v>
      </c>
      <c r="H59" s="110" t="n">
        <v>0</v>
      </c>
      <c r="I59" s="111" t="n">
        <v>45350</v>
      </c>
      <c r="J59" s="112" t="n">
        <v>0</v>
      </c>
      <c r="K59" s="113" t="n">
        <v>0</v>
      </c>
      <c r="L59" s="110" t="n">
        <v>41</v>
      </c>
      <c r="M59" s="110" t="n">
        <v>850</v>
      </c>
      <c r="N59" s="112" t="n">
        <f aca="false">M59-B59</f>
        <v>806.61</v>
      </c>
      <c r="O59" s="113" t="n">
        <f aca="false">Dados_Peso!$K$9</f>
        <v>0</v>
      </c>
      <c r="P59" s="113" t="n">
        <f aca="false">Dados_Peso!$K$9</f>
        <v>0</v>
      </c>
      <c r="Q59" s="113" t="n">
        <v>0</v>
      </c>
      <c r="R59" s="113" t="n">
        <v>0</v>
      </c>
    </row>
    <row r="60" customFormat="false" ht="15.75" hidden="false" customHeight="false" outlineLevel="0" collapsed="false">
      <c r="A60" s="6" t="e">
        <v>#NAME?</v>
      </c>
      <c r="B60" s="7" t="n">
        <v>30.74</v>
      </c>
      <c r="C60" s="7" t="n">
        <v>11.7</v>
      </c>
      <c r="D60" s="7" t="n">
        <v>9.9</v>
      </c>
      <c r="E60" s="7" t="n">
        <v>3</v>
      </c>
      <c r="F60" s="7" t="n">
        <v>3.5</v>
      </c>
      <c r="G60" s="7" t="n">
        <v>1.5</v>
      </c>
      <c r="H60" s="110" t="n">
        <v>0</v>
      </c>
      <c r="I60" s="111" t="n">
        <v>45350</v>
      </c>
      <c r="J60" s="112" t="n">
        <v>0</v>
      </c>
      <c r="K60" s="113" t="n">
        <v>0</v>
      </c>
      <c r="L60" s="110" t="n">
        <v>41</v>
      </c>
      <c r="M60" s="110" t="n">
        <v>850</v>
      </c>
      <c r="N60" s="112" t="n">
        <f aca="false">M60-B60</f>
        <v>819.26</v>
      </c>
      <c r="O60" s="113" t="n">
        <f aca="false">Dados_Peso!$K$9</f>
        <v>0</v>
      </c>
      <c r="P60" s="113" t="n">
        <f aca="false">Dados_Peso!$K$9</f>
        <v>0</v>
      </c>
      <c r="Q60" s="113" t="n">
        <v>0</v>
      </c>
      <c r="R60" s="113" t="n">
        <v>0</v>
      </c>
    </row>
    <row r="61" customFormat="false" ht="15.75" hidden="false" customHeight="false" outlineLevel="0" collapsed="false">
      <c r="A61" s="6" t="e">
        <v>#NAME?</v>
      </c>
      <c r="B61" s="7" t="n">
        <v>43.13</v>
      </c>
      <c r="C61" s="7" t="n">
        <v>13.2</v>
      </c>
      <c r="D61" s="7" t="n">
        <v>11</v>
      </c>
      <c r="E61" s="7" t="n">
        <v>3.3</v>
      </c>
      <c r="F61" s="7" t="n">
        <v>4.1</v>
      </c>
      <c r="G61" s="7" t="n">
        <v>1.7</v>
      </c>
      <c r="H61" s="110" t="n">
        <v>0</v>
      </c>
      <c r="I61" s="111" t="n">
        <v>45350</v>
      </c>
      <c r="J61" s="112" t="n">
        <v>0</v>
      </c>
      <c r="K61" s="113" t="n">
        <v>0</v>
      </c>
      <c r="L61" s="110" t="n">
        <v>41</v>
      </c>
      <c r="M61" s="110" t="n">
        <v>850</v>
      </c>
      <c r="N61" s="112" t="n">
        <f aca="false">M61-B61</f>
        <v>806.87</v>
      </c>
      <c r="O61" s="113" t="n">
        <f aca="false">Dados_Peso!$K$9</f>
        <v>0</v>
      </c>
      <c r="P61" s="113" t="n">
        <f aca="false">Dados_Peso!$K$9</f>
        <v>0</v>
      </c>
      <c r="Q61" s="113" t="n">
        <v>0</v>
      </c>
      <c r="R61" s="113" t="n">
        <v>0</v>
      </c>
    </row>
    <row r="62" customFormat="false" ht="15.75" hidden="false" customHeight="false" outlineLevel="0" collapsed="false">
      <c r="A62" s="6" t="e">
        <v>#NAME?</v>
      </c>
      <c r="B62" s="7" t="n">
        <v>47.87</v>
      </c>
      <c r="C62" s="7" t="n">
        <v>13.8</v>
      </c>
      <c r="D62" s="7" t="n">
        <v>11.5</v>
      </c>
      <c r="E62" s="7" t="n">
        <v>3.6</v>
      </c>
      <c r="F62" s="7" t="n">
        <v>4.3</v>
      </c>
      <c r="G62" s="7" t="n">
        <v>1.9</v>
      </c>
      <c r="H62" s="110" t="n">
        <v>0</v>
      </c>
      <c r="I62" s="111" t="n">
        <v>45350</v>
      </c>
      <c r="J62" s="112" t="n">
        <v>0</v>
      </c>
      <c r="K62" s="113" t="n">
        <v>0</v>
      </c>
      <c r="L62" s="110" t="n">
        <v>41</v>
      </c>
      <c r="M62" s="110" t="n">
        <v>850</v>
      </c>
      <c r="N62" s="112" t="n">
        <f aca="false">M62-B62</f>
        <v>802.13</v>
      </c>
      <c r="O62" s="113" t="n">
        <f aca="false">Dados_Peso!$K$9</f>
        <v>0</v>
      </c>
      <c r="P62" s="113" t="n">
        <f aca="false">Dados_Peso!$K$9</f>
        <v>0</v>
      </c>
      <c r="Q62" s="113" t="n">
        <v>0</v>
      </c>
      <c r="R62" s="113" t="n">
        <v>0</v>
      </c>
    </row>
    <row r="63" customFormat="false" ht="15.75" hidden="false" customHeight="false" outlineLevel="0" collapsed="false">
      <c r="A63" s="6" t="e">
        <v>#NAME?</v>
      </c>
      <c r="B63" s="7" t="n">
        <v>42.9</v>
      </c>
      <c r="C63" s="7" t="n">
        <v>13.3</v>
      </c>
      <c r="D63" s="7" t="n">
        <v>11.2</v>
      </c>
      <c r="E63" s="7" t="n">
        <v>3.5</v>
      </c>
      <c r="F63" s="7" t="n">
        <v>4</v>
      </c>
      <c r="G63" s="7" t="n">
        <v>1.8</v>
      </c>
      <c r="H63" s="110" t="n">
        <v>0</v>
      </c>
      <c r="I63" s="111" t="n">
        <v>45350</v>
      </c>
      <c r="J63" s="112" t="n">
        <v>0</v>
      </c>
      <c r="K63" s="113" t="n">
        <v>0</v>
      </c>
      <c r="L63" s="110" t="n">
        <v>41</v>
      </c>
      <c r="M63" s="110" t="n">
        <v>850</v>
      </c>
      <c r="N63" s="112" t="n">
        <f aca="false">M63-B63</f>
        <v>807.1</v>
      </c>
      <c r="O63" s="113" t="n">
        <f aca="false">Dados_Peso!$K$9</f>
        <v>0</v>
      </c>
      <c r="P63" s="113" t="n">
        <f aca="false">Dados_Peso!$K$9</f>
        <v>0</v>
      </c>
      <c r="Q63" s="113" t="n">
        <v>0</v>
      </c>
      <c r="R63" s="113" t="n">
        <v>0</v>
      </c>
    </row>
    <row r="64" customFormat="false" ht="15.75" hidden="false" customHeight="false" outlineLevel="0" collapsed="false">
      <c r="A64" s="6" t="e">
        <v>#NAME?</v>
      </c>
      <c r="B64" s="7" t="n">
        <v>34.84</v>
      </c>
      <c r="C64" s="7" t="n">
        <v>12.4</v>
      </c>
      <c r="D64" s="7" t="n">
        <v>10.5</v>
      </c>
      <c r="E64" s="7" t="n">
        <v>3.1</v>
      </c>
      <c r="F64" s="7" t="n">
        <v>3.9</v>
      </c>
      <c r="G64" s="7" t="n">
        <v>1.5</v>
      </c>
      <c r="H64" s="110" t="n">
        <v>0</v>
      </c>
      <c r="I64" s="111" t="n">
        <v>45350</v>
      </c>
      <c r="J64" s="112" t="n">
        <v>0</v>
      </c>
      <c r="K64" s="113" t="n">
        <v>0</v>
      </c>
      <c r="L64" s="110" t="n">
        <v>41</v>
      </c>
      <c r="M64" s="110" t="n">
        <v>850</v>
      </c>
      <c r="N64" s="112" t="n">
        <f aca="false">M64-B64</f>
        <v>815.16</v>
      </c>
      <c r="O64" s="113" t="n">
        <f aca="false">Dados_Peso!$K$9</f>
        <v>0</v>
      </c>
      <c r="P64" s="113" t="n">
        <f aca="false">Dados_Peso!$K$9</f>
        <v>0</v>
      </c>
      <c r="Q64" s="113" t="n">
        <v>0</v>
      </c>
      <c r="R64" s="113" t="n">
        <v>0</v>
      </c>
    </row>
    <row r="65" customFormat="false" ht="15.75" hidden="false" customHeight="false" outlineLevel="0" collapsed="false">
      <c r="A65" s="6" t="e">
        <v>#NAME?</v>
      </c>
      <c r="B65" s="7" t="n">
        <v>34.64</v>
      </c>
      <c r="C65" s="7" t="n">
        <v>12.8</v>
      </c>
      <c r="D65" s="7" t="n">
        <v>10.9</v>
      </c>
      <c r="E65" s="7" t="n">
        <v>3.3</v>
      </c>
      <c r="F65" s="7" t="n">
        <v>3.8</v>
      </c>
      <c r="G65" s="7" t="n">
        <v>1.5</v>
      </c>
      <c r="H65" s="110" t="n">
        <v>0</v>
      </c>
      <c r="I65" s="111" t="n">
        <v>45350</v>
      </c>
      <c r="J65" s="112" t="n">
        <v>0</v>
      </c>
      <c r="K65" s="113" t="n">
        <v>0</v>
      </c>
      <c r="L65" s="110" t="n">
        <v>41</v>
      </c>
      <c r="M65" s="110" t="n">
        <v>850</v>
      </c>
      <c r="N65" s="112" t="n">
        <f aca="false">M65-B65</f>
        <v>815.36</v>
      </c>
      <c r="O65" s="113" t="n">
        <f aca="false">Dados_Peso!$K$9</f>
        <v>0</v>
      </c>
      <c r="P65" s="113" t="n">
        <f aca="false">Dados_Peso!$K$9</f>
        <v>0</v>
      </c>
      <c r="Q65" s="113" t="n">
        <v>0</v>
      </c>
      <c r="R65" s="113" t="n">
        <v>0</v>
      </c>
    </row>
    <row r="66" customFormat="false" ht="15.75" hidden="false" customHeight="false" outlineLevel="0" collapsed="false">
      <c r="A66" s="6" t="e">
        <v>#NAME?</v>
      </c>
      <c r="B66" s="7" t="n">
        <v>39.4</v>
      </c>
      <c r="C66" s="7" t="n">
        <v>12.5</v>
      </c>
      <c r="D66" s="7" t="n">
        <v>10.7</v>
      </c>
      <c r="E66" s="7" t="n">
        <v>3.1</v>
      </c>
      <c r="F66" s="7" t="n">
        <v>4</v>
      </c>
      <c r="G66" s="7" t="n">
        <v>1.7</v>
      </c>
      <c r="H66" s="110" t="n">
        <v>0</v>
      </c>
      <c r="I66" s="111" t="n">
        <v>45350</v>
      </c>
      <c r="J66" s="112" t="n">
        <v>0</v>
      </c>
      <c r="K66" s="113" t="n">
        <v>0</v>
      </c>
      <c r="L66" s="110" t="n">
        <v>41</v>
      </c>
      <c r="M66" s="110" t="n">
        <v>850</v>
      </c>
      <c r="N66" s="112" t="n">
        <f aca="false">M66-B66</f>
        <v>810.6</v>
      </c>
      <c r="O66" s="113" t="n">
        <f aca="false">Dados_Peso!$K$9</f>
        <v>0</v>
      </c>
      <c r="P66" s="113" t="n">
        <f aca="false">Dados_Peso!$K$9</f>
        <v>0</v>
      </c>
      <c r="Q66" s="113" t="n">
        <v>0</v>
      </c>
      <c r="R66" s="113" t="n">
        <v>0</v>
      </c>
    </row>
    <row r="67" customFormat="false" ht="15.75" hidden="false" customHeight="false" outlineLevel="0" collapsed="false">
      <c r="A67" s="6" t="e">
        <v>#NAME?</v>
      </c>
      <c r="B67" s="7" t="n">
        <v>40.84</v>
      </c>
      <c r="C67" s="7" t="n">
        <v>13.2</v>
      </c>
      <c r="D67" s="7" t="n">
        <v>11.1</v>
      </c>
      <c r="E67" s="7" t="n">
        <v>3.3</v>
      </c>
      <c r="F67" s="7" t="n">
        <v>4</v>
      </c>
      <c r="G67" s="7" t="n">
        <v>1.6</v>
      </c>
      <c r="H67" s="110" t="n">
        <v>0</v>
      </c>
      <c r="I67" s="111" t="n">
        <v>45350</v>
      </c>
      <c r="J67" s="112" t="n">
        <v>0</v>
      </c>
      <c r="K67" s="113" t="n">
        <v>0</v>
      </c>
      <c r="L67" s="110" t="n">
        <v>41</v>
      </c>
      <c r="M67" s="110" t="n">
        <v>850</v>
      </c>
      <c r="N67" s="112" t="n">
        <f aca="false">M67-B67</f>
        <v>809.16</v>
      </c>
      <c r="O67" s="113" t="n">
        <f aca="false">Dados_Peso!$K$9</f>
        <v>0</v>
      </c>
      <c r="P67" s="113" t="n">
        <f aca="false">Dados_Peso!$K$9</f>
        <v>0</v>
      </c>
      <c r="Q67" s="113" t="n">
        <v>0</v>
      </c>
      <c r="R67" s="113" t="n">
        <v>0</v>
      </c>
    </row>
    <row r="68" customFormat="false" ht="15.75" hidden="false" customHeight="false" outlineLevel="0" collapsed="false">
      <c r="A68" s="6" t="e">
        <v>#NAME?</v>
      </c>
      <c r="B68" s="7" t="n">
        <v>33.01</v>
      </c>
      <c r="C68" s="7" t="n">
        <v>12.2</v>
      </c>
      <c r="D68" s="7" t="n">
        <v>10.1</v>
      </c>
      <c r="E68" s="7" t="n">
        <v>3.1</v>
      </c>
      <c r="F68" s="7" t="n">
        <v>3.9</v>
      </c>
      <c r="G68" s="7" t="n">
        <v>1.5</v>
      </c>
      <c r="H68" s="110" t="n">
        <v>0</v>
      </c>
      <c r="I68" s="111" t="n">
        <v>45350</v>
      </c>
      <c r="J68" s="112" t="n">
        <v>0</v>
      </c>
      <c r="K68" s="113" t="n">
        <v>0</v>
      </c>
      <c r="L68" s="110" t="n">
        <v>41</v>
      </c>
      <c r="M68" s="110" t="n">
        <v>850</v>
      </c>
      <c r="N68" s="112" t="n">
        <f aca="false">M68-B68</f>
        <v>816.99</v>
      </c>
      <c r="O68" s="113" t="n">
        <f aca="false">Dados_Peso!$K$9</f>
        <v>0</v>
      </c>
      <c r="P68" s="113" t="n">
        <f aca="false">Dados_Peso!$K$9</f>
        <v>0</v>
      </c>
      <c r="Q68" s="113" t="n">
        <v>0</v>
      </c>
      <c r="R68" s="113" t="n">
        <v>0</v>
      </c>
    </row>
    <row r="69" customFormat="false" ht="15.75" hidden="false" customHeight="false" outlineLevel="0" collapsed="false">
      <c r="A69" s="6" t="e">
        <v>#NAME?</v>
      </c>
      <c r="B69" s="7" t="n">
        <v>38.93</v>
      </c>
      <c r="C69" s="7" t="n">
        <v>12.8</v>
      </c>
      <c r="D69" s="7" t="n">
        <v>10.9</v>
      </c>
      <c r="E69" s="7" t="n">
        <v>3.3</v>
      </c>
      <c r="F69" s="7" t="n">
        <v>3.7</v>
      </c>
      <c r="G69" s="7" t="n">
        <v>1.7</v>
      </c>
      <c r="H69" s="110" t="n">
        <v>0</v>
      </c>
      <c r="I69" s="111" t="n">
        <v>45350</v>
      </c>
      <c r="J69" s="112" t="n">
        <v>0</v>
      </c>
      <c r="K69" s="113" t="n">
        <v>0</v>
      </c>
      <c r="L69" s="110" t="n">
        <v>41</v>
      </c>
      <c r="M69" s="110" t="n">
        <v>850</v>
      </c>
      <c r="N69" s="112" t="n">
        <f aca="false">M69-B69</f>
        <v>811.07</v>
      </c>
      <c r="O69" s="113" t="n">
        <f aca="false">Dados_Peso!$K$9</f>
        <v>0</v>
      </c>
      <c r="P69" s="113" t="n">
        <f aca="false">Dados_Peso!$K$9</f>
        <v>0</v>
      </c>
      <c r="Q69" s="113" t="n">
        <v>0</v>
      </c>
      <c r="R69" s="113" t="n">
        <v>0</v>
      </c>
    </row>
    <row r="70" customFormat="false" ht="15.75" hidden="false" customHeight="false" outlineLevel="0" collapsed="false">
      <c r="A70" s="6" t="e">
        <v>#NAME?</v>
      </c>
      <c r="B70" s="7" t="n">
        <v>48.7</v>
      </c>
      <c r="C70" s="7" t="n">
        <v>13.4</v>
      </c>
      <c r="D70" s="7" t="n">
        <v>11.6</v>
      </c>
      <c r="E70" s="7" t="n">
        <v>3.3</v>
      </c>
      <c r="F70" s="7" t="n">
        <v>4.2</v>
      </c>
      <c r="G70" s="7" t="n">
        <v>1.7</v>
      </c>
      <c r="H70" s="110" t="n">
        <v>0</v>
      </c>
      <c r="I70" s="111" t="n">
        <v>45350</v>
      </c>
      <c r="J70" s="112" t="n">
        <v>0</v>
      </c>
      <c r="K70" s="113" t="n">
        <v>0</v>
      </c>
      <c r="L70" s="110" t="n">
        <v>41</v>
      </c>
      <c r="M70" s="110" t="n">
        <v>850</v>
      </c>
      <c r="N70" s="112" t="n">
        <f aca="false">M70-B70</f>
        <v>801.3</v>
      </c>
      <c r="O70" s="113" t="n">
        <f aca="false">Dados_Peso!$K$9</f>
        <v>0</v>
      </c>
      <c r="P70" s="113" t="n">
        <f aca="false">Dados_Peso!$K$9</f>
        <v>0</v>
      </c>
      <c r="Q70" s="113" t="n">
        <v>0</v>
      </c>
      <c r="R70" s="113" t="n">
        <v>0</v>
      </c>
    </row>
    <row r="71" customFormat="false" ht="15.75" hidden="false" customHeight="false" outlineLevel="0" collapsed="false">
      <c r="A71" s="6" t="e">
        <v>#NAME?</v>
      </c>
      <c r="B71" s="7" t="n">
        <v>49.42</v>
      </c>
      <c r="C71" s="7" t="n">
        <v>13.4</v>
      </c>
      <c r="D71" s="7" t="n">
        <v>11.5</v>
      </c>
      <c r="E71" s="7" t="n">
        <v>3.3</v>
      </c>
      <c r="F71" s="7" t="n">
        <v>4.1</v>
      </c>
      <c r="G71" s="7" t="n">
        <v>1.8</v>
      </c>
      <c r="H71" s="110" t="n">
        <v>0</v>
      </c>
      <c r="I71" s="111" t="n">
        <v>45350</v>
      </c>
      <c r="J71" s="112" t="n">
        <v>0</v>
      </c>
      <c r="K71" s="113" t="n">
        <v>0</v>
      </c>
      <c r="L71" s="110" t="n">
        <v>41</v>
      </c>
      <c r="M71" s="110" t="n">
        <v>850</v>
      </c>
      <c r="N71" s="112" t="n">
        <f aca="false">M71-B71</f>
        <v>800.58</v>
      </c>
      <c r="O71" s="113" t="n">
        <f aca="false">Dados_Peso!$K$9</f>
        <v>0</v>
      </c>
      <c r="P71" s="113" t="n">
        <f aca="false">Dados_Peso!$K$9</f>
        <v>0</v>
      </c>
      <c r="Q71" s="113" t="n">
        <v>0</v>
      </c>
      <c r="R71" s="113" t="n">
        <v>0</v>
      </c>
    </row>
    <row r="72" customFormat="false" ht="15.75" hidden="false" customHeight="false" outlineLevel="0" collapsed="false">
      <c r="A72" s="6" t="e">
        <v>#NAME?</v>
      </c>
      <c r="B72" s="7" t="n">
        <v>35.24</v>
      </c>
      <c r="C72" s="7" t="n">
        <v>12.4</v>
      </c>
      <c r="D72" s="7" t="n">
        <v>10.6</v>
      </c>
      <c r="E72" s="7" t="n">
        <v>3.1</v>
      </c>
      <c r="F72" s="7" t="n">
        <v>3.8</v>
      </c>
      <c r="G72" s="7" t="n">
        <v>1.6</v>
      </c>
      <c r="H72" s="110" t="n">
        <v>0</v>
      </c>
      <c r="I72" s="111" t="n">
        <v>45350</v>
      </c>
      <c r="J72" s="112" t="n">
        <v>0</v>
      </c>
      <c r="K72" s="113" t="n">
        <v>0</v>
      </c>
      <c r="L72" s="110" t="n">
        <v>41</v>
      </c>
      <c r="M72" s="110" t="n">
        <v>850</v>
      </c>
      <c r="N72" s="112" t="n">
        <f aca="false">M72-B72</f>
        <v>814.76</v>
      </c>
      <c r="O72" s="113" t="n">
        <f aca="false">Dados_Peso!$K$9</f>
        <v>0</v>
      </c>
      <c r="P72" s="113" t="n">
        <f aca="false">Dados_Peso!$K$9</f>
        <v>0</v>
      </c>
      <c r="Q72" s="113" t="n">
        <v>0</v>
      </c>
      <c r="R72" s="113" t="n">
        <v>0</v>
      </c>
    </row>
    <row r="73" customFormat="false" ht="15.75" hidden="false" customHeight="false" outlineLevel="0" collapsed="false">
      <c r="A73" s="6" t="e">
        <v>#NAME?</v>
      </c>
      <c r="B73" s="7" t="n">
        <v>36.76</v>
      </c>
      <c r="C73" s="7" t="n">
        <v>12.8</v>
      </c>
      <c r="D73" s="7" t="n">
        <v>10.8</v>
      </c>
      <c r="E73" s="7" t="n">
        <v>3.2</v>
      </c>
      <c r="F73" s="7" t="n">
        <v>3.8</v>
      </c>
      <c r="G73" s="7" t="n">
        <v>1.6</v>
      </c>
      <c r="H73" s="110" t="n">
        <v>0</v>
      </c>
      <c r="I73" s="111" t="n">
        <v>45350</v>
      </c>
      <c r="J73" s="112" t="n">
        <v>0</v>
      </c>
      <c r="K73" s="113" t="n">
        <v>0</v>
      </c>
      <c r="L73" s="110" t="n">
        <v>41</v>
      </c>
      <c r="M73" s="110" t="n">
        <v>850</v>
      </c>
      <c r="N73" s="112" t="n">
        <f aca="false">M73-B73</f>
        <v>813.24</v>
      </c>
      <c r="O73" s="113" t="n">
        <f aca="false">Dados_Peso!$K$9</f>
        <v>0</v>
      </c>
      <c r="P73" s="113" t="n">
        <f aca="false">Dados_Peso!$K$9</f>
        <v>0</v>
      </c>
      <c r="Q73" s="113" t="n">
        <v>0</v>
      </c>
      <c r="R73" s="113" t="n">
        <v>0</v>
      </c>
    </row>
    <row r="74" customFormat="false" ht="15.75" hidden="false" customHeight="false" outlineLevel="0" collapsed="false">
      <c r="A74" s="6" t="e">
        <v>#NAME?</v>
      </c>
      <c r="B74" s="7" t="n">
        <v>34.82</v>
      </c>
      <c r="C74" s="7" t="n">
        <v>12</v>
      </c>
      <c r="D74" s="7" t="n">
        <v>10.2</v>
      </c>
      <c r="E74" s="7" t="n">
        <v>3.2</v>
      </c>
      <c r="F74" s="7" t="n">
        <v>3.8</v>
      </c>
      <c r="G74" s="7" t="n">
        <v>1.5</v>
      </c>
      <c r="H74" s="110" t="n">
        <v>0</v>
      </c>
      <c r="I74" s="111" t="n">
        <v>45350</v>
      </c>
      <c r="J74" s="112" t="n">
        <v>0</v>
      </c>
      <c r="K74" s="113" t="n">
        <v>0</v>
      </c>
      <c r="L74" s="110" t="n">
        <v>41</v>
      </c>
      <c r="M74" s="110" t="n">
        <v>850</v>
      </c>
      <c r="N74" s="112" t="n">
        <f aca="false">M74-B74</f>
        <v>815.18</v>
      </c>
      <c r="O74" s="113" t="n">
        <f aca="false">Dados_Peso!$K$9</f>
        <v>0</v>
      </c>
      <c r="P74" s="113" t="n">
        <f aca="false">Dados_Peso!$K$9</f>
        <v>0</v>
      </c>
      <c r="Q74" s="113" t="n">
        <v>0</v>
      </c>
      <c r="R74" s="113" t="n">
        <v>0</v>
      </c>
    </row>
    <row r="75" customFormat="false" ht="15.75" hidden="false" customHeight="false" outlineLevel="0" collapsed="false">
      <c r="A75" s="6" t="e">
        <v>#NAME?</v>
      </c>
      <c r="B75" s="7" t="n">
        <v>36.99</v>
      </c>
      <c r="C75" s="7" t="n">
        <v>12.7</v>
      </c>
      <c r="D75" s="7" t="n">
        <v>10.9</v>
      </c>
      <c r="E75" s="7" t="n">
        <v>3.2</v>
      </c>
      <c r="F75" s="7" t="n">
        <v>3.6</v>
      </c>
      <c r="G75" s="7" t="n">
        <v>1.6</v>
      </c>
      <c r="H75" s="110" t="n">
        <v>0</v>
      </c>
      <c r="I75" s="111" t="n">
        <v>45350</v>
      </c>
      <c r="J75" s="112" t="n">
        <v>0</v>
      </c>
      <c r="K75" s="113" t="n">
        <v>0</v>
      </c>
      <c r="L75" s="110" t="n">
        <v>41</v>
      </c>
      <c r="M75" s="110" t="n">
        <v>850</v>
      </c>
      <c r="N75" s="112" t="n">
        <f aca="false">M75-B75</f>
        <v>813.01</v>
      </c>
      <c r="O75" s="113" t="n">
        <f aca="false">Dados_Peso!$K$9</f>
        <v>0</v>
      </c>
      <c r="P75" s="113" t="n">
        <f aca="false">Dados_Peso!$K$9</f>
        <v>0</v>
      </c>
      <c r="Q75" s="113" t="n">
        <v>0</v>
      </c>
      <c r="R75" s="113" t="n">
        <v>0</v>
      </c>
    </row>
    <row r="76" customFormat="false" ht="15.75" hidden="false" customHeight="false" outlineLevel="0" collapsed="false">
      <c r="A76" s="6" t="e">
        <v>#NAME?</v>
      </c>
      <c r="B76" s="7" t="n">
        <v>41.31</v>
      </c>
      <c r="C76" s="7" t="n">
        <v>12.8</v>
      </c>
      <c r="D76" s="7" t="n">
        <v>10.9</v>
      </c>
      <c r="E76" s="7" t="n">
        <v>3.2</v>
      </c>
      <c r="F76" s="7" t="n">
        <v>3.9</v>
      </c>
      <c r="G76" s="7" t="n">
        <v>1.6</v>
      </c>
      <c r="H76" s="110" t="n">
        <v>0</v>
      </c>
      <c r="I76" s="111" t="n">
        <v>45350</v>
      </c>
      <c r="J76" s="112" t="n">
        <v>0</v>
      </c>
      <c r="K76" s="113" t="n">
        <v>0</v>
      </c>
      <c r="L76" s="110" t="n">
        <v>41</v>
      </c>
      <c r="M76" s="110" t="n">
        <v>850</v>
      </c>
      <c r="N76" s="112" t="n">
        <f aca="false">M76-B76</f>
        <v>808.69</v>
      </c>
      <c r="O76" s="113" t="n">
        <f aca="false">Dados_Peso!$K$9</f>
        <v>0</v>
      </c>
      <c r="P76" s="113" t="n">
        <f aca="false">Dados_Peso!$K$9</f>
        <v>0</v>
      </c>
      <c r="Q76" s="113" t="n">
        <v>0</v>
      </c>
      <c r="R76" s="113" t="n">
        <v>0</v>
      </c>
    </row>
    <row r="77" customFormat="false" ht="15.75" hidden="false" customHeight="false" outlineLevel="0" collapsed="false">
      <c r="A77" s="6" t="e">
        <v>#NAME?</v>
      </c>
      <c r="B77" s="7" t="n">
        <v>40.74</v>
      </c>
      <c r="C77" s="7" t="n">
        <v>12.9</v>
      </c>
      <c r="D77" s="7" t="n">
        <v>10.9</v>
      </c>
      <c r="E77" s="7" t="n">
        <v>3.2</v>
      </c>
      <c r="F77" s="7" t="n">
        <v>3.7</v>
      </c>
      <c r="G77" s="7" t="n">
        <v>1.6</v>
      </c>
      <c r="H77" s="110" t="n">
        <v>0</v>
      </c>
      <c r="I77" s="111" t="n">
        <v>45350</v>
      </c>
      <c r="J77" s="112" t="n">
        <v>0</v>
      </c>
      <c r="K77" s="113" t="n">
        <v>0</v>
      </c>
      <c r="L77" s="110" t="n">
        <v>41</v>
      </c>
      <c r="M77" s="110" t="n">
        <v>850</v>
      </c>
      <c r="N77" s="112" t="n">
        <f aca="false">M77-B77</f>
        <v>809.26</v>
      </c>
      <c r="O77" s="113" t="n">
        <f aca="false">Dados_Peso!$K$9</f>
        <v>0</v>
      </c>
      <c r="P77" s="113" t="n">
        <f aca="false">Dados_Peso!$K$9</f>
        <v>0</v>
      </c>
      <c r="Q77" s="113" t="n">
        <v>0</v>
      </c>
      <c r="R77" s="113" t="n">
        <v>0</v>
      </c>
    </row>
    <row r="78" customFormat="false" ht="15.75" hidden="false" customHeight="false" outlineLevel="0" collapsed="false">
      <c r="A78" s="6" t="e">
        <v>#NAME?</v>
      </c>
      <c r="B78" s="7" t="n">
        <v>43.28</v>
      </c>
      <c r="C78" s="7" t="n">
        <v>13.1</v>
      </c>
      <c r="D78" s="7" t="n">
        <v>11.2</v>
      </c>
      <c r="E78" s="7" t="n">
        <v>3.3</v>
      </c>
      <c r="F78" s="7" t="n">
        <v>4</v>
      </c>
      <c r="G78" s="7" t="n">
        <v>1.6</v>
      </c>
      <c r="H78" s="110" t="n">
        <v>0</v>
      </c>
      <c r="I78" s="111" t="n">
        <v>45350</v>
      </c>
      <c r="J78" s="112" t="n">
        <v>0</v>
      </c>
      <c r="K78" s="113" t="n">
        <v>0</v>
      </c>
      <c r="L78" s="110" t="n">
        <v>41</v>
      </c>
      <c r="M78" s="110" t="n">
        <v>850</v>
      </c>
      <c r="N78" s="112" t="n">
        <f aca="false">M78-B78</f>
        <v>806.72</v>
      </c>
      <c r="O78" s="113" t="n">
        <f aca="false">Dados_Peso!$K$9</f>
        <v>0</v>
      </c>
      <c r="P78" s="113" t="n">
        <f aca="false">Dados_Peso!$K$9</f>
        <v>0</v>
      </c>
      <c r="Q78" s="113" t="n">
        <v>0</v>
      </c>
      <c r="R78" s="113" t="n">
        <v>0</v>
      </c>
    </row>
    <row r="79" customFormat="false" ht="15.75" hidden="false" customHeight="false" outlineLevel="0" collapsed="false">
      <c r="A79" s="6" t="e">
        <v>#NAME?</v>
      </c>
      <c r="B79" s="7" t="n">
        <v>39.39</v>
      </c>
      <c r="C79" s="7" t="n">
        <v>12.5</v>
      </c>
      <c r="D79" s="7" t="n">
        <v>11</v>
      </c>
      <c r="E79" s="7" t="n">
        <v>3.1</v>
      </c>
      <c r="F79" s="7" t="n">
        <v>3.7</v>
      </c>
      <c r="G79" s="7" t="n">
        <v>1.6</v>
      </c>
      <c r="H79" s="110" t="n">
        <v>0</v>
      </c>
      <c r="I79" s="111" t="n">
        <v>45350</v>
      </c>
      <c r="J79" s="112" t="n">
        <v>0</v>
      </c>
      <c r="K79" s="113" t="n">
        <v>0</v>
      </c>
      <c r="L79" s="110" t="n">
        <v>41</v>
      </c>
      <c r="M79" s="110" t="n">
        <v>850</v>
      </c>
      <c r="N79" s="112" t="n">
        <f aca="false">M79-B79</f>
        <v>810.61</v>
      </c>
      <c r="O79" s="113" t="n">
        <f aca="false">Dados_Peso!$K$9</f>
        <v>0</v>
      </c>
      <c r="P79" s="113" t="n">
        <f aca="false">Dados_Peso!$K$9</f>
        <v>0</v>
      </c>
      <c r="Q79" s="113" t="n">
        <v>0</v>
      </c>
      <c r="R79" s="113" t="n">
        <v>0</v>
      </c>
    </row>
    <row r="80" customFormat="false" ht="15.75" hidden="false" customHeight="false" outlineLevel="0" collapsed="false">
      <c r="A80" s="6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110" t="n">
        <v>0</v>
      </c>
      <c r="I80" s="111" t="n">
        <v>45350</v>
      </c>
      <c r="J80" s="112" t="n">
        <v>0</v>
      </c>
      <c r="K80" s="113" t="n">
        <v>0</v>
      </c>
      <c r="L80" s="110" t="n">
        <v>41</v>
      </c>
      <c r="M80" s="110" t="n">
        <v>850</v>
      </c>
      <c r="N80" s="112" t="n">
        <f aca="false">M80-B80</f>
        <v>818.8</v>
      </c>
      <c r="O80" s="113" t="n">
        <f aca="false">Dados_Peso!$K$9</f>
        <v>0</v>
      </c>
      <c r="P80" s="113" t="n">
        <f aca="false">Dados_Peso!$K$9</f>
        <v>0</v>
      </c>
      <c r="Q80" s="113" t="n">
        <v>0</v>
      </c>
      <c r="R80" s="113" t="n">
        <v>0</v>
      </c>
    </row>
    <row r="81" customFormat="false" ht="15.75" hidden="false" customHeight="false" outlineLevel="0" collapsed="false">
      <c r="A81" s="6" t="e">
        <v>#NAME?</v>
      </c>
      <c r="B81" s="7" t="n">
        <v>43.79</v>
      </c>
      <c r="C81" s="7" t="n">
        <v>13.3</v>
      </c>
      <c r="D81" s="7" t="n">
        <v>11.4</v>
      </c>
      <c r="E81" s="7" t="n">
        <v>3.5</v>
      </c>
      <c r="F81" s="7" t="n">
        <v>4</v>
      </c>
      <c r="G81" s="7" t="n">
        <v>1.6</v>
      </c>
      <c r="H81" s="110" t="n">
        <v>0</v>
      </c>
      <c r="I81" s="111" t="n">
        <v>45350</v>
      </c>
      <c r="J81" s="112" t="n">
        <v>0</v>
      </c>
      <c r="K81" s="113" t="n">
        <v>0</v>
      </c>
      <c r="L81" s="110" t="n">
        <v>41</v>
      </c>
      <c r="M81" s="110" t="n">
        <v>850</v>
      </c>
      <c r="N81" s="112" t="n">
        <f aca="false">M81-B81</f>
        <v>806.21</v>
      </c>
      <c r="O81" s="113" t="n">
        <f aca="false">Dados_Peso!$K$9</f>
        <v>0</v>
      </c>
      <c r="P81" s="113" t="n">
        <f aca="false">Dados_Peso!$K$9</f>
        <v>0</v>
      </c>
      <c r="Q81" s="113" t="n">
        <v>0</v>
      </c>
      <c r="R81" s="113" t="n">
        <v>0</v>
      </c>
    </row>
    <row r="82" customFormat="false" ht="15.75" hidden="false" customHeight="false" outlineLevel="0" collapsed="false">
      <c r="A82" s="6" t="e">
        <v>#NAME?</v>
      </c>
      <c r="B82" s="7" t="n">
        <v>40.88</v>
      </c>
      <c r="C82" s="7" t="n">
        <v>13.4</v>
      </c>
      <c r="D82" s="7" t="n">
        <v>11.3</v>
      </c>
      <c r="E82" s="7" t="n">
        <v>3.2</v>
      </c>
      <c r="F82" s="7" t="n">
        <v>3.6</v>
      </c>
      <c r="G82" s="7" t="n">
        <v>1.7</v>
      </c>
      <c r="H82" s="110" t="n">
        <v>0</v>
      </c>
      <c r="I82" s="111" t="n">
        <v>45350</v>
      </c>
      <c r="J82" s="112" t="n">
        <v>0</v>
      </c>
      <c r="K82" s="113" t="n">
        <v>0</v>
      </c>
      <c r="L82" s="110" t="n">
        <v>41</v>
      </c>
      <c r="M82" s="110" t="n">
        <v>850</v>
      </c>
      <c r="N82" s="112" t="n">
        <f aca="false">M82-B82</f>
        <v>809.12</v>
      </c>
      <c r="O82" s="113" t="n">
        <f aca="false">Dados_Peso!$K$9</f>
        <v>0</v>
      </c>
      <c r="P82" s="113" t="n">
        <f aca="false">Dados_Peso!$K$9</f>
        <v>0</v>
      </c>
      <c r="Q82" s="113" t="n">
        <v>0</v>
      </c>
      <c r="R82" s="113" t="n">
        <v>0</v>
      </c>
    </row>
    <row r="83" customFormat="false" ht="15.75" hidden="false" customHeight="false" outlineLevel="0" collapsed="false">
      <c r="A83" s="6" t="e">
        <v>#NAME?</v>
      </c>
      <c r="B83" s="7" t="n">
        <v>37.78</v>
      </c>
      <c r="C83" s="7" t="n">
        <v>11.9</v>
      </c>
      <c r="D83" s="7" t="n">
        <v>10</v>
      </c>
      <c r="E83" s="7" t="n">
        <v>3.1</v>
      </c>
      <c r="F83" s="7" t="n">
        <v>3.9</v>
      </c>
      <c r="G83" s="7" t="n">
        <v>1.6</v>
      </c>
      <c r="H83" s="110" t="n">
        <v>0</v>
      </c>
      <c r="I83" s="111" t="n">
        <v>45350</v>
      </c>
      <c r="J83" s="112" t="n">
        <v>0</v>
      </c>
      <c r="K83" s="113" t="n">
        <v>0</v>
      </c>
      <c r="L83" s="110" t="n">
        <v>41</v>
      </c>
      <c r="M83" s="110" t="n">
        <v>850</v>
      </c>
      <c r="N83" s="112" t="n">
        <f aca="false">M83-B83</f>
        <v>812.22</v>
      </c>
      <c r="O83" s="113" t="n">
        <f aca="false">Dados_Peso!$K$9</f>
        <v>0</v>
      </c>
      <c r="P83" s="113" t="n">
        <f aca="false">Dados_Peso!$K$9</f>
        <v>0</v>
      </c>
      <c r="Q83" s="113" t="n">
        <v>0</v>
      </c>
      <c r="R83" s="113" t="n">
        <v>0</v>
      </c>
    </row>
    <row r="84" customFormat="false" ht="15.75" hidden="false" customHeight="false" outlineLevel="0" collapsed="false">
      <c r="A84" s="6" t="e">
        <v>#NAME?</v>
      </c>
      <c r="B84" s="7" t="n">
        <v>45.69</v>
      </c>
      <c r="C84" s="7" t="n">
        <v>13.3</v>
      </c>
      <c r="D84" s="7" t="n">
        <v>11.4</v>
      </c>
      <c r="E84" s="7" t="n">
        <v>3.2</v>
      </c>
      <c r="F84" s="7" t="n">
        <v>4</v>
      </c>
      <c r="G84" s="7" t="n">
        <v>1.7</v>
      </c>
      <c r="H84" s="110" t="n">
        <v>0</v>
      </c>
      <c r="I84" s="111" t="n">
        <v>45350</v>
      </c>
      <c r="J84" s="112" t="n">
        <v>0</v>
      </c>
      <c r="K84" s="113" t="n">
        <v>0</v>
      </c>
      <c r="L84" s="110" t="n">
        <v>41</v>
      </c>
      <c r="M84" s="110" t="n">
        <v>850</v>
      </c>
      <c r="N84" s="112" t="n">
        <f aca="false">M84-B84</f>
        <v>804.31</v>
      </c>
      <c r="O84" s="113" t="n">
        <f aca="false">Dados_Peso!$K$9</f>
        <v>0</v>
      </c>
      <c r="P84" s="113" t="n">
        <f aca="false">Dados_Peso!$K$9</f>
        <v>0</v>
      </c>
      <c r="Q84" s="113" t="n">
        <v>0</v>
      </c>
      <c r="R84" s="113" t="n">
        <v>0</v>
      </c>
    </row>
    <row r="85" customFormat="false" ht="15.75" hidden="false" customHeight="false" outlineLevel="0" collapsed="false">
      <c r="A85" s="6" t="e">
        <v>#NAME?</v>
      </c>
      <c r="B85" s="7" t="n">
        <v>48.56</v>
      </c>
      <c r="C85" s="7" t="n">
        <v>13.4</v>
      </c>
      <c r="D85" s="7" t="n">
        <v>11.5</v>
      </c>
      <c r="E85" s="7" t="n">
        <v>3.4</v>
      </c>
      <c r="F85" s="7" t="n">
        <v>4</v>
      </c>
      <c r="G85" s="7" t="n">
        <v>1.7</v>
      </c>
      <c r="H85" s="110" t="n">
        <v>0</v>
      </c>
      <c r="I85" s="111" t="n">
        <v>45350</v>
      </c>
      <c r="J85" s="112" t="n">
        <v>0</v>
      </c>
      <c r="K85" s="113" t="n">
        <v>0</v>
      </c>
      <c r="L85" s="110" t="n">
        <v>41</v>
      </c>
      <c r="M85" s="110" t="n">
        <v>850</v>
      </c>
      <c r="N85" s="112" t="n">
        <f aca="false">M85-B85</f>
        <v>801.44</v>
      </c>
      <c r="O85" s="113" t="n">
        <f aca="false">Dados_Peso!$K$9</f>
        <v>0</v>
      </c>
      <c r="P85" s="113" t="n">
        <f aca="false">Dados_Peso!$K$9</f>
        <v>0</v>
      </c>
      <c r="Q85" s="113" t="n">
        <v>0</v>
      </c>
      <c r="R85" s="113" t="n">
        <v>0</v>
      </c>
    </row>
    <row r="86" customFormat="false" ht="15.75" hidden="false" customHeight="false" outlineLevel="0" collapsed="false">
      <c r="A86" s="6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110" t="n">
        <v>0</v>
      </c>
      <c r="I86" s="111" t="n">
        <v>45350</v>
      </c>
      <c r="J86" s="112" t="n">
        <v>0</v>
      </c>
      <c r="K86" s="113" t="n">
        <v>0</v>
      </c>
      <c r="L86" s="110" t="n">
        <v>41</v>
      </c>
      <c r="M86" s="110" t="n">
        <v>850</v>
      </c>
      <c r="N86" s="112" t="n">
        <f aca="false">M86-B86</f>
        <v>812.38</v>
      </c>
      <c r="O86" s="113" t="n">
        <f aca="false">Dados_Peso!$K$9</f>
        <v>0</v>
      </c>
      <c r="P86" s="113" t="n">
        <f aca="false">Dados_Peso!$K$9</f>
        <v>0</v>
      </c>
      <c r="Q86" s="113" t="n">
        <v>0</v>
      </c>
      <c r="R86" s="113" t="n">
        <v>0</v>
      </c>
    </row>
    <row r="87" customFormat="false" ht="15.75" hidden="false" customHeight="false" outlineLevel="0" collapsed="false">
      <c r="A87" s="6" t="e">
        <v>#NAME?</v>
      </c>
      <c r="B87" s="7" t="n">
        <v>39.07</v>
      </c>
      <c r="C87" s="7" t="n">
        <v>12.6</v>
      </c>
      <c r="D87" s="7" t="n">
        <v>10.8</v>
      </c>
      <c r="E87" s="7" t="n">
        <v>3.3</v>
      </c>
      <c r="F87" s="7" t="n">
        <v>3.9</v>
      </c>
      <c r="G87" s="7" t="n">
        <v>1.6</v>
      </c>
      <c r="H87" s="110" t="n">
        <v>0</v>
      </c>
      <c r="I87" s="111" t="n">
        <v>45350</v>
      </c>
      <c r="J87" s="112" t="n">
        <v>0</v>
      </c>
      <c r="K87" s="113" t="n">
        <v>0</v>
      </c>
      <c r="L87" s="110" t="n">
        <v>41</v>
      </c>
      <c r="M87" s="110" t="n">
        <v>850</v>
      </c>
      <c r="N87" s="112" t="n">
        <f aca="false">M87-B87</f>
        <v>810.93</v>
      </c>
      <c r="O87" s="113" t="n">
        <f aca="false">Dados_Peso!$K$9</f>
        <v>0</v>
      </c>
      <c r="P87" s="113" t="n">
        <f aca="false">Dados_Peso!$K$9</f>
        <v>0</v>
      </c>
      <c r="Q87" s="113" t="n">
        <v>0</v>
      </c>
      <c r="R87" s="113" t="n">
        <v>0</v>
      </c>
    </row>
    <row r="88" customFormat="false" ht="15.75" hidden="false" customHeight="false" outlineLevel="0" collapsed="false">
      <c r="A88" s="6" t="e">
        <v>#NAME?</v>
      </c>
      <c r="B88" s="7" t="n">
        <v>42.71</v>
      </c>
      <c r="C88" s="7" t="n">
        <v>13</v>
      </c>
      <c r="D88" s="7" t="n">
        <v>11.2</v>
      </c>
      <c r="E88" s="7" t="n">
        <v>3.4</v>
      </c>
      <c r="F88" s="7" t="n">
        <v>4</v>
      </c>
      <c r="G88" s="7" t="n">
        <v>1.7</v>
      </c>
      <c r="H88" s="110" t="n">
        <v>0</v>
      </c>
      <c r="I88" s="111" t="n">
        <v>45350</v>
      </c>
      <c r="J88" s="112" t="n">
        <v>0</v>
      </c>
      <c r="K88" s="113" t="n">
        <v>0</v>
      </c>
      <c r="L88" s="110" t="n">
        <v>41</v>
      </c>
      <c r="M88" s="110" t="n">
        <v>850</v>
      </c>
      <c r="N88" s="112" t="n">
        <f aca="false">M88-B88</f>
        <v>807.29</v>
      </c>
      <c r="O88" s="113" t="n">
        <f aca="false">Dados_Peso!$K$9</f>
        <v>0</v>
      </c>
      <c r="P88" s="113" t="n">
        <f aca="false">Dados_Peso!$K$9</f>
        <v>0</v>
      </c>
      <c r="Q88" s="113" t="n">
        <v>0</v>
      </c>
      <c r="R88" s="113" t="n">
        <v>0</v>
      </c>
    </row>
    <row r="89" customFormat="false" ht="15.75" hidden="false" customHeight="false" outlineLevel="0" collapsed="false">
      <c r="A89" s="6" t="e">
        <v>#NAME?</v>
      </c>
      <c r="B89" s="7" t="n">
        <v>34.88</v>
      </c>
      <c r="C89" s="7" t="n">
        <v>12.2</v>
      </c>
      <c r="D89" s="7" t="n">
        <v>10.2</v>
      </c>
      <c r="E89" s="7" t="n">
        <v>3.1</v>
      </c>
      <c r="F89" s="7" t="n">
        <v>3.8</v>
      </c>
      <c r="G89" s="7" t="n">
        <v>1.5</v>
      </c>
      <c r="H89" s="110" t="n">
        <v>0</v>
      </c>
      <c r="I89" s="111" t="n">
        <v>45350</v>
      </c>
      <c r="J89" s="112" t="n">
        <v>0</v>
      </c>
      <c r="K89" s="113" t="n">
        <v>0</v>
      </c>
      <c r="L89" s="110" t="n">
        <v>41</v>
      </c>
      <c r="M89" s="110" t="n">
        <v>850</v>
      </c>
      <c r="N89" s="112" t="n">
        <f aca="false">M89-B89</f>
        <v>815.12</v>
      </c>
      <c r="O89" s="113" t="n">
        <f aca="false">Dados_Peso!$K$9</f>
        <v>0</v>
      </c>
      <c r="P89" s="113" t="n">
        <f aca="false">Dados_Peso!$K$9</f>
        <v>0</v>
      </c>
      <c r="Q89" s="113" t="n">
        <v>0</v>
      </c>
      <c r="R89" s="113" t="n">
        <v>0</v>
      </c>
    </row>
    <row r="90" customFormat="false" ht="15.75" hidden="false" customHeight="false" outlineLevel="0" collapsed="false">
      <c r="A90" s="6" t="e">
        <v>#NAME?</v>
      </c>
      <c r="B90" s="7" t="n">
        <v>37.75</v>
      </c>
      <c r="C90" s="7" t="n">
        <v>12.5</v>
      </c>
      <c r="D90" s="7" t="n">
        <v>10.8</v>
      </c>
      <c r="E90" s="7" t="n">
        <v>3.2</v>
      </c>
      <c r="F90" s="7" t="n">
        <v>3.8</v>
      </c>
      <c r="G90" s="7" t="n">
        <v>1.5</v>
      </c>
      <c r="H90" s="110" t="n">
        <v>0</v>
      </c>
      <c r="I90" s="111" t="n">
        <v>45350</v>
      </c>
      <c r="J90" s="112" t="n">
        <v>0</v>
      </c>
      <c r="K90" s="113" t="n">
        <v>0</v>
      </c>
      <c r="L90" s="110" t="n">
        <v>41</v>
      </c>
      <c r="M90" s="110" t="n">
        <v>850</v>
      </c>
      <c r="N90" s="112" t="n">
        <f aca="false">M90-B90</f>
        <v>812.25</v>
      </c>
      <c r="O90" s="113" t="n">
        <f aca="false">Dados_Peso!$K$9</f>
        <v>0</v>
      </c>
      <c r="P90" s="113" t="n">
        <f aca="false">Dados_Peso!$K$9</f>
        <v>0</v>
      </c>
      <c r="Q90" s="113" t="n">
        <v>0</v>
      </c>
      <c r="R90" s="113" t="n">
        <v>0</v>
      </c>
    </row>
    <row r="91" customFormat="false" ht="15.75" hidden="false" customHeight="false" outlineLevel="0" collapsed="false">
      <c r="A91" s="6" t="e">
        <v>#NAME?</v>
      </c>
      <c r="B91" s="7" t="n">
        <v>34.94</v>
      </c>
      <c r="C91" s="7" t="n">
        <v>12.5</v>
      </c>
      <c r="D91" s="7" t="n">
        <v>10.4</v>
      </c>
      <c r="E91" s="7" t="n">
        <v>3</v>
      </c>
      <c r="F91" s="7" t="n">
        <v>3.6</v>
      </c>
      <c r="G91" s="7" t="n">
        <v>1.6</v>
      </c>
      <c r="H91" s="110" t="n">
        <v>0</v>
      </c>
      <c r="I91" s="111" t="n">
        <v>45350</v>
      </c>
      <c r="J91" s="112" t="n">
        <v>0</v>
      </c>
      <c r="K91" s="113" t="n">
        <v>0</v>
      </c>
      <c r="L91" s="110" t="n">
        <v>41</v>
      </c>
      <c r="M91" s="110" t="n">
        <v>850</v>
      </c>
      <c r="N91" s="112" t="n">
        <f aca="false">M91-B91</f>
        <v>815.06</v>
      </c>
      <c r="O91" s="113" t="n">
        <f aca="false">Dados_Peso!$K$9</f>
        <v>0</v>
      </c>
      <c r="P91" s="113" t="n">
        <f aca="false">Dados_Peso!$K$9</f>
        <v>0</v>
      </c>
      <c r="Q91" s="113" t="n">
        <v>0</v>
      </c>
      <c r="R91" s="113" t="n">
        <v>0</v>
      </c>
    </row>
    <row r="92" customFormat="false" ht="15.75" hidden="false" customHeight="false" outlineLevel="0" collapsed="false">
      <c r="A92" s="6" t="e">
        <v>#NAME?</v>
      </c>
      <c r="B92" s="7" t="n">
        <v>45.93</v>
      </c>
      <c r="C92" s="7" t="n">
        <v>13.4</v>
      </c>
      <c r="D92" s="7" t="n">
        <v>11.1</v>
      </c>
      <c r="E92" s="7" t="n">
        <v>3.3</v>
      </c>
      <c r="F92" s="7" t="n">
        <v>4.1</v>
      </c>
      <c r="G92" s="7" t="n">
        <v>1.7</v>
      </c>
      <c r="H92" s="110" t="n">
        <v>0</v>
      </c>
      <c r="I92" s="111" t="n">
        <v>45350</v>
      </c>
      <c r="J92" s="112" t="n">
        <v>0</v>
      </c>
      <c r="K92" s="113" t="n">
        <v>0</v>
      </c>
      <c r="L92" s="110" t="n">
        <v>41</v>
      </c>
      <c r="M92" s="110" t="n">
        <v>850</v>
      </c>
      <c r="N92" s="112" t="n">
        <f aca="false">M92-B92</f>
        <v>804.07</v>
      </c>
      <c r="O92" s="113" t="n">
        <f aca="false">Dados_Peso!$K$9</f>
        <v>0</v>
      </c>
      <c r="P92" s="113" t="n">
        <f aca="false">Dados_Peso!$K$9</f>
        <v>0</v>
      </c>
      <c r="Q92" s="113" t="n">
        <v>0</v>
      </c>
      <c r="R92" s="113" t="n">
        <v>0</v>
      </c>
    </row>
    <row r="93" customFormat="false" ht="15.75" hidden="false" customHeight="false" outlineLevel="0" collapsed="false">
      <c r="A93" s="6" t="e">
        <v>#NAME?</v>
      </c>
      <c r="B93" s="7" t="n">
        <v>46.58</v>
      </c>
      <c r="C93" s="7" t="n">
        <v>13.4</v>
      </c>
      <c r="D93" s="7" t="n">
        <v>11.5</v>
      </c>
      <c r="E93" s="7" t="n">
        <v>3.4</v>
      </c>
      <c r="F93" s="7" t="n">
        <v>3.9</v>
      </c>
      <c r="G93" s="7" t="n">
        <v>1.6</v>
      </c>
      <c r="H93" s="110" t="n">
        <v>0</v>
      </c>
      <c r="I93" s="111" t="n">
        <v>45350</v>
      </c>
      <c r="J93" s="112" t="n">
        <v>0</v>
      </c>
      <c r="K93" s="113" t="n">
        <v>0</v>
      </c>
      <c r="L93" s="110" t="n">
        <v>41</v>
      </c>
      <c r="M93" s="110" t="n">
        <v>850</v>
      </c>
      <c r="N93" s="112" t="n">
        <f aca="false">M93-B93</f>
        <v>803.42</v>
      </c>
      <c r="O93" s="113" t="n">
        <f aca="false">Dados_Peso!$K$9</f>
        <v>0</v>
      </c>
      <c r="P93" s="113" t="n">
        <f aca="false">Dados_Peso!$K$9</f>
        <v>0</v>
      </c>
      <c r="Q93" s="113" t="n">
        <v>0</v>
      </c>
      <c r="R93" s="113" t="n">
        <v>0</v>
      </c>
    </row>
    <row r="94" customFormat="false" ht="15.75" hidden="false" customHeight="false" outlineLevel="0" collapsed="false">
      <c r="A94" s="6" t="e">
        <v>#NAME?</v>
      </c>
      <c r="B94" s="7" t="n">
        <v>50.31</v>
      </c>
      <c r="C94" s="7" t="n">
        <v>14.2</v>
      </c>
      <c r="D94" s="7" t="n">
        <v>12.4</v>
      </c>
      <c r="E94" s="7" t="n">
        <v>3.5</v>
      </c>
      <c r="F94" s="7" t="n">
        <v>4.1</v>
      </c>
      <c r="G94" s="7" t="n">
        <v>1.8</v>
      </c>
      <c r="H94" s="110" t="n">
        <v>0</v>
      </c>
      <c r="I94" s="111" t="n">
        <v>45350</v>
      </c>
      <c r="J94" s="112" t="n">
        <v>0</v>
      </c>
      <c r="K94" s="113" t="n">
        <v>0</v>
      </c>
      <c r="L94" s="110" t="n">
        <v>41</v>
      </c>
      <c r="M94" s="110" t="n">
        <v>850</v>
      </c>
      <c r="N94" s="112" t="n">
        <f aca="false">M94-B94</f>
        <v>799.69</v>
      </c>
      <c r="O94" s="113" t="n">
        <f aca="false">Dados_Peso!$K$9</f>
        <v>0</v>
      </c>
      <c r="P94" s="113" t="n">
        <f aca="false">Dados_Peso!$K$9</f>
        <v>0</v>
      </c>
      <c r="Q94" s="113" t="n">
        <v>0</v>
      </c>
      <c r="R94" s="113" t="n">
        <v>0</v>
      </c>
    </row>
    <row r="95" customFormat="false" ht="15.75" hidden="false" customHeight="false" outlineLevel="0" collapsed="false">
      <c r="A95" s="6" t="e">
        <v>#NAME?</v>
      </c>
      <c r="B95" s="7" t="n">
        <v>43.52</v>
      </c>
      <c r="C95" s="7" t="n">
        <v>13.4</v>
      </c>
      <c r="D95" s="7" t="n">
        <v>11.3</v>
      </c>
      <c r="E95" s="7" t="n">
        <v>3.2</v>
      </c>
      <c r="F95" s="7" t="n">
        <v>4</v>
      </c>
      <c r="G95" s="7" t="n">
        <v>1.6</v>
      </c>
      <c r="H95" s="110" t="n">
        <v>0</v>
      </c>
      <c r="I95" s="111" t="n">
        <v>45350</v>
      </c>
      <c r="J95" s="112" t="n">
        <v>0</v>
      </c>
      <c r="K95" s="113" t="n">
        <v>0</v>
      </c>
      <c r="L95" s="110" t="n">
        <v>41</v>
      </c>
      <c r="M95" s="110" t="n">
        <v>850</v>
      </c>
      <c r="N95" s="112" t="n">
        <f aca="false">M95-B95</f>
        <v>806.48</v>
      </c>
      <c r="O95" s="113" t="n">
        <f aca="false">Dados_Peso!$K$9</f>
        <v>0</v>
      </c>
      <c r="P95" s="113" t="n">
        <f aca="false">Dados_Peso!$K$9</f>
        <v>0</v>
      </c>
      <c r="Q95" s="113" t="n">
        <v>0</v>
      </c>
      <c r="R95" s="113" t="n">
        <v>0</v>
      </c>
    </row>
    <row r="96" customFormat="false" ht="15.75" hidden="false" customHeight="false" outlineLevel="0" collapsed="false">
      <c r="A96" s="6" t="e">
        <v>#NAME?</v>
      </c>
      <c r="B96" s="7" t="n">
        <v>43.45</v>
      </c>
      <c r="C96" s="7" t="n">
        <v>13.4</v>
      </c>
      <c r="D96" s="7" t="n">
        <v>11.2</v>
      </c>
      <c r="E96" s="7" t="n">
        <v>3.2</v>
      </c>
      <c r="F96" s="7" t="n">
        <v>4</v>
      </c>
      <c r="G96" s="7" t="n">
        <v>1.6</v>
      </c>
      <c r="H96" s="110" t="n">
        <v>0</v>
      </c>
      <c r="I96" s="111" t="n">
        <v>45350</v>
      </c>
      <c r="J96" s="112" t="n">
        <v>0</v>
      </c>
      <c r="K96" s="113" t="n">
        <v>0</v>
      </c>
      <c r="L96" s="110" t="n">
        <v>41</v>
      </c>
      <c r="M96" s="110" t="n">
        <v>850</v>
      </c>
      <c r="N96" s="112" t="n">
        <f aca="false">M96-B96</f>
        <v>806.55</v>
      </c>
      <c r="O96" s="113" t="n">
        <f aca="false">Dados_Peso!$K$9</f>
        <v>0</v>
      </c>
      <c r="P96" s="113" t="n">
        <f aca="false">Dados_Peso!$K$9</f>
        <v>0</v>
      </c>
      <c r="Q96" s="113" t="n">
        <v>0</v>
      </c>
      <c r="R96" s="113" t="n">
        <v>0</v>
      </c>
    </row>
    <row r="97" customFormat="false" ht="15.75" hidden="false" customHeight="false" outlineLevel="0" collapsed="false">
      <c r="A97" s="6" t="e">
        <v>#NAME?</v>
      </c>
      <c r="B97" s="7" t="n">
        <v>34.66</v>
      </c>
      <c r="C97" s="7" t="n">
        <v>12.6</v>
      </c>
      <c r="D97" s="7" t="n">
        <v>10.4</v>
      </c>
      <c r="E97" s="7" t="n">
        <v>3.1</v>
      </c>
      <c r="F97" s="7" t="n">
        <v>3.7</v>
      </c>
      <c r="G97" s="7" t="n">
        <v>1.6</v>
      </c>
      <c r="H97" s="110" t="n">
        <v>0</v>
      </c>
      <c r="I97" s="111" t="n">
        <v>45350</v>
      </c>
      <c r="J97" s="112" t="n">
        <v>0</v>
      </c>
      <c r="K97" s="113" t="n">
        <v>0</v>
      </c>
      <c r="L97" s="110" t="n">
        <v>41</v>
      </c>
      <c r="M97" s="110" t="n">
        <v>850</v>
      </c>
      <c r="N97" s="112" t="n">
        <f aca="false">M97-B97</f>
        <v>815.34</v>
      </c>
      <c r="O97" s="113" t="n">
        <f aca="false">Dados_Peso!$K$9</f>
        <v>0</v>
      </c>
      <c r="P97" s="113" t="n">
        <f aca="false">Dados_Peso!$K$9</f>
        <v>0</v>
      </c>
      <c r="Q97" s="113" t="n">
        <v>0</v>
      </c>
      <c r="R97" s="113" t="n">
        <v>0</v>
      </c>
    </row>
    <row r="98" customFormat="false" ht="15.75" hidden="false" customHeight="false" outlineLevel="0" collapsed="false">
      <c r="A98" s="6" t="e">
        <v>#NAME?</v>
      </c>
      <c r="B98" s="7" t="n">
        <v>43.2</v>
      </c>
      <c r="C98" s="7" t="n">
        <v>13.3</v>
      </c>
      <c r="D98" s="7" t="n">
        <v>11.2</v>
      </c>
      <c r="E98" s="7" t="n">
        <v>3.4</v>
      </c>
      <c r="F98" s="7" t="n">
        <v>4</v>
      </c>
      <c r="G98" s="7" t="n">
        <v>1.8</v>
      </c>
      <c r="H98" s="110" t="n">
        <v>0</v>
      </c>
      <c r="I98" s="111" t="n">
        <v>45350</v>
      </c>
      <c r="J98" s="112" t="n">
        <v>0</v>
      </c>
      <c r="K98" s="113" t="n">
        <v>0</v>
      </c>
      <c r="L98" s="110" t="n">
        <v>41</v>
      </c>
      <c r="M98" s="110" t="n">
        <v>850</v>
      </c>
      <c r="N98" s="112" t="n">
        <f aca="false">M98-B98</f>
        <v>806.8</v>
      </c>
      <c r="O98" s="113" t="n">
        <f aca="false">Dados_Peso!$K$9</f>
        <v>0</v>
      </c>
      <c r="P98" s="113" t="n">
        <f aca="false">Dados_Peso!$K$9</f>
        <v>0</v>
      </c>
      <c r="Q98" s="113" t="n">
        <v>0</v>
      </c>
      <c r="R98" s="113" t="n">
        <v>0</v>
      </c>
    </row>
    <row r="99" customFormat="false" ht="15.75" hidden="false" customHeight="false" outlineLevel="0" collapsed="false">
      <c r="A99" s="6" t="e">
        <v>#NAME?</v>
      </c>
      <c r="B99" s="7" t="n">
        <v>51.59</v>
      </c>
      <c r="C99" s="7" t="n">
        <v>13.8</v>
      </c>
      <c r="D99" s="7" t="n">
        <v>11.9</v>
      </c>
      <c r="E99" s="7" t="n">
        <v>3.4</v>
      </c>
      <c r="F99" s="7" t="n">
        <v>4.5</v>
      </c>
      <c r="G99" s="7" t="n">
        <v>1.8</v>
      </c>
      <c r="H99" s="110" t="n">
        <v>0</v>
      </c>
      <c r="I99" s="111" t="n">
        <v>45350</v>
      </c>
      <c r="J99" s="112" t="n">
        <v>0</v>
      </c>
      <c r="K99" s="113" t="n">
        <v>0</v>
      </c>
      <c r="L99" s="110" t="n">
        <v>41</v>
      </c>
      <c r="M99" s="110" t="n">
        <v>850</v>
      </c>
      <c r="N99" s="112" t="n">
        <f aca="false">M99-B99</f>
        <v>798.41</v>
      </c>
      <c r="O99" s="113" t="n">
        <f aca="false">Dados_Peso!$K$9</f>
        <v>0</v>
      </c>
      <c r="P99" s="113" t="n">
        <f aca="false">Dados_Peso!$K$9</f>
        <v>0</v>
      </c>
      <c r="Q99" s="113" t="n">
        <v>0</v>
      </c>
      <c r="R99" s="113" t="n">
        <v>0</v>
      </c>
    </row>
    <row r="100" customFormat="false" ht="15.75" hidden="false" customHeight="false" outlineLevel="0" collapsed="false">
      <c r="A100" s="6" t="e">
        <v>#NAME?</v>
      </c>
      <c r="B100" s="7" t="n">
        <v>36.88</v>
      </c>
      <c r="C100" s="7" t="n">
        <v>12.9</v>
      </c>
      <c r="D100" s="7" t="n">
        <v>10.8</v>
      </c>
      <c r="E100" s="7" t="n">
        <v>3.1</v>
      </c>
      <c r="F100" s="7" t="n">
        <v>3.8</v>
      </c>
      <c r="G100" s="7" t="n">
        <v>1.6</v>
      </c>
      <c r="H100" s="110" t="n">
        <v>0</v>
      </c>
      <c r="I100" s="111" t="n">
        <v>45350</v>
      </c>
      <c r="J100" s="112" t="n">
        <v>0</v>
      </c>
      <c r="K100" s="113" t="n">
        <v>0</v>
      </c>
      <c r="L100" s="110" t="n">
        <v>41</v>
      </c>
      <c r="M100" s="110" t="n">
        <v>850</v>
      </c>
      <c r="N100" s="112" t="n">
        <f aca="false">M100-B100</f>
        <v>813.12</v>
      </c>
      <c r="O100" s="113" t="n">
        <f aca="false">Dados_Peso!$K$9</f>
        <v>0</v>
      </c>
      <c r="P100" s="113" t="n">
        <f aca="false">Dados_Peso!$K$9</f>
        <v>0</v>
      </c>
      <c r="Q100" s="113" t="n">
        <v>0</v>
      </c>
      <c r="R100" s="113" t="n">
        <v>0</v>
      </c>
    </row>
    <row r="101" customFormat="false" ht="15.75" hidden="false" customHeight="false" outlineLevel="0" collapsed="false">
      <c r="A101" s="6" t="e">
        <v>#NAME?</v>
      </c>
      <c r="B101" s="7" t="n">
        <v>45.39</v>
      </c>
      <c r="C101" s="7" t="n">
        <v>13</v>
      </c>
      <c r="D101" s="7" t="n">
        <v>10.9</v>
      </c>
      <c r="E101" s="7" t="n">
        <v>3.4</v>
      </c>
      <c r="F101" s="7" t="n">
        <v>4.1</v>
      </c>
      <c r="G101" s="7" t="n">
        <v>1.8</v>
      </c>
      <c r="H101" s="110" t="n">
        <v>0</v>
      </c>
      <c r="I101" s="111" t="n">
        <v>45350</v>
      </c>
      <c r="J101" s="112" t="n">
        <v>0</v>
      </c>
      <c r="K101" s="113" t="n">
        <v>0</v>
      </c>
      <c r="L101" s="110" t="n">
        <v>41</v>
      </c>
      <c r="M101" s="110" t="n">
        <v>850</v>
      </c>
      <c r="N101" s="112" t="n">
        <f aca="false">M101-B101</f>
        <v>804.61</v>
      </c>
      <c r="O101" s="113" t="n">
        <f aca="false">Dados_Peso!$K$9</f>
        <v>0</v>
      </c>
      <c r="P101" s="113" t="n">
        <f aca="false">Dados_Peso!$K$9</f>
        <v>0</v>
      </c>
      <c r="Q101" s="113" t="n">
        <v>0</v>
      </c>
      <c r="R101" s="113" t="n">
        <v>0</v>
      </c>
    </row>
    <row r="102" customFormat="false" ht="15.75" hidden="false" customHeight="false" outlineLevel="0" collapsed="false">
      <c r="A102" s="6" t="e">
        <v>#NAME?</v>
      </c>
      <c r="B102" s="7" t="n">
        <v>40.06</v>
      </c>
      <c r="C102" s="7" t="n">
        <v>13</v>
      </c>
      <c r="D102" s="7" t="n">
        <v>10.9</v>
      </c>
      <c r="E102" s="7" t="n">
        <v>3.2</v>
      </c>
      <c r="F102" s="7" t="n">
        <v>3.9</v>
      </c>
      <c r="G102" s="7" t="n">
        <v>1.9</v>
      </c>
      <c r="H102" s="110" t="n">
        <v>0</v>
      </c>
      <c r="I102" s="111" t="n">
        <v>45350</v>
      </c>
      <c r="J102" s="112" t="n">
        <v>0</v>
      </c>
      <c r="K102" s="113" t="n">
        <v>0</v>
      </c>
      <c r="L102" s="110" t="n">
        <v>41</v>
      </c>
      <c r="M102" s="110" t="n">
        <v>850</v>
      </c>
      <c r="N102" s="112" t="n">
        <f aca="false">M102-B102</f>
        <v>809.94</v>
      </c>
      <c r="O102" s="113" t="n">
        <f aca="false">Dados_Peso!$K$9</f>
        <v>0</v>
      </c>
      <c r="P102" s="113" t="n">
        <f aca="false">Dados_Peso!$K$9</f>
        <v>0</v>
      </c>
      <c r="Q102" s="113" t="n">
        <v>0</v>
      </c>
      <c r="R102" s="113" t="n">
        <v>0</v>
      </c>
    </row>
    <row r="103" customFormat="false" ht="15.75" hidden="false" customHeight="false" outlineLevel="0" collapsed="false">
      <c r="A103" s="6" t="e">
        <v>#NAME?</v>
      </c>
      <c r="B103" s="7" t="n">
        <v>37.38</v>
      </c>
      <c r="C103" s="7" t="n">
        <v>12.9</v>
      </c>
      <c r="D103" s="7" t="n">
        <v>11</v>
      </c>
      <c r="E103" s="7" t="n">
        <v>3.2</v>
      </c>
      <c r="F103" s="7" t="n">
        <v>3.9</v>
      </c>
      <c r="G103" s="7" t="n">
        <v>1.5</v>
      </c>
      <c r="H103" s="110" t="n">
        <v>0</v>
      </c>
      <c r="I103" s="111" t="n">
        <v>45350</v>
      </c>
      <c r="J103" s="112" t="n">
        <v>0</v>
      </c>
      <c r="K103" s="113" t="n">
        <v>0</v>
      </c>
      <c r="L103" s="110" t="n">
        <v>41</v>
      </c>
      <c r="M103" s="110" t="n">
        <v>850</v>
      </c>
      <c r="N103" s="112" t="n">
        <f aca="false">M103-B103</f>
        <v>812.62</v>
      </c>
      <c r="O103" s="113" t="n">
        <f aca="false">Dados_Peso!$K$9</f>
        <v>0</v>
      </c>
      <c r="P103" s="113" t="n">
        <f aca="false">Dados_Peso!$K$9</f>
        <v>0</v>
      </c>
      <c r="Q103" s="113" t="n">
        <v>0</v>
      </c>
      <c r="R103" s="113" t="n">
        <v>0</v>
      </c>
    </row>
    <row r="104" customFormat="false" ht="15.75" hidden="false" customHeight="false" outlineLevel="0" collapsed="false">
      <c r="A104" s="6" t="e">
        <v>#NAME?</v>
      </c>
      <c r="B104" s="7" t="n">
        <v>38.55</v>
      </c>
      <c r="C104" s="7" t="n">
        <v>12.5</v>
      </c>
      <c r="D104" s="7" t="n">
        <v>10.8</v>
      </c>
      <c r="E104" s="7" t="n">
        <v>3.3</v>
      </c>
      <c r="F104" s="7" t="n">
        <v>3.5</v>
      </c>
      <c r="G104" s="7" t="n">
        <v>1.7</v>
      </c>
      <c r="H104" s="110" t="n">
        <v>0</v>
      </c>
      <c r="I104" s="111" t="n">
        <v>45350</v>
      </c>
      <c r="J104" s="112" t="n">
        <v>0</v>
      </c>
      <c r="K104" s="113" t="n">
        <v>0</v>
      </c>
      <c r="L104" s="110" t="n">
        <v>41</v>
      </c>
      <c r="M104" s="110" t="n">
        <v>850</v>
      </c>
      <c r="N104" s="112" t="n">
        <f aca="false">M104-B104</f>
        <v>811.45</v>
      </c>
      <c r="O104" s="113" t="n">
        <f aca="false">Dados_Peso!$K$9</f>
        <v>0</v>
      </c>
      <c r="P104" s="113" t="n">
        <f aca="false">Dados_Peso!$K$9</f>
        <v>0</v>
      </c>
      <c r="Q104" s="113" t="n">
        <v>0</v>
      </c>
      <c r="R104" s="113" t="n">
        <v>0</v>
      </c>
    </row>
    <row r="105" customFormat="false" ht="15.75" hidden="false" customHeight="false" outlineLevel="0" collapsed="false">
      <c r="A105" s="6" t="e">
        <v>#NAME?</v>
      </c>
      <c r="B105" s="7" t="n">
        <v>38.98</v>
      </c>
      <c r="C105" s="7" t="n">
        <v>12.7</v>
      </c>
      <c r="D105" s="7" t="n">
        <v>10.9</v>
      </c>
      <c r="E105" s="7" t="n">
        <v>3.4</v>
      </c>
      <c r="F105" s="7" t="n">
        <v>3.9</v>
      </c>
      <c r="G105" s="7" t="n">
        <v>1.6</v>
      </c>
      <c r="H105" s="110" t="n">
        <v>0</v>
      </c>
      <c r="I105" s="111" t="n">
        <v>45350</v>
      </c>
      <c r="J105" s="112" t="n">
        <v>0</v>
      </c>
      <c r="K105" s="113" t="n">
        <v>0</v>
      </c>
      <c r="L105" s="110" t="n">
        <v>41</v>
      </c>
      <c r="M105" s="110" t="n">
        <v>850</v>
      </c>
      <c r="N105" s="112" t="n">
        <f aca="false">M105-B105</f>
        <v>811.02</v>
      </c>
      <c r="O105" s="113" t="n">
        <f aca="false">Dados_Peso!$K$9</f>
        <v>0</v>
      </c>
      <c r="P105" s="113" t="n">
        <f aca="false">Dados_Peso!$K$9</f>
        <v>0</v>
      </c>
      <c r="Q105" s="113" t="n">
        <v>0</v>
      </c>
      <c r="R105" s="113" t="n">
        <v>0</v>
      </c>
    </row>
    <row r="106" customFormat="false" ht="15.75" hidden="false" customHeight="false" outlineLevel="0" collapsed="false">
      <c r="A106" s="6" t="e">
        <v>#NAME?</v>
      </c>
      <c r="B106" s="7" t="n">
        <v>37.97</v>
      </c>
      <c r="C106" s="7" t="n">
        <v>12.8</v>
      </c>
      <c r="D106" s="7" t="n">
        <v>11</v>
      </c>
      <c r="E106" s="7" t="n">
        <v>3.1</v>
      </c>
      <c r="F106" s="7" t="n">
        <v>3.8</v>
      </c>
      <c r="G106" s="7" t="n">
        <v>1.6</v>
      </c>
      <c r="H106" s="110" t="n">
        <v>0</v>
      </c>
      <c r="I106" s="111" t="n">
        <v>45350</v>
      </c>
      <c r="J106" s="112" t="n">
        <v>0</v>
      </c>
      <c r="K106" s="113" t="n">
        <v>0</v>
      </c>
      <c r="L106" s="110" t="n">
        <v>41</v>
      </c>
      <c r="M106" s="110" t="n">
        <v>850</v>
      </c>
      <c r="N106" s="112" t="n">
        <f aca="false">M106-B106</f>
        <v>812.03</v>
      </c>
      <c r="O106" s="113" t="n">
        <f aca="false">Dados_Peso!$K$9</f>
        <v>0</v>
      </c>
      <c r="P106" s="113" t="n">
        <f aca="false">Dados_Peso!$K$9</f>
        <v>0</v>
      </c>
      <c r="Q106" s="113" t="n">
        <v>0</v>
      </c>
      <c r="R106" s="113" t="n">
        <v>0</v>
      </c>
    </row>
    <row r="107" customFormat="false" ht="15.75" hidden="false" customHeight="false" outlineLevel="0" collapsed="false">
      <c r="A107" s="6" t="e">
        <v>#NAME?</v>
      </c>
      <c r="B107" s="7" t="n">
        <v>37.45</v>
      </c>
      <c r="C107" s="7" t="n">
        <v>13.2</v>
      </c>
      <c r="D107" s="7" t="n">
        <v>11.2</v>
      </c>
      <c r="E107" s="7" t="n">
        <v>3.4</v>
      </c>
      <c r="F107" s="7" t="n">
        <v>3.6</v>
      </c>
      <c r="G107" s="7" t="n">
        <v>1.5</v>
      </c>
      <c r="H107" s="110" t="n">
        <v>0</v>
      </c>
      <c r="I107" s="111" t="n">
        <v>45350</v>
      </c>
      <c r="J107" s="112" t="n">
        <v>0</v>
      </c>
      <c r="K107" s="113" t="n">
        <v>0</v>
      </c>
      <c r="L107" s="110" t="n">
        <v>41</v>
      </c>
      <c r="M107" s="110" t="n">
        <v>850</v>
      </c>
      <c r="N107" s="112" t="n">
        <f aca="false">M107-B107</f>
        <v>812.55</v>
      </c>
      <c r="O107" s="113" t="n">
        <f aca="false">Dados_Peso!$K$9</f>
        <v>0</v>
      </c>
      <c r="P107" s="113" t="n">
        <f aca="false">Dados_Peso!$K$9</f>
        <v>0</v>
      </c>
      <c r="Q107" s="113" t="n">
        <v>0</v>
      </c>
      <c r="R107" s="113" t="n">
        <v>0</v>
      </c>
    </row>
    <row r="108" customFormat="false" ht="15.75" hidden="false" customHeight="false" outlineLevel="0" collapsed="false">
      <c r="A108" s="6" t="e">
        <v>#NAME?</v>
      </c>
      <c r="B108" s="7" t="n">
        <v>39.69</v>
      </c>
      <c r="C108" s="7" t="n">
        <v>12.7</v>
      </c>
      <c r="D108" s="7" t="n">
        <v>10.6</v>
      </c>
      <c r="E108" s="7" t="n">
        <v>3.1</v>
      </c>
      <c r="F108" s="7" t="n">
        <v>3.8</v>
      </c>
      <c r="G108" s="7" t="n">
        <v>1.6</v>
      </c>
      <c r="H108" s="110" t="n">
        <v>0</v>
      </c>
      <c r="I108" s="111" t="n">
        <v>45350</v>
      </c>
      <c r="J108" s="112" t="n">
        <v>0</v>
      </c>
      <c r="K108" s="113" t="n">
        <v>0</v>
      </c>
      <c r="L108" s="110" t="n">
        <v>41</v>
      </c>
      <c r="M108" s="110" t="n">
        <v>850</v>
      </c>
      <c r="N108" s="112" t="n">
        <f aca="false">M108-B108</f>
        <v>810.31</v>
      </c>
      <c r="O108" s="113" t="n">
        <f aca="false">Dados_Peso!$K$9</f>
        <v>0</v>
      </c>
      <c r="P108" s="113" t="n">
        <f aca="false">Dados_Peso!$K$9</f>
        <v>0</v>
      </c>
      <c r="Q108" s="113" t="n">
        <v>0</v>
      </c>
      <c r="R108" s="113" t="n">
        <v>0</v>
      </c>
    </row>
    <row r="109" customFormat="false" ht="15.75" hidden="false" customHeight="false" outlineLevel="0" collapsed="false">
      <c r="A109" s="6" t="e">
        <v>#NAME?</v>
      </c>
      <c r="B109" s="7" t="n">
        <v>39.94</v>
      </c>
      <c r="C109" s="7" t="n">
        <v>12.5</v>
      </c>
      <c r="D109" s="7" t="n">
        <v>10.6</v>
      </c>
      <c r="E109" s="7" t="n">
        <v>3.2</v>
      </c>
      <c r="F109" s="7" t="n">
        <v>3.9</v>
      </c>
      <c r="G109" s="7" t="n">
        <v>1.6</v>
      </c>
      <c r="H109" s="110" t="n">
        <v>0</v>
      </c>
      <c r="I109" s="111" t="n">
        <v>45350</v>
      </c>
      <c r="J109" s="112" t="n">
        <v>0</v>
      </c>
      <c r="K109" s="113" t="n">
        <v>0</v>
      </c>
      <c r="L109" s="110" t="n">
        <v>41</v>
      </c>
      <c r="M109" s="110" t="n">
        <v>850</v>
      </c>
      <c r="N109" s="112" t="n">
        <f aca="false">M109-B109</f>
        <v>810.06</v>
      </c>
      <c r="O109" s="113" t="n">
        <f aca="false">Dados_Peso!$K$9</f>
        <v>0</v>
      </c>
      <c r="P109" s="113" t="n">
        <f aca="false">Dados_Peso!$K$9</f>
        <v>0</v>
      </c>
      <c r="Q109" s="113" t="n">
        <v>0</v>
      </c>
      <c r="R109" s="113" t="n">
        <v>0</v>
      </c>
    </row>
    <row r="110" customFormat="false" ht="15.75" hidden="false" customHeight="false" outlineLevel="0" collapsed="false">
      <c r="A110" s="6" t="e">
        <v>#NAME?</v>
      </c>
      <c r="B110" s="7" t="n">
        <v>48.44</v>
      </c>
      <c r="C110" s="7" t="n">
        <v>13.6</v>
      </c>
      <c r="D110" s="7" t="n">
        <v>11.8</v>
      </c>
      <c r="E110" s="7" t="n">
        <v>3.6</v>
      </c>
      <c r="F110" s="7" t="n">
        <v>4.1</v>
      </c>
      <c r="G110" s="7" t="n">
        <v>1.7</v>
      </c>
      <c r="H110" s="110" t="n">
        <v>0</v>
      </c>
      <c r="I110" s="111" t="n">
        <v>45350</v>
      </c>
      <c r="J110" s="112" t="n">
        <v>0</v>
      </c>
      <c r="K110" s="113" t="n">
        <v>0</v>
      </c>
      <c r="L110" s="110" t="n">
        <v>41</v>
      </c>
      <c r="M110" s="110" t="n">
        <v>850</v>
      </c>
      <c r="N110" s="112" t="n">
        <f aca="false">M110-B110</f>
        <v>801.56</v>
      </c>
      <c r="O110" s="113" t="n">
        <f aca="false">Dados_Peso!$K$9</f>
        <v>0</v>
      </c>
      <c r="P110" s="113" t="n">
        <f aca="false">Dados_Peso!$K$9</f>
        <v>0</v>
      </c>
      <c r="Q110" s="113" t="n">
        <v>0</v>
      </c>
      <c r="R110" s="113" t="n">
        <v>0</v>
      </c>
    </row>
    <row r="111" customFormat="false" ht="15.75" hidden="false" customHeight="false" outlineLevel="0" collapsed="false">
      <c r="A111" s="6" t="e">
        <v>#NAME?</v>
      </c>
      <c r="B111" s="7" t="n">
        <v>43.14</v>
      </c>
      <c r="C111" s="7" t="n">
        <v>12.7</v>
      </c>
      <c r="D111" s="7" t="n">
        <v>10.6</v>
      </c>
      <c r="E111" s="7" t="n">
        <v>3.2</v>
      </c>
      <c r="F111" s="7" t="n">
        <v>4.1</v>
      </c>
      <c r="G111" s="7" t="n">
        <v>1.7</v>
      </c>
      <c r="H111" s="110" t="n">
        <v>0</v>
      </c>
      <c r="I111" s="111" t="n">
        <v>45350</v>
      </c>
      <c r="J111" s="112" t="n">
        <v>0</v>
      </c>
      <c r="K111" s="113" t="n">
        <v>0</v>
      </c>
      <c r="L111" s="110" t="n">
        <v>41</v>
      </c>
      <c r="M111" s="110" t="n">
        <v>850</v>
      </c>
      <c r="N111" s="112" t="n">
        <f aca="false">M111-B111</f>
        <v>806.86</v>
      </c>
      <c r="O111" s="113" t="n">
        <f aca="false">Dados_Peso!$K$9</f>
        <v>0</v>
      </c>
      <c r="P111" s="113" t="n">
        <f aca="false">Dados_Peso!$K$9</f>
        <v>0</v>
      </c>
      <c r="Q111" s="113" t="n">
        <v>0</v>
      </c>
      <c r="R111" s="113" t="n">
        <v>0</v>
      </c>
    </row>
    <row r="112" customFormat="false" ht="15.75" hidden="false" customHeight="false" outlineLevel="0" collapsed="false">
      <c r="A112" s="6" t="e">
        <v>#NAME?</v>
      </c>
      <c r="B112" s="7" t="n">
        <v>37.35</v>
      </c>
      <c r="C112" s="7" t="n">
        <v>12.4</v>
      </c>
      <c r="D112" s="7" t="n">
        <v>10.8</v>
      </c>
      <c r="E112" s="7" t="n">
        <v>3.5</v>
      </c>
      <c r="F112" s="7" t="n">
        <v>4</v>
      </c>
      <c r="G112" s="7" t="n">
        <v>1.5</v>
      </c>
      <c r="H112" s="110" t="n">
        <v>0</v>
      </c>
      <c r="I112" s="111" t="n">
        <v>45350</v>
      </c>
      <c r="J112" s="112" t="n">
        <v>0</v>
      </c>
      <c r="K112" s="113" t="n">
        <v>0</v>
      </c>
      <c r="L112" s="110" t="n">
        <v>41</v>
      </c>
      <c r="M112" s="110" t="n">
        <v>850</v>
      </c>
      <c r="N112" s="112" t="n">
        <f aca="false">M112-B112</f>
        <v>812.65</v>
      </c>
      <c r="O112" s="113" t="n">
        <f aca="false">Dados_Peso!$K$9</f>
        <v>0</v>
      </c>
      <c r="P112" s="113" t="n">
        <f aca="false">Dados_Peso!$K$9</f>
        <v>0</v>
      </c>
      <c r="Q112" s="113" t="n">
        <v>0</v>
      </c>
      <c r="R112" s="113" t="n">
        <v>0</v>
      </c>
    </row>
    <row r="113" customFormat="false" ht="15.75" hidden="false" customHeight="false" outlineLevel="0" collapsed="false">
      <c r="A113" s="6" t="e">
        <v>#NAME?</v>
      </c>
      <c r="B113" s="7" t="n">
        <v>47.32</v>
      </c>
      <c r="C113" s="7" t="n">
        <v>13.4</v>
      </c>
      <c r="D113" s="7" t="n">
        <v>11.2</v>
      </c>
      <c r="E113" s="7" t="n">
        <v>3.4</v>
      </c>
      <c r="F113" s="7" t="n">
        <v>4</v>
      </c>
      <c r="G113" s="7" t="n">
        <v>1.9</v>
      </c>
      <c r="H113" s="110" t="n">
        <v>0</v>
      </c>
      <c r="I113" s="111" t="n">
        <v>45350</v>
      </c>
      <c r="J113" s="112" t="n">
        <v>0</v>
      </c>
      <c r="K113" s="113" t="n">
        <v>0</v>
      </c>
      <c r="L113" s="110" t="n">
        <v>41</v>
      </c>
      <c r="M113" s="110" t="n">
        <v>850</v>
      </c>
      <c r="N113" s="112" t="n">
        <f aca="false">M113-B113</f>
        <v>802.68</v>
      </c>
      <c r="O113" s="113" t="n">
        <f aca="false">Dados_Peso!$K$9</f>
        <v>0</v>
      </c>
      <c r="P113" s="113" t="n">
        <f aca="false">Dados_Peso!$K$9</f>
        <v>0</v>
      </c>
      <c r="Q113" s="113" t="n">
        <v>0</v>
      </c>
      <c r="R113" s="113" t="n">
        <v>0</v>
      </c>
    </row>
    <row r="114" customFormat="false" ht="15.75" hidden="false" customHeight="false" outlineLevel="0" collapsed="false">
      <c r="A114" s="6" t="e">
        <v>#NAME?</v>
      </c>
      <c r="B114" s="7" t="n">
        <v>39.99</v>
      </c>
      <c r="C114" s="7" t="n">
        <v>13.2</v>
      </c>
      <c r="D114" s="7" t="n">
        <v>11</v>
      </c>
      <c r="E114" s="7" t="n">
        <v>3.2</v>
      </c>
      <c r="F114" s="7" t="n">
        <v>3.9</v>
      </c>
      <c r="G114" s="7" t="n">
        <v>1.7</v>
      </c>
      <c r="H114" s="110" t="n">
        <v>0</v>
      </c>
      <c r="I114" s="111" t="n">
        <v>45350</v>
      </c>
      <c r="J114" s="112" t="n">
        <v>0</v>
      </c>
      <c r="K114" s="113" t="n">
        <v>0</v>
      </c>
      <c r="L114" s="110" t="n">
        <v>41</v>
      </c>
      <c r="M114" s="110" t="n">
        <v>850</v>
      </c>
      <c r="N114" s="112" t="n">
        <f aca="false">M114-B114</f>
        <v>810.01</v>
      </c>
      <c r="O114" s="113" t="n">
        <f aca="false">Dados_Peso!$K$9</f>
        <v>0</v>
      </c>
      <c r="P114" s="113" t="n">
        <f aca="false">Dados_Peso!$K$9</f>
        <v>0</v>
      </c>
      <c r="Q114" s="113" t="n">
        <v>0</v>
      </c>
      <c r="R114" s="113" t="n">
        <v>0</v>
      </c>
    </row>
    <row r="115" customFormat="false" ht="15.75" hidden="false" customHeight="false" outlineLevel="0" collapsed="false">
      <c r="A115" s="6" t="e">
        <v>#NAME?</v>
      </c>
      <c r="B115" s="7" t="n">
        <v>34.22</v>
      </c>
      <c r="C115" s="7" t="n">
        <v>12.4</v>
      </c>
      <c r="D115" s="7" t="n">
        <v>10.4</v>
      </c>
      <c r="E115" s="7" t="n">
        <v>3.3</v>
      </c>
      <c r="F115" s="7" t="n">
        <v>3.6</v>
      </c>
      <c r="G115" s="7" t="n">
        <v>1.5</v>
      </c>
      <c r="H115" s="110" t="n">
        <v>0</v>
      </c>
      <c r="I115" s="111" t="n">
        <v>45350</v>
      </c>
      <c r="J115" s="112" t="n">
        <v>0</v>
      </c>
      <c r="K115" s="113" t="n">
        <v>0</v>
      </c>
      <c r="L115" s="110" t="n">
        <v>41</v>
      </c>
      <c r="M115" s="110" t="n">
        <v>850</v>
      </c>
      <c r="N115" s="112" t="n">
        <f aca="false">M115-B115</f>
        <v>815.78</v>
      </c>
      <c r="O115" s="113" t="n">
        <f aca="false">Dados_Peso!$K$9</f>
        <v>0</v>
      </c>
      <c r="P115" s="113" t="n">
        <f aca="false">Dados_Peso!$K$9</f>
        <v>0</v>
      </c>
      <c r="Q115" s="113" t="n">
        <v>0</v>
      </c>
      <c r="R115" s="113" t="n">
        <v>0</v>
      </c>
    </row>
    <row r="116" customFormat="false" ht="15.75" hidden="false" customHeight="false" outlineLevel="0" collapsed="false">
      <c r="A116" s="6" t="e">
        <v>#NAME?</v>
      </c>
      <c r="B116" s="7" t="n">
        <v>33.04</v>
      </c>
      <c r="C116" s="7" t="n">
        <v>11.8</v>
      </c>
      <c r="D116" s="7" t="n">
        <v>9.9</v>
      </c>
      <c r="E116" s="7" t="n">
        <v>3.2</v>
      </c>
      <c r="F116" s="7" t="n">
        <v>3.4</v>
      </c>
      <c r="G116" s="7" t="n">
        <v>1.5</v>
      </c>
      <c r="H116" s="110" t="n">
        <v>0</v>
      </c>
      <c r="I116" s="111" t="n">
        <v>45350</v>
      </c>
      <c r="J116" s="112" t="n">
        <v>0</v>
      </c>
      <c r="K116" s="113" t="n">
        <v>0</v>
      </c>
      <c r="L116" s="110" t="n">
        <v>41</v>
      </c>
      <c r="M116" s="110" t="n">
        <v>850</v>
      </c>
      <c r="N116" s="112" t="n">
        <f aca="false">M116-B116</f>
        <v>816.96</v>
      </c>
      <c r="O116" s="113" t="n">
        <f aca="false">Dados_Peso!$K$9</f>
        <v>0</v>
      </c>
      <c r="P116" s="113" t="n">
        <f aca="false">Dados_Peso!$K$9</f>
        <v>0</v>
      </c>
      <c r="Q116" s="113" t="n">
        <v>0</v>
      </c>
      <c r="R116" s="113" t="n">
        <v>0</v>
      </c>
    </row>
    <row r="117" customFormat="false" ht="15.75" hidden="false" customHeight="false" outlineLevel="0" collapsed="false">
      <c r="A117" s="6" t="e">
        <v>#NAME?</v>
      </c>
      <c r="B117" s="7" t="n">
        <v>36.89</v>
      </c>
      <c r="C117" s="7" t="n">
        <v>13</v>
      </c>
      <c r="D117" s="7" t="n">
        <v>11.1</v>
      </c>
      <c r="E117" s="7" t="n">
        <v>3.4</v>
      </c>
      <c r="F117" s="7" t="n">
        <v>3.9</v>
      </c>
      <c r="G117" s="7" t="n">
        <v>1.7</v>
      </c>
      <c r="H117" s="110" t="n">
        <v>0</v>
      </c>
      <c r="I117" s="111" t="n">
        <v>45350</v>
      </c>
      <c r="J117" s="112" t="n">
        <v>0</v>
      </c>
      <c r="K117" s="113" t="n">
        <v>0</v>
      </c>
      <c r="L117" s="110" t="n">
        <v>41</v>
      </c>
      <c r="M117" s="110" t="n">
        <v>850</v>
      </c>
      <c r="N117" s="112" t="n">
        <f aca="false">M117-B117</f>
        <v>813.11</v>
      </c>
      <c r="O117" s="113" t="n">
        <f aca="false">Dados_Peso!$K$9</f>
        <v>0</v>
      </c>
      <c r="P117" s="113" t="n">
        <f aca="false">Dados_Peso!$K$9</f>
        <v>0</v>
      </c>
      <c r="Q117" s="113" t="n">
        <v>0</v>
      </c>
      <c r="R117" s="113" t="n">
        <v>0</v>
      </c>
    </row>
    <row r="118" customFormat="false" ht="15.75" hidden="false" customHeight="false" outlineLevel="0" collapsed="false">
      <c r="A118" s="6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110" t="n">
        <v>0</v>
      </c>
      <c r="I118" s="111" t="n">
        <v>45350</v>
      </c>
      <c r="J118" s="112" t="n">
        <v>0</v>
      </c>
      <c r="K118" s="113" t="n">
        <v>0</v>
      </c>
      <c r="L118" s="110" t="n">
        <v>41</v>
      </c>
      <c r="M118" s="110" t="n">
        <v>850</v>
      </c>
      <c r="N118" s="112" t="n">
        <f aca="false">M118-B118</f>
        <v>815.22</v>
      </c>
      <c r="O118" s="113" t="n">
        <f aca="false">Dados_Peso!$K$9</f>
        <v>0</v>
      </c>
      <c r="P118" s="113" t="n">
        <f aca="false">Dados_Peso!$K$9</f>
        <v>0</v>
      </c>
      <c r="Q118" s="113" t="n">
        <v>0</v>
      </c>
      <c r="R118" s="113" t="n">
        <v>0</v>
      </c>
    </row>
    <row r="119" customFormat="false" ht="15.75" hidden="false" customHeight="false" outlineLevel="0" collapsed="false">
      <c r="A119" s="6" t="e">
        <v>#NAME?</v>
      </c>
      <c r="B119" s="7" t="n">
        <v>30.8</v>
      </c>
      <c r="C119" s="7" t="n">
        <v>12.1</v>
      </c>
      <c r="D119" s="7" t="n">
        <v>10.3</v>
      </c>
      <c r="E119" s="7" t="n">
        <v>3</v>
      </c>
      <c r="F119" s="7" t="n">
        <v>3.4</v>
      </c>
      <c r="G119" s="7" t="n">
        <v>1.5</v>
      </c>
      <c r="H119" s="110" t="n">
        <v>0</v>
      </c>
      <c r="I119" s="111" t="n">
        <v>45350</v>
      </c>
      <c r="J119" s="112" t="n">
        <v>0</v>
      </c>
      <c r="K119" s="113" t="n">
        <v>0</v>
      </c>
      <c r="L119" s="110" t="n">
        <v>41</v>
      </c>
      <c r="M119" s="110" t="n">
        <v>850</v>
      </c>
      <c r="N119" s="112" t="n">
        <f aca="false">M119-B119</f>
        <v>819.2</v>
      </c>
      <c r="O119" s="113" t="n">
        <f aca="false">Dados_Peso!$K$9</f>
        <v>0</v>
      </c>
      <c r="P119" s="113" t="n">
        <f aca="false">Dados_Peso!$K$9</f>
        <v>0</v>
      </c>
      <c r="Q119" s="113" t="n">
        <v>0</v>
      </c>
      <c r="R119" s="113" t="n">
        <v>0</v>
      </c>
    </row>
    <row r="120" customFormat="false" ht="15.75" hidden="false" customHeight="false" outlineLevel="0" collapsed="false">
      <c r="A120" s="6" t="e">
        <v>#NAME?</v>
      </c>
      <c r="B120" s="7" t="n">
        <v>37.07</v>
      </c>
      <c r="C120" s="7" t="n">
        <v>12.4</v>
      </c>
      <c r="D120" s="7" t="n">
        <v>10.4</v>
      </c>
      <c r="E120" s="7" t="n">
        <v>3.4</v>
      </c>
      <c r="F120" s="7" t="n">
        <v>3.6</v>
      </c>
      <c r="G120" s="7" t="n">
        <v>1.6</v>
      </c>
      <c r="H120" s="110" t="n">
        <v>0</v>
      </c>
      <c r="I120" s="111" t="n">
        <v>45350</v>
      </c>
      <c r="J120" s="112" t="n">
        <v>0</v>
      </c>
      <c r="K120" s="113" t="n">
        <v>0</v>
      </c>
      <c r="L120" s="110" t="n">
        <v>41</v>
      </c>
      <c r="M120" s="110" t="n">
        <v>850</v>
      </c>
      <c r="N120" s="112" t="n">
        <f aca="false">M120-B120</f>
        <v>812.93</v>
      </c>
      <c r="O120" s="113" t="n">
        <f aca="false">Dados_Peso!$K$9</f>
        <v>0</v>
      </c>
      <c r="P120" s="113" t="n">
        <f aca="false">Dados_Peso!$K$9</f>
        <v>0</v>
      </c>
      <c r="Q120" s="113" t="n">
        <v>0</v>
      </c>
      <c r="R120" s="113" t="n">
        <v>0</v>
      </c>
    </row>
    <row r="121" customFormat="false" ht="15.75" hidden="false" customHeight="false" outlineLevel="0" collapsed="false">
      <c r="A121" s="6" t="e">
        <v>#NAME?</v>
      </c>
      <c r="B121" s="7" t="n">
        <v>36.23</v>
      </c>
      <c r="C121" s="7" t="n">
        <v>12.5</v>
      </c>
      <c r="D121" s="7" t="n">
        <v>10.6</v>
      </c>
      <c r="E121" s="7" t="n">
        <v>3.2</v>
      </c>
      <c r="F121" s="7" t="n">
        <v>3.8</v>
      </c>
      <c r="G121" s="7" t="n">
        <v>1.6</v>
      </c>
      <c r="H121" s="110" t="n">
        <v>0</v>
      </c>
      <c r="I121" s="111" t="n">
        <v>45350</v>
      </c>
      <c r="J121" s="112" t="n">
        <v>0</v>
      </c>
      <c r="K121" s="113" t="n">
        <v>0</v>
      </c>
      <c r="L121" s="110" t="n">
        <v>41</v>
      </c>
      <c r="M121" s="110" t="n">
        <v>850</v>
      </c>
      <c r="N121" s="112" t="n">
        <f aca="false">M121-B121</f>
        <v>813.77</v>
      </c>
      <c r="O121" s="113" t="n">
        <f aca="false">Dados_Peso!$K$9</f>
        <v>0</v>
      </c>
      <c r="P121" s="113" t="n">
        <f aca="false">Dados_Peso!$K$9</f>
        <v>0</v>
      </c>
      <c r="Q121" s="113" t="n">
        <v>0</v>
      </c>
      <c r="R121" s="113" t="n">
        <v>0</v>
      </c>
    </row>
    <row r="122" customFormat="false" ht="15.75" hidden="false" customHeight="false" outlineLevel="0" collapsed="false">
      <c r="A122" s="6" t="e">
        <v>#NAME?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26" t="n">
        <v>0</v>
      </c>
      <c r="I122" s="114" t="n">
        <v>45371</v>
      </c>
      <c r="J122" s="115" t="n">
        <f aca="false">Racao!$G$24</f>
        <v>44.3</v>
      </c>
      <c r="K122" s="116" t="n">
        <f aca="false">(Dados_Peso!$L$5-Dados_Peso!$K$5)/20</f>
        <v>1.9885</v>
      </c>
      <c r="L122" s="26" t="n">
        <v>41</v>
      </c>
      <c r="M122" s="26" t="n">
        <v>850</v>
      </c>
      <c r="N122" s="115" t="n">
        <f aca="false">M122-B122</f>
        <v>749.6</v>
      </c>
      <c r="O122" s="116" t="n">
        <f aca="false">R122/Dados_Peso!$L$9</f>
        <v>1.113904953</v>
      </c>
      <c r="P122" s="116" t="n">
        <f aca="false">(Dados_Peso!$L$5-Dados_Peso!$K$5)/20</f>
        <v>1.9885</v>
      </c>
      <c r="Q122" s="116" t="n">
        <f aca="false">Racao!$G$7*R122</f>
        <v>0.224158</v>
      </c>
      <c r="R122" s="117" t="n">
        <f aca="false">Racao!$G$21</f>
        <v>44.3</v>
      </c>
    </row>
    <row r="123" customFormat="false" ht="15.75" hidden="false" customHeight="false" outlineLevel="0" collapsed="false">
      <c r="A123" s="6" t="e">
        <v>#NAME?</v>
      </c>
      <c r="B123" s="9" t="n">
        <v>77.45</v>
      </c>
      <c r="C123" s="9" t="n">
        <v>15.7</v>
      </c>
      <c r="D123" s="9" t="n">
        <v>13.5</v>
      </c>
      <c r="E123" s="9" t="n">
        <v>4.2</v>
      </c>
      <c r="F123" s="9" t="n">
        <v>5.1</v>
      </c>
      <c r="G123" s="9" t="n">
        <v>2.1</v>
      </c>
      <c r="H123" s="26" t="n">
        <v>0</v>
      </c>
      <c r="I123" s="114" t="n">
        <v>45371</v>
      </c>
      <c r="J123" s="115" t="n">
        <f aca="false">Racao!$G$24</f>
        <v>44.3</v>
      </c>
      <c r="K123" s="116" t="n">
        <f aca="false">(Dados_Peso!$L$5-Dados_Peso!$K$5)/20</f>
        <v>1.9885</v>
      </c>
      <c r="L123" s="26" t="n">
        <v>41</v>
      </c>
      <c r="M123" s="26" t="n">
        <v>850</v>
      </c>
      <c r="N123" s="115" t="n">
        <f aca="false">M123-B123</f>
        <v>772.55</v>
      </c>
      <c r="O123" s="116" t="n">
        <f aca="false">R123/Dados_Peso!$L$9</f>
        <v>1.113904953</v>
      </c>
      <c r="P123" s="116" t="n">
        <f aca="false">(Dados_Peso!$L$5-Dados_Peso!$K$5)/20</f>
        <v>1.9885</v>
      </c>
      <c r="Q123" s="116" t="n">
        <f aca="false">Racao!$G$7*R123</f>
        <v>0.224158</v>
      </c>
      <c r="R123" s="117" t="n">
        <f aca="false">Racao!$G$21</f>
        <v>44.3</v>
      </c>
    </row>
    <row r="124" customFormat="false" ht="15.75" hidden="false" customHeight="false" outlineLevel="0" collapsed="false">
      <c r="A124" s="6" t="e">
        <v>#NAME?</v>
      </c>
      <c r="B124" s="9" t="n">
        <v>89.55</v>
      </c>
      <c r="C124" s="9" t="n">
        <v>15.7</v>
      </c>
      <c r="D124" s="9" t="n">
        <v>13.4</v>
      </c>
      <c r="E124" s="9" t="n">
        <v>4.2</v>
      </c>
      <c r="F124" s="9" t="n">
        <v>5.1</v>
      </c>
      <c r="G124" s="9" t="n">
        <v>2.2</v>
      </c>
      <c r="H124" s="26" t="n">
        <v>0</v>
      </c>
      <c r="I124" s="114" t="n">
        <v>45371</v>
      </c>
      <c r="J124" s="115" t="n">
        <f aca="false">Racao!$G$24</f>
        <v>44.3</v>
      </c>
      <c r="K124" s="116" t="n">
        <f aca="false">(Dados_Peso!$L$5-Dados_Peso!$K$5)/20</f>
        <v>1.9885</v>
      </c>
      <c r="L124" s="26" t="n">
        <v>41</v>
      </c>
      <c r="M124" s="26" t="n">
        <v>850</v>
      </c>
      <c r="N124" s="115" t="n">
        <f aca="false">M124-B124</f>
        <v>760.45</v>
      </c>
      <c r="O124" s="116" t="n">
        <f aca="false">R124/Dados_Peso!$L$9</f>
        <v>1.113904953</v>
      </c>
      <c r="P124" s="116" t="n">
        <f aca="false">(Dados_Peso!$L$5-Dados_Peso!$K$5)/20</f>
        <v>1.9885</v>
      </c>
      <c r="Q124" s="116" t="n">
        <f aca="false">Racao!$G$7*R124</f>
        <v>0.224158</v>
      </c>
      <c r="R124" s="117" t="n">
        <f aca="false">Racao!$G$21</f>
        <v>44.3</v>
      </c>
    </row>
    <row r="125" customFormat="false" ht="15.75" hidden="false" customHeight="false" outlineLevel="0" collapsed="false">
      <c r="A125" s="6" t="e">
        <v>#NAME?</v>
      </c>
      <c r="B125" s="9" t="n">
        <v>88.03</v>
      </c>
      <c r="C125" s="9" t="n">
        <v>16</v>
      </c>
      <c r="D125" s="9" t="n">
        <v>13.8</v>
      </c>
      <c r="E125" s="9" t="n">
        <v>4.1</v>
      </c>
      <c r="F125" s="9" t="n">
        <v>5.3</v>
      </c>
      <c r="G125" s="9" t="n">
        <v>2</v>
      </c>
      <c r="H125" s="26" t="n">
        <v>0</v>
      </c>
      <c r="I125" s="114" t="n">
        <v>45371</v>
      </c>
      <c r="J125" s="115" t="n">
        <f aca="false">Racao!$G$24</f>
        <v>44.3</v>
      </c>
      <c r="K125" s="116" t="n">
        <f aca="false">(Dados_Peso!$L$5-Dados_Peso!$K$5)/20</f>
        <v>1.9885</v>
      </c>
      <c r="L125" s="26" t="n">
        <v>41</v>
      </c>
      <c r="M125" s="26" t="n">
        <v>850</v>
      </c>
      <c r="N125" s="115" t="n">
        <f aca="false">M125-B125</f>
        <v>761.97</v>
      </c>
      <c r="O125" s="116" t="n">
        <f aca="false">R125/Dados_Peso!$L$9</f>
        <v>1.113904953</v>
      </c>
      <c r="P125" s="116" t="n">
        <f aca="false">(Dados_Peso!$L$5-Dados_Peso!$K$5)/20</f>
        <v>1.9885</v>
      </c>
      <c r="Q125" s="116" t="n">
        <f aca="false">Racao!$G$7*R125</f>
        <v>0.224158</v>
      </c>
      <c r="R125" s="117" t="n">
        <f aca="false">Racao!$G$21</f>
        <v>44.3</v>
      </c>
    </row>
    <row r="126" customFormat="false" ht="15.75" hidden="false" customHeight="false" outlineLevel="0" collapsed="false">
      <c r="A126" s="6" t="e">
        <v>#NAME?</v>
      </c>
      <c r="B126" s="9" t="n">
        <v>96.96</v>
      </c>
      <c r="C126" s="9" t="n">
        <v>16.4</v>
      </c>
      <c r="D126" s="9" t="n">
        <v>14</v>
      </c>
      <c r="E126" s="9" t="n">
        <v>4.3</v>
      </c>
      <c r="F126" s="9" t="n">
        <v>5.5</v>
      </c>
      <c r="G126" s="9" t="n">
        <v>2.3</v>
      </c>
      <c r="H126" s="26" t="n">
        <v>0</v>
      </c>
      <c r="I126" s="114" t="n">
        <v>45371</v>
      </c>
      <c r="J126" s="115" t="n">
        <f aca="false">Racao!$G$24</f>
        <v>44.3</v>
      </c>
      <c r="K126" s="116" t="n">
        <f aca="false">(Dados_Peso!$L$5-Dados_Peso!$K$5)/20</f>
        <v>1.9885</v>
      </c>
      <c r="L126" s="26" t="n">
        <v>41</v>
      </c>
      <c r="M126" s="26" t="n">
        <v>850</v>
      </c>
      <c r="N126" s="115" t="n">
        <f aca="false">M126-B126</f>
        <v>753.04</v>
      </c>
      <c r="O126" s="116" t="n">
        <f aca="false">R126/Dados_Peso!$L$9</f>
        <v>1.113904953</v>
      </c>
      <c r="P126" s="116" t="n">
        <f aca="false">(Dados_Peso!$L$5-Dados_Peso!$K$5)/20</f>
        <v>1.9885</v>
      </c>
      <c r="Q126" s="116" t="n">
        <f aca="false">Racao!$G$7*R126</f>
        <v>0.224158</v>
      </c>
      <c r="R126" s="117" t="n">
        <f aca="false">Racao!$G$21</f>
        <v>44.3</v>
      </c>
    </row>
    <row r="127" customFormat="false" ht="15.75" hidden="false" customHeight="false" outlineLevel="0" collapsed="false">
      <c r="A127" s="6" t="e">
        <v>#NAME?</v>
      </c>
      <c r="B127" s="9" t="n">
        <v>73.13</v>
      </c>
      <c r="C127" s="9" t="n">
        <v>15</v>
      </c>
      <c r="D127" s="9" t="n">
        <v>13.2</v>
      </c>
      <c r="E127" s="9" t="n">
        <v>4.4</v>
      </c>
      <c r="F127" s="9" t="n">
        <v>4.9</v>
      </c>
      <c r="G127" s="9" t="n">
        <v>2</v>
      </c>
      <c r="H127" s="26" t="n">
        <v>0</v>
      </c>
      <c r="I127" s="114" t="n">
        <v>45371</v>
      </c>
      <c r="J127" s="115" t="n">
        <f aca="false">Racao!$G$24</f>
        <v>44.3</v>
      </c>
      <c r="K127" s="116" t="n">
        <f aca="false">(Dados_Peso!$L$5-Dados_Peso!$K$5)/20</f>
        <v>1.9885</v>
      </c>
      <c r="L127" s="26" t="n">
        <v>41</v>
      </c>
      <c r="M127" s="26" t="n">
        <v>850</v>
      </c>
      <c r="N127" s="115" t="n">
        <f aca="false">M127-B127</f>
        <v>776.87</v>
      </c>
      <c r="O127" s="116" t="n">
        <f aca="false">R127/Dados_Peso!$L$9</f>
        <v>1.113904953</v>
      </c>
      <c r="P127" s="116" t="n">
        <f aca="false">(Dados_Peso!$L$5-Dados_Peso!$K$5)/20</f>
        <v>1.9885</v>
      </c>
      <c r="Q127" s="116" t="n">
        <f aca="false">Racao!$G$7*R127</f>
        <v>0.224158</v>
      </c>
      <c r="R127" s="117" t="n">
        <f aca="false">Racao!$G$21</f>
        <v>44.3</v>
      </c>
    </row>
    <row r="128" customFormat="false" ht="15.75" hidden="false" customHeight="false" outlineLevel="0" collapsed="false">
      <c r="A128" s="6" t="e">
        <v>#NAME?</v>
      </c>
      <c r="B128" s="9" t="n">
        <v>91</v>
      </c>
      <c r="C128" s="9" t="n">
        <v>16.3</v>
      </c>
      <c r="D128" s="9" t="n">
        <v>14.2</v>
      </c>
      <c r="E128" s="9" t="n">
        <v>4.4</v>
      </c>
      <c r="F128" s="9" t="n">
        <v>4.9</v>
      </c>
      <c r="G128" s="9" t="n">
        <v>2</v>
      </c>
      <c r="H128" s="26" t="n">
        <v>0</v>
      </c>
      <c r="I128" s="114" t="n">
        <v>45371</v>
      </c>
      <c r="J128" s="115" t="n">
        <f aca="false">Racao!$G$24</f>
        <v>44.3</v>
      </c>
      <c r="K128" s="116" t="n">
        <f aca="false">(Dados_Peso!$L$5-Dados_Peso!$K$5)/20</f>
        <v>1.9885</v>
      </c>
      <c r="L128" s="26" t="n">
        <v>41</v>
      </c>
      <c r="M128" s="26" t="n">
        <v>850</v>
      </c>
      <c r="N128" s="115" t="n">
        <f aca="false">M128-B128</f>
        <v>759</v>
      </c>
      <c r="O128" s="116" t="n">
        <f aca="false">R128/Dados_Peso!$L$9</f>
        <v>1.113904953</v>
      </c>
      <c r="P128" s="116" t="n">
        <f aca="false">(Dados_Peso!$L$5-Dados_Peso!$K$5)/20</f>
        <v>1.9885</v>
      </c>
      <c r="Q128" s="116" t="n">
        <f aca="false">Racao!$G$7*R128</f>
        <v>0.224158</v>
      </c>
      <c r="R128" s="117" t="n">
        <f aca="false">Racao!$G$21</f>
        <v>44.3</v>
      </c>
    </row>
    <row r="129" customFormat="false" ht="15.75" hidden="false" customHeight="false" outlineLevel="0" collapsed="false">
      <c r="A129" s="6" t="e">
        <v>#NAME?</v>
      </c>
      <c r="B129" s="9" t="n">
        <v>86.62</v>
      </c>
      <c r="C129" s="9" t="n">
        <v>15.9</v>
      </c>
      <c r="D129" s="9" t="n">
        <v>13.8</v>
      </c>
      <c r="E129" s="9" t="n">
        <v>4.1</v>
      </c>
      <c r="F129" s="9" t="n">
        <v>5.1</v>
      </c>
      <c r="G129" s="9" t="n">
        <v>2.1</v>
      </c>
      <c r="H129" s="26" t="n">
        <v>0</v>
      </c>
      <c r="I129" s="114" t="n">
        <v>45371</v>
      </c>
      <c r="J129" s="115" t="n">
        <f aca="false">Racao!$G$24</f>
        <v>44.3</v>
      </c>
      <c r="K129" s="116" t="n">
        <f aca="false">(Dados_Peso!$L$5-Dados_Peso!$K$5)/20</f>
        <v>1.9885</v>
      </c>
      <c r="L129" s="26" t="n">
        <v>41</v>
      </c>
      <c r="M129" s="26" t="n">
        <v>850</v>
      </c>
      <c r="N129" s="115" t="n">
        <f aca="false">M129-B129</f>
        <v>763.38</v>
      </c>
      <c r="O129" s="116" t="n">
        <f aca="false">R129/Dados_Peso!$L$9</f>
        <v>1.113904953</v>
      </c>
      <c r="P129" s="116" t="n">
        <f aca="false">(Dados_Peso!$L$5-Dados_Peso!$K$5)/20</f>
        <v>1.9885</v>
      </c>
      <c r="Q129" s="116" t="n">
        <f aca="false">Racao!$G$7*R129</f>
        <v>0.224158</v>
      </c>
      <c r="R129" s="117" t="n">
        <f aca="false">Racao!$G$21</f>
        <v>44.3</v>
      </c>
    </row>
    <row r="130" customFormat="false" ht="15.75" hidden="false" customHeight="false" outlineLevel="0" collapsed="false">
      <c r="A130" s="6" t="e">
        <v>#NAME?</v>
      </c>
      <c r="B130" s="9" t="n">
        <v>77.9</v>
      </c>
      <c r="C130" s="9" t="n">
        <v>15.4</v>
      </c>
      <c r="D130" s="9" t="n">
        <v>13.2</v>
      </c>
      <c r="E130" s="9" t="n">
        <v>4.3</v>
      </c>
      <c r="F130" s="9" t="n">
        <v>4.6</v>
      </c>
      <c r="G130" s="9" t="n">
        <v>2.1</v>
      </c>
      <c r="H130" s="26" t="n">
        <v>0</v>
      </c>
      <c r="I130" s="114" t="n">
        <v>45371</v>
      </c>
      <c r="J130" s="115" t="n">
        <f aca="false">Racao!$G$24</f>
        <v>44.3</v>
      </c>
      <c r="K130" s="116" t="n">
        <f aca="false">(Dados_Peso!$L$5-Dados_Peso!$K$5)/20</f>
        <v>1.9885</v>
      </c>
      <c r="L130" s="26" t="n">
        <v>41</v>
      </c>
      <c r="M130" s="26" t="n">
        <v>850</v>
      </c>
      <c r="N130" s="115" t="n">
        <f aca="false">M130-B130</f>
        <v>772.1</v>
      </c>
      <c r="O130" s="116" t="n">
        <f aca="false">R130/Dados_Peso!$L$9</f>
        <v>1.113904953</v>
      </c>
      <c r="P130" s="116" t="n">
        <f aca="false">(Dados_Peso!$L$5-Dados_Peso!$K$5)/20</f>
        <v>1.9885</v>
      </c>
      <c r="Q130" s="116" t="n">
        <f aca="false">Racao!$G$7*R130</f>
        <v>0.224158</v>
      </c>
      <c r="R130" s="117" t="n">
        <f aca="false">Racao!$G$21</f>
        <v>44.3</v>
      </c>
    </row>
    <row r="131" customFormat="false" ht="15.75" hidden="false" customHeight="false" outlineLevel="0" collapsed="false">
      <c r="A131" s="6" t="e">
        <v>#NAME?</v>
      </c>
      <c r="B131" s="9" t="n">
        <v>58.33</v>
      </c>
      <c r="C131" s="9" t="n">
        <v>14.2</v>
      </c>
      <c r="D131" s="9" t="n">
        <v>12.2</v>
      </c>
      <c r="E131" s="9" t="n">
        <v>3.8</v>
      </c>
      <c r="F131" s="9" t="n">
        <v>4.5</v>
      </c>
      <c r="G131" s="9" t="n">
        <v>1.8</v>
      </c>
      <c r="H131" s="26" t="n">
        <v>0</v>
      </c>
      <c r="I131" s="114" t="n">
        <v>45371</v>
      </c>
      <c r="J131" s="115" t="n">
        <f aca="false">Racao!$G$24</f>
        <v>44.3</v>
      </c>
      <c r="K131" s="116" t="n">
        <f aca="false">(Dados_Peso!$L$5-Dados_Peso!$K$5)/20</f>
        <v>1.9885</v>
      </c>
      <c r="L131" s="26" t="n">
        <v>41</v>
      </c>
      <c r="M131" s="26" t="n">
        <v>850</v>
      </c>
      <c r="N131" s="115" t="n">
        <f aca="false">M131-B131</f>
        <v>791.67</v>
      </c>
      <c r="O131" s="116" t="n">
        <f aca="false">R131/Dados_Peso!$L$9</f>
        <v>1.113904953</v>
      </c>
      <c r="P131" s="116" t="n">
        <f aca="false">(Dados_Peso!$L$5-Dados_Peso!$K$5)/20</f>
        <v>1.9885</v>
      </c>
      <c r="Q131" s="116" t="n">
        <f aca="false">Racao!$G$7*R131</f>
        <v>0.224158</v>
      </c>
      <c r="R131" s="117" t="n">
        <f aca="false">Racao!$G$21</f>
        <v>44.3</v>
      </c>
    </row>
    <row r="132" customFormat="false" ht="15.75" hidden="false" customHeight="false" outlineLevel="0" collapsed="false">
      <c r="A132" s="6" t="e">
        <v>#NAME?</v>
      </c>
      <c r="B132" s="9" t="n">
        <v>71.71</v>
      </c>
      <c r="C132" s="9" t="n">
        <v>14.9</v>
      </c>
      <c r="D132" s="9" t="n">
        <v>13.3</v>
      </c>
      <c r="E132" s="9" t="n">
        <v>4.3</v>
      </c>
      <c r="F132" s="9" t="n">
        <v>4.7</v>
      </c>
      <c r="G132" s="9" t="n">
        <v>2</v>
      </c>
      <c r="H132" s="26" t="n">
        <v>0</v>
      </c>
      <c r="I132" s="114" t="n">
        <v>45371</v>
      </c>
      <c r="J132" s="115" t="n">
        <f aca="false">Racao!$G$24</f>
        <v>44.3</v>
      </c>
      <c r="K132" s="116" t="n">
        <f aca="false">(Dados_Peso!$L$5-Dados_Peso!$K$5)/20</f>
        <v>1.9885</v>
      </c>
      <c r="L132" s="26" t="n">
        <v>41</v>
      </c>
      <c r="M132" s="26" t="n">
        <v>850</v>
      </c>
      <c r="N132" s="115" t="n">
        <f aca="false">M132-B132</f>
        <v>778.29</v>
      </c>
      <c r="O132" s="116" t="n">
        <f aca="false">R132/Dados_Peso!$L$9</f>
        <v>1.113904953</v>
      </c>
      <c r="P132" s="116" t="n">
        <f aca="false">(Dados_Peso!$L$5-Dados_Peso!$K$5)/20</f>
        <v>1.9885</v>
      </c>
      <c r="Q132" s="116" t="n">
        <f aca="false">Racao!$G$7*R132</f>
        <v>0.224158</v>
      </c>
      <c r="R132" s="117" t="n">
        <f aca="false">Racao!$G$21</f>
        <v>44.3</v>
      </c>
    </row>
    <row r="133" customFormat="false" ht="15.75" hidden="false" customHeight="false" outlineLevel="0" collapsed="false">
      <c r="A133" s="6" t="e">
        <v>#NAME?</v>
      </c>
      <c r="B133" s="9" t="n">
        <v>78.56</v>
      </c>
      <c r="C133" s="9" t="n">
        <v>15.7</v>
      </c>
      <c r="D133" s="9" t="n">
        <v>13.5</v>
      </c>
      <c r="E133" s="9" t="n">
        <v>4.3</v>
      </c>
      <c r="F133" s="9" t="n">
        <v>4.9</v>
      </c>
      <c r="G133" s="9" t="n">
        <v>2</v>
      </c>
      <c r="H133" s="26" t="n">
        <v>0</v>
      </c>
      <c r="I133" s="114" t="n">
        <v>45371</v>
      </c>
      <c r="J133" s="115" t="n">
        <f aca="false">Racao!$G$24</f>
        <v>44.3</v>
      </c>
      <c r="K133" s="116" t="n">
        <f aca="false">(Dados_Peso!$L$5-Dados_Peso!$K$5)/20</f>
        <v>1.9885</v>
      </c>
      <c r="L133" s="26" t="n">
        <v>41</v>
      </c>
      <c r="M133" s="26" t="n">
        <v>850</v>
      </c>
      <c r="N133" s="115" t="n">
        <f aca="false">M133-B133</f>
        <v>771.44</v>
      </c>
      <c r="O133" s="116" t="n">
        <f aca="false">R133/Dados_Peso!$L$9</f>
        <v>1.113904953</v>
      </c>
      <c r="P133" s="116" t="n">
        <f aca="false">(Dados_Peso!$L$5-Dados_Peso!$K$5)/20</f>
        <v>1.9885</v>
      </c>
      <c r="Q133" s="116" t="n">
        <f aca="false">Racao!$G$7*R133</f>
        <v>0.224158</v>
      </c>
      <c r="R133" s="117" t="n">
        <f aca="false">Racao!$G$21</f>
        <v>44.3</v>
      </c>
    </row>
    <row r="134" customFormat="false" ht="15.75" hidden="false" customHeight="false" outlineLevel="0" collapsed="false">
      <c r="A134" s="6" t="e">
        <v>#NAME?</v>
      </c>
      <c r="B134" s="9" t="n">
        <v>75.25</v>
      </c>
      <c r="C134" s="9" t="n">
        <v>15.4</v>
      </c>
      <c r="D134" s="9" t="n">
        <v>13.2</v>
      </c>
      <c r="E134" s="9" t="n">
        <v>3.9</v>
      </c>
      <c r="F134" s="9" t="n">
        <v>4.6</v>
      </c>
      <c r="G134" s="9" t="n">
        <v>1.9</v>
      </c>
      <c r="H134" s="26" t="n">
        <v>0</v>
      </c>
      <c r="I134" s="114" t="n">
        <v>45371</v>
      </c>
      <c r="J134" s="115" t="n">
        <f aca="false">Racao!$G$24</f>
        <v>44.3</v>
      </c>
      <c r="K134" s="116" t="n">
        <f aca="false">(Dados_Peso!$L$5-Dados_Peso!$K$5)/20</f>
        <v>1.9885</v>
      </c>
      <c r="L134" s="26" t="n">
        <v>41</v>
      </c>
      <c r="M134" s="26" t="n">
        <v>850</v>
      </c>
      <c r="N134" s="115" t="n">
        <f aca="false">M134-B134</f>
        <v>774.75</v>
      </c>
      <c r="O134" s="116" t="n">
        <f aca="false">R134/Dados_Peso!$L$9</f>
        <v>1.113904953</v>
      </c>
      <c r="P134" s="116" t="n">
        <f aca="false">(Dados_Peso!$L$5-Dados_Peso!$K$5)/20</f>
        <v>1.9885</v>
      </c>
      <c r="Q134" s="116" t="n">
        <f aca="false">Racao!$G$7*R134</f>
        <v>0.224158</v>
      </c>
      <c r="R134" s="117" t="n">
        <f aca="false">Racao!$G$21</f>
        <v>44.3</v>
      </c>
    </row>
    <row r="135" customFormat="false" ht="15.75" hidden="false" customHeight="false" outlineLevel="0" collapsed="false">
      <c r="A135" s="6" t="e">
        <v>#NAME?</v>
      </c>
      <c r="B135" s="9" t="n">
        <v>89.86</v>
      </c>
      <c r="C135" s="9" t="n">
        <v>15.8</v>
      </c>
      <c r="D135" s="9" t="n">
        <v>13.4</v>
      </c>
      <c r="E135" s="9" t="n">
        <v>4.2</v>
      </c>
      <c r="F135" s="9" t="n">
        <v>4.7</v>
      </c>
      <c r="G135" s="9" t="n">
        <v>2.4</v>
      </c>
      <c r="H135" s="26" t="n">
        <v>0</v>
      </c>
      <c r="I135" s="114" t="n">
        <v>45371</v>
      </c>
      <c r="J135" s="115" t="n">
        <f aca="false">Racao!$G$24</f>
        <v>44.3</v>
      </c>
      <c r="K135" s="116" t="n">
        <f aca="false">(Dados_Peso!$L$5-Dados_Peso!$K$5)/20</f>
        <v>1.9885</v>
      </c>
      <c r="L135" s="26" t="n">
        <v>41</v>
      </c>
      <c r="M135" s="26" t="n">
        <v>850</v>
      </c>
      <c r="N135" s="115" t="n">
        <f aca="false">M135-B135</f>
        <v>760.14</v>
      </c>
      <c r="O135" s="116" t="n">
        <f aca="false">R135/Dados_Peso!$L$9</f>
        <v>1.113904953</v>
      </c>
      <c r="P135" s="116" t="n">
        <f aca="false">(Dados_Peso!$L$5-Dados_Peso!$K$5)/20</f>
        <v>1.9885</v>
      </c>
      <c r="Q135" s="116" t="n">
        <f aca="false">Racao!$G$7*R135</f>
        <v>0.224158</v>
      </c>
      <c r="R135" s="117" t="n">
        <f aca="false">Racao!$G$21</f>
        <v>44.3</v>
      </c>
    </row>
    <row r="136" customFormat="false" ht="15.75" hidden="false" customHeight="false" outlineLevel="0" collapsed="false">
      <c r="A136" s="6" t="e">
        <v>#NAME?</v>
      </c>
      <c r="B136" s="9" t="n">
        <v>91.72</v>
      </c>
      <c r="C136" s="9" t="n">
        <v>16.3</v>
      </c>
      <c r="D136" s="9" t="n">
        <v>13.6</v>
      </c>
      <c r="E136" s="9" t="n">
        <v>4.3</v>
      </c>
      <c r="F136" s="9" t="n">
        <v>4.7</v>
      </c>
      <c r="G136" s="9" t="n">
        <v>2.3</v>
      </c>
      <c r="H136" s="26" t="n">
        <v>0</v>
      </c>
      <c r="I136" s="114" t="n">
        <v>45371</v>
      </c>
      <c r="J136" s="115" t="n">
        <f aca="false">Racao!$G$24</f>
        <v>44.3</v>
      </c>
      <c r="K136" s="116" t="n">
        <f aca="false">(Dados_Peso!$L$5-Dados_Peso!$K$5)/20</f>
        <v>1.9885</v>
      </c>
      <c r="L136" s="26" t="n">
        <v>41</v>
      </c>
      <c r="M136" s="26" t="n">
        <v>850</v>
      </c>
      <c r="N136" s="115" t="n">
        <f aca="false">M136-B136</f>
        <v>758.28</v>
      </c>
      <c r="O136" s="116" t="n">
        <f aca="false">R136/Dados_Peso!$L$9</f>
        <v>1.113904953</v>
      </c>
      <c r="P136" s="116" t="n">
        <f aca="false">(Dados_Peso!$L$5-Dados_Peso!$K$5)/20</f>
        <v>1.9885</v>
      </c>
      <c r="Q136" s="116" t="n">
        <f aca="false">Racao!$G$7*R136</f>
        <v>0.224158</v>
      </c>
      <c r="R136" s="117" t="n">
        <f aca="false">Racao!$G$21</f>
        <v>44.3</v>
      </c>
    </row>
    <row r="137" customFormat="false" ht="15.75" hidden="false" customHeight="false" outlineLevel="0" collapsed="false">
      <c r="A137" s="6" t="e">
        <v>#NAME?</v>
      </c>
      <c r="B137" s="9" t="n">
        <v>79.59</v>
      </c>
      <c r="C137" s="9" t="n">
        <v>15.2</v>
      </c>
      <c r="D137" s="9" t="n">
        <v>13</v>
      </c>
      <c r="E137" s="9" t="n">
        <v>4.2</v>
      </c>
      <c r="F137" s="9" t="n">
        <v>5</v>
      </c>
      <c r="G137" s="9" t="n">
        <v>2</v>
      </c>
      <c r="H137" s="26" t="n">
        <v>0</v>
      </c>
      <c r="I137" s="114" t="n">
        <v>45371</v>
      </c>
      <c r="J137" s="115" t="n">
        <f aca="false">Racao!$G$24</f>
        <v>44.3</v>
      </c>
      <c r="K137" s="116" t="n">
        <f aca="false">(Dados_Peso!$L$5-Dados_Peso!$K$5)/20</f>
        <v>1.9885</v>
      </c>
      <c r="L137" s="26" t="n">
        <v>41</v>
      </c>
      <c r="M137" s="26" t="n">
        <v>850</v>
      </c>
      <c r="N137" s="115" t="n">
        <f aca="false">M137-B137</f>
        <v>770.41</v>
      </c>
      <c r="O137" s="116" t="n">
        <f aca="false">R137/Dados_Peso!$L$9</f>
        <v>1.113904953</v>
      </c>
      <c r="P137" s="116" t="n">
        <f aca="false">(Dados_Peso!$L$5-Dados_Peso!$K$5)/20</f>
        <v>1.9885</v>
      </c>
      <c r="Q137" s="116" t="n">
        <f aca="false">Racao!$G$7*R137</f>
        <v>0.224158</v>
      </c>
      <c r="R137" s="117" t="n">
        <f aca="false">Racao!$G$21</f>
        <v>44.3</v>
      </c>
    </row>
    <row r="138" customFormat="false" ht="15.75" hidden="false" customHeight="false" outlineLevel="0" collapsed="false">
      <c r="A138" s="6" t="e">
        <v>#NAME?</v>
      </c>
      <c r="B138" s="9" t="n">
        <v>111.36</v>
      </c>
      <c r="C138" s="9" t="n">
        <v>17.4</v>
      </c>
      <c r="D138" s="9" t="n">
        <v>14.8</v>
      </c>
      <c r="E138" s="9" t="n">
        <v>4.8</v>
      </c>
      <c r="F138" s="9" t="n">
        <v>5</v>
      </c>
      <c r="G138" s="9" t="n">
        <v>2.5</v>
      </c>
      <c r="H138" s="26" t="n">
        <v>0</v>
      </c>
      <c r="I138" s="114" t="n">
        <v>45371</v>
      </c>
      <c r="J138" s="115" t="n">
        <f aca="false">Racao!$G$24</f>
        <v>44.3</v>
      </c>
      <c r="K138" s="116" t="n">
        <f aca="false">(Dados_Peso!$L$5-Dados_Peso!$K$5)/20</f>
        <v>1.9885</v>
      </c>
      <c r="L138" s="26" t="n">
        <v>41</v>
      </c>
      <c r="M138" s="26" t="n">
        <v>850</v>
      </c>
      <c r="N138" s="115" t="n">
        <f aca="false">M138-B138</f>
        <v>738.64</v>
      </c>
      <c r="O138" s="116" t="n">
        <f aca="false">R138/Dados_Peso!$L$9</f>
        <v>1.113904953</v>
      </c>
      <c r="P138" s="116" t="n">
        <f aca="false">(Dados_Peso!$L$5-Dados_Peso!$K$5)/20</f>
        <v>1.9885</v>
      </c>
      <c r="Q138" s="116" t="n">
        <f aca="false">Racao!$G$7*R138</f>
        <v>0.224158</v>
      </c>
      <c r="R138" s="117" t="n">
        <f aca="false">Racao!$G$21</f>
        <v>44.3</v>
      </c>
    </row>
    <row r="139" customFormat="false" ht="15.75" hidden="false" customHeight="false" outlineLevel="0" collapsed="false">
      <c r="A139" s="6" t="e">
        <v>#NAME?</v>
      </c>
      <c r="B139" s="9" t="n">
        <v>104.03</v>
      </c>
      <c r="C139" s="9" t="n">
        <v>16.8</v>
      </c>
      <c r="D139" s="9" t="n">
        <v>14.5</v>
      </c>
      <c r="E139" s="9" t="n">
        <v>4.8</v>
      </c>
      <c r="F139" s="9" t="n">
        <v>5</v>
      </c>
      <c r="G139" s="9" t="n">
        <v>2.3</v>
      </c>
      <c r="H139" s="26" t="n">
        <v>0</v>
      </c>
      <c r="I139" s="114" t="n">
        <v>45371</v>
      </c>
      <c r="J139" s="115" t="n">
        <f aca="false">Racao!$G$24</f>
        <v>44.3</v>
      </c>
      <c r="K139" s="116" t="n">
        <f aca="false">(Dados_Peso!$L$5-Dados_Peso!$K$5)/20</f>
        <v>1.9885</v>
      </c>
      <c r="L139" s="26" t="n">
        <v>41</v>
      </c>
      <c r="M139" s="26" t="n">
        <v>850</v>
      </c>
      <c r="N139" s="115" t="n">
        <f aca="false">M139-B139</f>
        <v>745.97</v>
      </c>
      <c r="O139" s="116" t="n">
        <f aca="false">R139/Dados_Peso!$L$9</f>
        <v>1.113904953</v>
      </c>
      <c r="P139" s="116" t="n">
        <f aca="false">(Dados_Peso!$L$5-Dados_Peso!$K$5)/20</f>
        <v>1.9885</v>
      </c>
      <c r="Q139" s="116" t="n">
        <f aca="false">Racao!$G$7*R139</f>
        <v>0.224158</v>
      </c>
      <c r="R139" s="117" t="n">
        <f aca="false">Racao!$G$21</f>
        <v>44.3</v>
      </c>
    </row>
    <row r="140" customFormat="false" ht="15.75" hidden="false" customHeight="false" outlineLevel="0" collapsed="false">
      <c r="A140" s="6" t="e">
        <v>#NAME?</v>
      </c>
      <c r="B140" s="9" t="n">
        <v>66.16</v>
      </c>
      <c r="C140" s="9" t="n">
        <v>14.9</v>
      </c>
      <c r="D140" s="9" t="n">
        <v>13.2</v>
      </c>
      <c r="E140" s="9" t="n">
        <v>3.9</v>
      </c>
      <c r="F140" s="9" t="n">
        <v>4.5</v>
      </c>
      <c r="G140" s="9" t="n">
        <v>1.8</v>
      </c>
      <c r="H140" s="26" t="n">
        <v>0</v>
      </c>
      <c r="I140" s="114" t="n">
        <v>45371</v>
      </c>
      <c r="J140" s="115" t="n">
        <f aca="false">Racao!$G$24</f>
        <v>44.3</v>
      </c>
      <c r="K140" s="116" t="n">
        <f aca="false">(Dados_Peso!$L$5-Dados_Peso!$K$5)/20</f>
        <v>1.9885</v>
      </c>
      <c r="L140" s="26" t="n">
        <v>41</v>
      </c>
      <c r="M140" s="26" t="n">
        <v>850</v>
      </c>
      <c r="N140" s="115" t="n">
        <f aca="false">M140-B140</f>
        <v>783.84</v>
      </c>
      <c r="O140" s="116" t="n">
        <f aca="false">R140/Dados_Peso!$L$9</f>
        <v>1.113904953</v>
      </c>
      <c r="P140" s="116" t="n">
        <f aca="false">(Dados_Peso!$L$5-Dados_Peso!$K$5)/20</f>
        <v>1.9885</v>
      </c>
      <c r="Q140" s="116" t="n">
        <f aca="false">Racao!$G$7*R140</f>
        <v>0.224158</v>
      </c>
      <c r="R140" s="117" t="n">
        <f aca="false">Racao!$G$21</f>
        <v>44.3</v>
      </c>
    </row>
    <row r="141" customFormat="false" ht="15.75" hidden="false" customHeight="false" outlineLevel="0" collapsed="false">
      <c r="A141" s="6" t="e">
        <v>#NAME?</v>
      </c>
      <c r="B141" s="9" t="n">
        <v>85.5</v>
      </c>
      <c r="C141" s="9" t="n">
        <v>15.8</v>
      </c>
      <c r="D141" s="9" t="n">
        <v>13.5</v>
      </c>
      <c r="E141" s="9" t="n">
        <v>4.2</v>
      </c>
      <c r="F141" s="9" t="n">
        <v>4.9</v>
      </c>
      <c r="G141" s="9" t="n">
        <v>2.1</v>
      </c>
      <c r="H141" s="26" t="n">
        <v>0</v>
      </c>
      <c r="I141" s="114" t="n">
        <v>45371</v>
      </c>
      <c r="J141" s="115" t="n">
        <f aca="false">Racao!$G$24</f>
        <v>44.3</v>
      </c>
      <c r="K141" s="116" t="n">
        <f aca="false">(Dados_Peso!$L$5-Dados_Peso!$K$5)/20</f>
        <v>1.9885</v>
      </c>
      <c r="L141" s="26" t="n">
        <v>41</v>
      </c>
      <c r="M141" s="26" t="n">
        <v>850</v>
      </c>
      <c r="N141" s="115" t="n">
        <f aca="false">M141-B141</f>
        <v>764.5</v>
      </c>
      <c r="O141" s="116" t="n">
        <f aca="false">R141/Dados_Peso!$L$9</f>
        <v>1.113904953</v>
      </c>
      <c r="P141" s="116" t="n">
        <f aca="false">(Dados_Peso!$L$5-Dados_Peso!$K$5)/20</f>
        <v>1.9885</v>
      </c>
      <c r="Q141" s="116" t="n">
        <f aca="false">Racao!$G$7*R141</f>
        <v>0.224158</v>
      </c>
      <c r="R141" s="117" t="n">
        <f aca="false">Racao!$G$21</f>
        <v>44.3</v>
      </c>
    </row>
    <row r="142" customFormat="false" ht="15.75" hidden="false" customHeight="false" outlineLevel="0" collapsed="false">
      <c r="A142" s="6" t="e">
        <v>#NAME?</v>
      </c>
      <c r="B142" s="9" t="n">
        <v>77.55</v>
      </c>
      <c r="C142" s="9" t="n">
        <v>15.5</v>
      </c>
      <c r="D142" s="9" t="n">
        <v>13.3</v>
      </c>
      <c r="E142" s="9" t="n">
        <v>4.1</v>
      </c>
      <c r="F142" s="9" t="n">
        <v>4.7</v>
      </c>
      <c r="G142" s="9" t="n">
        <v>1.9</v>
      </c>
      <c r="H142" s="26" t="n">
        <v>0</v>
      </c>
      <c r="I142" s="114" t="n">
        <v>45371</v>
      </c>
      <c r="J142" s="115" t="n">
        <f aca="false">Racao!$G$24</f>
        <v>44.3</v>
      </c>
      <c r="K142" s="116" t="n">
        <f aca="false">(Dados_Peso!$L$5-Dados_Peso!$K$5)/20</f>
        <v>1.9885</v>
      </c>
      <c r="L142" s="26" t="n">
        <v>41</v>
      </c>
      <c r="M142" s="26" t="n">
        <v>850</v>
      </c>
      <c r="N142" s="115" t="n">
        <f aca="false">M142-B142</f>
        <v>772.45</v>
      </c>
      <c r="O142" s="116" t="n">
        <f aca="false">R142/Dados_Peso!$L$9</f>
        <v>1.113904953</v>
      </c>
      <c r="P142" s="116" t="n">
        <f aca="false">(Dados_Peso!$L$5-Dados_Peso!$K$5)/20</f>
        <v>1.9885</v>
      </c>
      <c r="Q142" s="116" t="n">
        <f aca="false">Racao!$G$7*R142</f>
        <v>0.224158</v>
      </c>
      <c r="R142" s="117" t="n">
        <f aca="false">Racao!$G$21</f>
        <v>44.3</v>
      </c>
    </row>
    <row r="143" customFormat="false" ht="15.75" hidden="false" customHeight="false" outlineLevel="0" collapsed="false">
      <c r="A143" s="6" t="e">
        <v>#NAME?</v>
      </c>
      <c r="B143" s="9" t="n">
        <v>81.7</v>
      </c>
      <c r="C143" s="9" t="n">
        <v>15.4</v>
      </c>
      <c r="D143" s="9" t="n">
        <v>13.6</v>
      </c>
      <c r="E143" s="9" t="n">
        <v>4.1</v>
      </c>
      <c r="F143" s="9" t="n">
        <v>4.6</v>
      </c>
      <c r="G143" s="9" t="n">
        <v>2.1</v>
      </c>
      <c r="H143" s="26" t="n">
        <v>0</v>
      </c>
      <c r="I143" s="114" t="n">
        <v>45371</v>
      </c>
      <c r="J143" s="115" t="n">
        <f aca="false">Racao!$G$24</f>
        <v>44.3</v>
      </c>
      <c r="K143" s="116" t="n">
        <f aca="false">(Dados_Peso!$L$5-Dados_Peso!$K$5)/20</f>
        <v>1.9885</v>
      </c>
      <c r="L143" s="26" t="n">
        <v>41</v>
      </c>
      <c r="M143" s="26" t="n">
        <v>850</v>
      </c>
      <c r="N143" s="115" t="n">
        <f aca="false">M143-B143</f>
        <v>768.3</v>
      </c>
      <c r="O143" s="116" t="n">
        <f aca="false">R143/Dados_Peso!$L$9</f>
        <v>1.113904953</v>
      </c>
      <c r="P143" s="116" t="n">
        <f aca="false">(Dados_Peso!$L$5-Dados_Peso!$K$5)/20</f>
        <v>1.9885</v>
      </c>
      <c r="Q143" s="116" t="n">
        <f aca="false">Racao!$G$7*R143</f>
        <v>0.224158</v>
      </c>
      <c r="R143" s="117" t="n">
        <f aca="false">Racao!$G$21</f>
        <v>44.3</v>
      </c>
    </row>
    <row r="144" customFormat="false" ht="15.75" hidden="false" customHeight="false" outlineLevel="0" collapsed="false">
      <c r="A144" s="6" t="e">
        <v>#NAME?</v>
      </c>
      <c r="B144" s="9" t="n">
        <v>79.25</v>
      </c>
      <c r="C144" s="9" t="n">
        <v>15.3</v>
      </c>
      <c r="D144" s="9" t="n">
        <v>13</v>
      </c>
      <c r="E144" s="9" t="n">
        <v>4.3</v>
      </c>
      <c r="F144" s="9" t="n">
        <v>4.8</v>
      </c>
      <c r="G144" s="9" t="n">
        <v>2.1</v>
      </c>
      <c r="H144" s="26" t="n">
        <v>0</v>
      </c>
      <c r="I144" s="114" t="n">
        <v>45371</v>
      </c>
      <c r="J144" s="115" t="n">
        <f aca="false">Racao!$G$24</f>
        <v>44.3</v>
      </c>
      <c r="K144" s="116" t="n">
        <f aca="false">(Dados_Peso!$L$5-Dados_Peso!$K$5)/20</f>
        <v>1.9885</v>
      </c>
      <c r="L144" s="26" t="n">
        <v>41</v>
      </c>
      <c r="M144" s="26" t="n">
        <v>850</v>
      </c>
      <c r="N144" s="115" t="n">
        <f aca="false">M144-B144</f>
        <v>770.75</v>
      </c>
      <c r="O144" s="116" t="n">
        <f aca="false">R144/Dados_Peso!$L$9</f>
        <v>1.113904953</v>
      </c>
      <c r="P144" s="116" t="n">
        <f aca="false">(Dados_Peso!$L$5-Dados_Peso!$K$5)/20</f>
        <v>1.9885</v>
      </c>
      <c r="Q144" s="116" t="n">
        <f aca="false">Racao!$G$7*R144</f>
        <v>0.224158</v>
      </c>
      <c r="R144" s="117" t="n">
        <f aca="false">Racao!$G$21</f>
        <v>44.3</v>
      </c>
    </row>
    <row r="145" customFormat="false" ht="15.75" hidden="false" customHeight="false" outlineLevel="0" collapsed="false">
      <c r="A145" s="6" t="e">
        <v>#NAME?</v>
      </c>
      <c r="B145" s="9" t="n">
        <v>92.97</v>
      </c>
      <c r="C145" s="9" t="n">
        <v>16.8</v>
      </c>
      <c r="D145" s="9" t="n">
        <v>14.3</v>
      </c>
      <c r="E145" s="9" t="n">
        <v>4.5</v>
      </c>
      <c r="F145" s="9" t="n">
        <v>4.7</v>
      </c>
      <c r="G145" s="9" t="n">
        <v>2.2</v>
      </c>
      <c r="H145" s="26" t="n">
        <v>0</v>
      </c>
      <c r="I145" s="114" t="n">
        <v>45371</v>
      </c>
      <c r="J145" s="115" t="n">
        <f aca="false">Racao!$G$24</f>
        <v>44.3</v>
      </c>
      <c r="K145" s="116" t="n">
        <f aca="false">(Dados_Peso!$L$5-Dados_Peso!$K$5)/20</f>
        <v>1.9885</v>
      </c>
      <c r="L145" s="26" t="n">
        <v>41</v>
      </c>
      <c r="M145" s="26" t="n">
        <v>850</v>
      </c>
      <c r="N145" s="115" t="n">
        <f aca="false">M145-B145</f>
        <v>757.03</v>
      </c>
      <c r="O145" s="116" t="n">
        <f aca="false">R145/Dados_Peso!$L$9</f>
        <v>1.113904953</v>
      </c>
      <c r="P145" s="116" t="n">
        <f aca="false">(Dados_Peso!$L$5-Dados_Peso!$K$5)/20</f>
        <v>1.9885</v>
      </c>
      <c r="Q145" s="116" t="n">
        <f aca="false">Racao!$G$7*R145</f>
        <v>0.224158</v>
      </c>
      <c r="R145" s="117" t="n">
        <f aca="false">Racao!$G$21</f>
        <v>44.3</v>
      </c>
    </row>
    <row r="146" customFormat="false" ht="15.75" hidden="false" customHeight="false" outlineLevel="0" collapsed="false">
      <c r="A146" s="6" t="e">
        <v>#NAME?</v>
      </c>
      <c r="B146" s="9" t="n">
        <v>87.3</v>
      </c>
      <c r="C146" s="9" t="n">
        <v>15.7</v>
      </c>
      <c r="D146" s="9" t="n">
        <v>13.8</v>
      </c>
      <c r="E146" s="9" t="n">
        <v>4.1</v>
      </c>
      <c r="F146" s="9" t="n">
        <v>4.8</v>
      </c>
      <c r="G146" s="9" t="n">
        <v>2.1</v>
      </c>
      <c r="H146" s="26" t="n">
        <v>0</v>
      </c>
      <c r="I146" s="114" t="n">
        <v>45371</v>
      </c>
      <c r="J146" s="115" t="n">
        <f aca="false">Racao!$G$24</f>
        <v>44.3</v>
      </c>
      <c r="K146" s="116" t="n">
        <f aca="false">(Dados_Peso!$L$5-Dados_Peso!$K$5)/20</f>
        <v>1.9885</v>
      </c>
      <c r="L146" s="26" t="n">
        <v>41</v>
      </c>
      <c r="M146" s="26" t="n">
        <v>850</v>
      </c>
      <c r="N146" s="115" t="n">
        <f aca="false">M146-B146</f>
        <v>762.7</v>
      </c>
      <c r="O146" s="116" t="n">
        <f aca="false">R146/Dados_Peso!$L$9</f>
        <v>1.113904953</v>
      </c>
      <c r="P146" s="116" t="n">
        <f aca="false">(Dados_Peso!$L$5-Dados_Peso!$K$5)/20</f>
        <v>1.9885</v>
      </c>
      <c r="Q146" s="116" t="n">
        <f aca="false">Racao!$G$7*R146</f>
        <v>0.224158</v>
      </c>
      <c r="R146" s="117" t="n">
        <f aca="false">Racao!$G$21</f>
        <v>44.3</v>
      </c>
    </row>
    <row r="147" customFormat="false" ht="15.75" hidden="false" customHeight="false" outlineLevel="0" collapsed="false">
      <c r="A147" s="6" t="e">
        <v>#NAME?</v>
      </c>
      <c r="B147" s="9" t="n">
        <v>68.67</v>
      </c>
      <c r="C147" s="9" t="n">
        <v>15.5</v>
      </c>
      <c r="D147" s="9" t="n">
        <v>13.2</v>
      </c>
      <c r="E147" s="9" t="n">
        <v>4</v>
      </c>
      <c r="F147" s="9" t="n">
        <v>4.6</v>
      </c>
      <c r="G147" s="9" t="n">
        <v>1.9</v>
      </c>
      <c r="H147" s="26" t="n">
        <v>0</v>
      </c>
      <c r="I147" s="114" t="n">
        <v>45371</v>
      </c>
      <c r="J147" s="115" t="n">
        <f aca="false">Racao!$G$24</f>
        <v>44.3</v>
      </c>
      <c r="K147" s="116" t="n">
        <f aca="false">(Dados_Peso!$L$5-Dados_Peso!$K$5)/20</f>
        <v>1.9885</v>
      </c>
      <c r="L147" s="26" t="n">
        <v>41</v>
      </c>
      <c r="M147" s="26" t="n">
        <v>850</v>
      </c>
      <c r="N147" s="115" t="n">
        <f aca="false">M147-B147</f>
        <v>781.33</v>
      </c>
      <c r="O147" s="116" t="n">
        <f aca="false">R147/Dados_Peso!$L$9</f>
        <v>1.113904953</v>
      </c>
      <c r="P147" s="116" t="n">
        <f aca="false">(Dados_Peso!$L$5-Dados_Peso!$K$5)/20</f>
        <v>1.9885</v>
      </c>
      <c r="Q147" s="116" t="n">
        <f aca="false">Racao!$G$7*R147</f>
        <v>0.224158</v>
      </c>
      <c r="R147" s="117" t="n">
        <f aca="false">Racao!$G$21</f>
        <v>44.3</v>
      </c>
    </row>
    <row r="148" customFormat="false" ht="15.75" hidden="false" customHeight="false" outlineLevel="0" collapsed="false">
      <c r="A148" s="6" t="e">
        <v>#NAME?</v>
      </c>
      <c r="B148" s="9" t="n">
        <v>112.96</v>
      </c>
      <c r="C148" s="9" t="n">
        <v>17.3</v>
      </c>
      <c r="D148" s="9" t="n">
        <v>14.8</v>
      </c>
      <c r="E148" s="9" t="n">
        <v>4.3</v>
      </c>
      <c r="F148" s="9" t="n">
        <v>5.2</v>
      </c>
      <c r="G148" s="9" t="n">
        <v>2.3</v>
      </c>
      <c r="H148" s="26" t="n">
        <v>0</v>
      </c>
      <c r="I148" s="114" t="n">
        <v>45371</v>
      </c>
      <c r="J148" s="115" t="n">
        <f aca="false">Racao!$G$24</f>
        <v>44.3</v>
      </c>
      <c r="K148" s="116" t="n">
        <f aca="false">(Dados_Peso!$L$5-Dados_Peso!$K$5)/20</f>
        <v>1.9885</v>
      </c>
      <c r="L148" s="26" t="n">
        <v>41</v>
      </c>
      <c r="M148" s="26" t="n">
        <v>850</v>
      </c>
      <c r="N148" s="115" t="n">
        <f aca="false">M148-B148</f>
        <v>737.04</v>
      </c>
      <c r="O148" s="116" t="n">
        <f aca="false">R148/Dados_Peso!$L$9</f>
        <v>1.113904953</v>
      </c>
      <c r="P148" s="116" t="n">
        <f aca="false">(Dados_Peso!$L$5-Dados_Peso!$K$5)/20</f>
        <v>1.9885</v>
      </c>
      <c r="Q148" s="116" t="n">
        <f aca="false">Racao!$G$7*R148</f>
        <v>0.224158</v>
      </c>
      <c r="R148" s="117" t="n">
        <f aca="false">Racao!$G$21</f>
        <v>44.3</v>
      </c>
    </row>
    <row r="149" customFormat="false" ht="15.75" hidden="false" customHeight="false" outlineLevel="0" collapsed="false">
      <c r="A149" s="6" t="e">
        <v>#NAME?</v>
      </c>
      <c r="B149" s="9" t="n">
        <v>84.94</v>
      </c>
      <c r="C149" s="9" t="n">
        <v>15.5</v>
      </c>
      <c r="D149" s="9" t="n">
        <v>13.8</v>
      </c>
      <c r="E149" s="9" t="n">
        <v>4.1</v>
      </c>
      <c r="F149" s="9" t="n">
        <v>4.5</v>
      </c>
      <c r="G149" s="9" t="n">
        <v>2.2</v>
      </c>
      <c r="H149" s="26" t="n">
        <v>0</v>
      </c>
      <c r="I149" s="114" t="n">
        <v>45371</v>
      </c>
      <c r="J149" s="115" t="n">
        <f aca="false">Racao!$G$24</f>
        <v>44.3</v>
      </c>
      <c r="K149" s="116" t="n">
        <f aca="false">(Dados_Peso!$L$5-Dados_Peso!$K$5)/20</f>
        <v>1.9885</v>
      </c>
      <c r="L149" s="26" t="n">
        <v>41</v>
      </c>
      <c r="M149" s="26" t="n">
        <v>850</v>
      </c>
      <c r="N149" s="115" t="n">
        <f aca="false">M149-B149</f>
        <v>765.06</v>
      </c>
      <c r="O149" s="116" t="n">
        <f aca="false">R149/Dados_Peso!$L$9</f>
        <v>1.113904953</v>
      </c>
      <c r="P149" s="116" t="n">
        <f aca="false">(Dados_Peso!$L$5-Dados_Peso!$K$5)/20</f>
        <v>1.9885</v>
      </c>
      <c r="Q149" s="116" t="n">
        <f aca="false">Racao!$G$7*R149</f>
        <v>0.224158</v>
      </c>
      <c r="R149" s="117" t="n">
        <f aca="false">Racao!$G$21</f>
        <v>44.3</v>
      </c>
    </row>
    <row r="150" customFormat="false" ht="15.75" hidden="false" customHeight="false" outlineLevel="0" collapsed="false">
      <c r="A150" s="6" t="e">
        <v>#NAME?</v>
      </c>
      <c r="B150" s="9" t="n">
        <v>93</v>
      </c>
      <c r="C150" s="9" t="n">
        <v>16.1</v>
      </c>
      <c r="D150" s="9" t="n">
        <v>13.7</v>
      </c>
      <c r="E150" s="9" t="n">
        <v>4.2</v>
      </c>
      <c r="F150" s="9" t="n">
        <v>4.8</v>
      </c>
      <c r="G150" s="9" t="n">
        <v>2.2</v>
      </c>
      <c r="H150" s="26" t="n">
        <v>0</v>
      </c>
      <c r="I150" s="114" t="n">
        <v>45371</v>
      </c>
      <c r="J150" s="115" t="n">
        <f aca="false">Racao!$G$24</f>
        <v>44.3</v>
      </c>
      <c r="K150" s="116" t="n">
        <f aca="false">(Dados_Peso!$L$5-Dados_Peso!$K$5)/20</f>
        <v>1.9885</v>
      </c>
      <c r="L150" s="26" t="n">
        <v>41</v>
      </c>
      <c r="M150" s="26" t="n">
        <v>850</v>
      </c>
      <c r="N150" s="115" t="n">
        <f aca="false">M150-B150</f>
        <v>757</v>
      </c>
      <c r="O150" s="116" t="n">
        <f aca="false">R150/Dados_Peso!$L$9</f>
        <v>1.113904953</v>
      </c>
      <c r="P150" s="116" t="n">
        <f aca="false">(Dados_Peso!$L$5-Dados_Peso!$K$5)/20</f>
        <v>1.9885</v>
      </c>
      <c r="Q150" s="116" t="n">
        <f aca="false">Racao!$G$7*R150</f>
        <v>0.224158</v>
      </c>
      <c r="R150" s="117" t="n">
        <f aca="false">Racao!$G$21</f>
        <v>44.3</v>
      </c>
    </row>
    <row r="151" customFormat="false" ht="15.75" hidden="false" customHeight="false" outlineLevel="0" collapsed="false">
      <c r="A151" s="6" t="e">
        <v>#NAME?</v>
      </c>
      <c r="B151" s="9" t="n">
        <v>65.55</v>
      </c>
      <c r="C151" s="9" t="n">
        <v>14.4</v>
      </c>
      <c r="D151" s="9" t="n">
        <v>12.7</v>
      </c>
      <c r="E151" s="9" t="n">
        <v>4</v>
      </c>
      <c r="F151" s="9" t="n">
        <v>4.6</v>
      </c>
      <c r="G151" s="9" t="n">
        <v>2</v>
      </c>
      <c r="H151" s="26" t="n">
        <v>0</v>
      </c>
      <c r="I151" s="114" t="n">
        <v>45371</v>
      </c>
      <c r="J151" s="115" t="n">
        <f aca="false">Racao!$G$24</f>
        <v>44.3</v>
      </c>
      <c r="K151" s="116" t="n">
        <f aca="false">(Dados_Peso!$L$5-Dados_Peso!$K$5)/20</f>
        <v>1.9885</v>
      </c>
      <c r="L151" s="26" t="n">
        <v>41</v>
      </c>
      <c r="M151" s="26" t="n">
        <v>850</v>
      </c>
      <c r="N151" s="115" t="n">
        <f aca="false">M151-B151</f>
        <v>784.45</v>
      </c>
      <c r="O151" s="116" t="n">
        <f aca="false">R151/Dados_Peso!$L$9</f>
        <v>1.113904953</v>
      </c>
      <c r="P151" s="116" t="n">
        <f aca="false">(Dados_Peso!$L$5-Dados_Peso!$K$5)/20</f>
        <v>1.9885</v>
      </c>
      <c r="Q151" s="116" t="n">
        <f aca="false">Racao!$G$7*R151</f>
        <v>0.224158</v>
      </c>
      <c r="R151" s="117" t="n">
        <f aca="false">Racao!$G$21</f>
        <v>44.3</v>
      </c>
    </row>
    <row r="152" customFormat="false" ht="15.75" hidden="false" customHeight="false" outlineLevel="0" collapsed="false">
      <c r="A152" s="6" t="e">
        <v>#NAME?</v>
      </c>
      <c r="B152" s="9" t="n">
        <v>90.75</v>
      </c>
      <c r="C152" s="9" t="n">
        <v>16.5</v>
      </c>
      <c r="D152" s="9" t="n">
        <v>14</v>
      </c>
      <c r="E152" s="9" t="n">
        <v>4.3</v>
      </c>
      <c r="F152" s="9" t="n">
        <v>4.7</v>
      </c>
      <c r="G152" s="9" t="n">
        <v>2.2</v>
      </c>
      <c r="H152" s="26" t="n">
        <v>0</v>
      </c>
      <c r="I152" s="114" t="n">
        <v>45371</v>
      </c>
      <c r="J152" s="115" t="n">
        <f aca="false">Racao!$G$24</f>
        <v>44.3</v>
      </c>
      <c r="K152" s="116" t="n">
        <f aca="false">(Dados_Peso!$L$5-Dados_Peso!$K$5)/20</f>
        <v>1.9885</v>
      </c>
      <c r="L152" s="26" t="n">
        <v>41</v>
      </c>
      <c r="M152" s="26" t="n">
        <v>850</v>
      </c>
      <c r="N152" s="115" t="n">
        <f aca="false">M152-B152</f>
        <v>759.25</v>
      </c>
      <c r="O152" s="116" t="n">
        <f aca="false">R152/Dados_Peso!$L$9</f>
        <v>1.113904953</v>
      </c>
      <c r="P152" s="116" t="n">
        <f aca="false">(Dados_Peso!$L$5-Dados_Peso!$K$5)/20</f>
        <v>1.9885</v>
      </c>
      <c r="Q152" s="116" t="n">
        <f aca="false">Racao!$G$7*R152</f>
        <v>0.224158</v>
      </c>
      <c r="R152" s="117" t="n">
        <f aca="false">Racao!$G$21</f>
        <v>44.3</v>
      </c>
    </row>
    <row r="153" customFormat="false" ht="15.75" hidden="false" customHeight="false" outlineLevel="0" collapsed="false">
      <c r="A153" s="6" t="e">
        <v>#NAME?</v>
      </c>
      <c r="B153" s="9" t="n">
        <v>82.33</v>
      </c>
      <c r="C153" s="9" t="n">
        <v>15.5</v>
      </c>
      <c r="D153" s="9" t="n">
        <v>13.2</v>
      </c>
      <c r="E153" s="9" t="n">
        <v>4</v>
      </c>
      <c r="F153" s="9" t="n">
        <v>4.9</v>
      </c>
      <c r="G153" s="9" t="n">
        <v>2.3</v>
      </c>
      <c r="H153" s="26" t="n">
        <v>0</v>
      </c>
      <c r="I153" s="114" t="n">
        <v>45371</v>
      </c>
      <c r="J153" s="115" t="n">
        <f aca="false">Racao!$G$24</f>
        <v>44.3</v>
      </c>
      <c r="K153" s="116" t="n">
        <f aca="false">(Dados_Peso!$L$5-Dados_Peso!$K$5)/20</f>
        <v>1.9885</v>
      </c>
      <c r="L153" s="26" t="n">
        <v>41</v>
      </c>
      <c r="M153" s="26" t="n">
        <v>850</v>
      </c>
      <c r="N153" s="115" t="n">
        <f aca="false">M153-B153</f>
        <v>767.67</v>
      </c>
      <c r="O153" s="116" t="n">
        <f aca="false">R153/Dados_Peso!$L$9</f>
        <v>1.113904953</v>
      </c>
      <c r="P153" s="116" t="n">
        <f aca="false">(Dados_Peso!$L$5-Dados_Peso!$K$5)/20</f>
        <v>1.9885</v>
      </c>
      <c r="Q153" s="116" t="n">
        <f aca="false">Racao!$G$7*R153</f>
        <v>0.224158</v>
      </c>
      <c r="R153" s="117" t="n">
        <f aca="false">Racao!$G$21</f>
        <v>44.3</v>
      </c>
    </row>
    <row r="154" customFormat="false" ht="15.75" hidden="false" customHeight="false" outlineLevel="0" collapsed="false">
      <c r="A154" s="6" t="e">
        <v>#NAME?</v>
      </c>
      <c r="B154" s="9" t="n">
        <v>101.45</v>
      </c>
      <c r="C154" s="9" t="n">
        <v>16.7</v>
      </c>
      <c r="D154" s="9" t="n">
        <v>14.5</v>
      </c>
      <c r="E154" s="9" t="n">
        <v>4.2</v>
      </c>
      <c r="F154" s="9" t="n">
        <v>5.1</v>
      </c>
      <c r="G154" s="9" t="n">
        <v>2.2</v>
      </c>
      <c r="H154" s="26" t="n">
        <v>0</v>
      </c>
      <c r="I154" s="114" t="n">
        <v>45371</v>
      </c>
      <c r="J154" s="115" t="n">
        <f aca="false">Racao!$G$24</f>
        <v>44.3</v>
      </c>
      <c r="K154" s="116" t="n">
        <f aca="false">(Dados_Peso!$L$5-Dados_Peso!$K$5)/20</f>
        <v>1.9885</v>
      </c>
      <c r="L154" s="26" t="n">
        <v>41</v>
      </c>
      <c r="M154" s="26" t="n">
        <v>850</v>
      </c>
      <c r="N154" s="115" t="n">
        <f aca="false">M154-B154</f>
        <v>748.55</v>
      </c>
      <c r="O154" s="116" t="n">
        <f aca="false">R154/Dados_Peso!$L$9</f>
        <v>1.113904953</v>
      </c>
      <c r="P154" s="116" t="n">
        <f aca="false">(Dados_Peso!$L$5-Dados_Peso!$K$5)/20</f>
        <v>1.9885</v>
      </c>
      <c r="Q154" s="116" t="n">
        <f aca="false">Racao!$G$7*R154</f>
        <v>0.224158</v>
      </c>
      <c r="R154" s="117" t="n">
        <f aca="false">Racao!$G$21</f>
        <v>44.3</v>
      </c>
    </row>
    <row r="155" customFormat="false" ht="15.75" hidden="false" customHeight="false" outlineLevel="0" collapsed="false">
      <c r="A155" s="6" t="e">
        <v>#NAME?</v>
      </c>
      <c r="B155" s="9" t="n">
        <v>71.75</v>
      </c>
      <c r="C155" s="9" t="n">
        <v>14.9</v>
      </c>
      <c r="D155" s="9" t="n">
        <v>12.8</v>
      </c>
      <c r="E155" s="9" t="n">
        <v>4.2</v>
      </c>
      <c r="F155" s="9" t="n">
        <v>4.8</v>
      </c>
      <c r="G155" s="9" t="n">
        <v>1.9</v>
      </c>
      <c r="H155" s="26" t="n">
        <v>0</v>
      </c>
      <c r="I155" s="114" t="n">
        <v>45371</v>
      </c>
      <c r="J155" s="115" t="n">
        <f aca="false">Racao!$G$24</f>
        <v>44.3</v>
      </c>
      <c r="K155" s="116" t="n">
        <f aca="false">(Dados_Peso!$L$5-Dados_Peso!$K$5)/20</f>
        <v>1.9885</v>
      </c>
      <c r="L155" s="26" t="n">
        <v>41</v>
      </c>
      <c r="M155" s="26" t="n">
        <v>850</v>
      </c>
      <c r="N155" s="115" t="n">
        <f aca="false">M155-B155</f>
        <v>778.25</v>
      </c>
      <c r="O155" s="116" t="n">
        <f aca="false">R155/Dados_Peso!$L$9</f>
        <v>1.113904953</v>
      </c>
      <c r="P155" s="116" t="n">
        <f aca="false">(Dados_Peso!$L$5-Dados_Peso!$K$5)/20</f>
        <v>1.9885</v>
      </c>
      <c r="Q155" s="116" t="n">
        <f aca="false">Racao!$G$7*R155</f>
        <v>0.224158</v>
      </c>
      <c r="R155" s="117" t="n">
        <f aca="false">Racao!$G$21</f>
        <v>44.3</v>
      </c>
    </row>
    <row r="156" customFormat="false" ht="15.75" hidden="false" customHeight="false" outlineLevel="0" collapsed="false">
      <c r="A156" s="6" t="e">
        <v>#NAME?</v>
      </c>
      <c r="B156" s="9" t="n">
        <v>82.94</v>
      </c>
      <c r="C156" s="9" t="n">
        <v>15.9</v>
      </c>
      <c r="D156" s="9" t="n">
        <v>13.4</v>
      </c>
      <c r="E156" s="9" t="n">
        <v>4.1</v>
      </c>
      <c r="F156" s="9" t="n">
        <v>5</v>
      </c>
      <c r="G156" s="9" t="n">
        <v>2</v>
      </c>
      <c r="H156" s="26" t="n">
        <v>0</v>
      </c>
      <c r="I156" s="114" t="n">
        <v>45371</v>
      </c>
      <c r="J156" s="115" t="n">
        <f aca="false">Racao!$G$24</f>
        <v>44.3</v>
      </c>
      <c r="K156" s="116" t="n">
        <f aca="false">(Dados_Peso!$L$5-Dados_Peso!$K$5)/20</f>
        <v>1.9885</v>
      </c>
      <c r="L156" s="26" t="n">
        <v>41</v>
      </c>
      <c r="M156" s="26" t="n">
        <v>850</v>
      </c>
      <c r="N156" s="115" t="n">
        <f aca="false">M156-B156</f>
        <v>767.06</v>
      </c>
      <c r="O156" s="116" t="n">
        <f aca="false">R156/Dados_Peso!$L$9</f>
        <v>1.113904953</v>
      </c>
      <c r="P156" s="116" t="n">
        <f aca="false">(Dados_Peso!$L$5-Dados_Peso!$K$5)/20</f>
        <v>1.9885</v>
      </c>
      <c r="Q156" s="116" t="n">
        <f aca="false">Racao!$G$7*R156</f>
        <v>0.224158</v>
      </c>
      <c r="R156" s="117" t="n">
        <f aca="false">Racao!$G$21</f>
        <v>44.3</v>
      </c>
    </row>
    <row r="157" customFormat="false" ht="15.75" hidden="false" customHeight="false" outlineLevel="0" collapsed="false">
      <c r="A157" s="6" t="e">
        <v>#NAME?</v>
      </c>
      <c r="B157" s="9" t="n">
        <v>74.3</v>
      </c>
      <c r="C157" s="9" t="n">
        <v>16</v>
      </c>
      <c r="D157" s="9" t="n">
        <v>13.5</v>
      </c>
      <c r="E157" s="9" t="n">
        <v>4.2</v>
      </c>
      <c r="F157" s="9" t="n">
        <v>4.7</v>
      </c>
      <c r="G157" s="9" t="n">
        <v>2</v>
      </c>
      <c r="H157" s="26" t="n">
        <v>0</v>
      </c>
      <c r="I157" s="114" t="n">
        <v>45371</v>
      </c>
      <c r="J157" s="115" t="n">
        <f aca="false">Racao!$G$24</f>
        <v>44.3</v>
      </c>
      <c r="K157" s="116" t="n">
        <f aca="false">(Dados_Peso!$L$5-Dados_Peso!$K$5)/20</f>
        <v>1.9885</v>
      </c>
      <c r="L157" s="26" t="n">
        <v>41</v>
      </c>
      <c r="M157" s="26" t="n">
        <v>850</v>
      </c>
      <c r="N157" s="115" t="n">
        <f aca="false">M157-B157</f>
        <v>775.7</v>
      </c>
      <c r="O157" s="116" t="n">
        <f aca="false">R157/Dados_Peso!$L$9</f>
        <v>1.113904953</v>
      </c>
      <c r="P157" s="116" t="n">
        <f aca="false">(Dados_Peso!$L$5-Dados_Peso!$K$5)/20</f>
        <v>1.9885</v>
      </c>
      <c r="Q157" s="116" t="n">
        <f aca="false">Racao!$G$7*R157</f>
        <v>0.224158</v>
      </c>
      <c r="R157" s="117" t="n">
        <f aca="false">Racao!$G$21</f>
        <v>44.3</v>
      </c>
    </row>
    <row r="158" customFormat="false" ht="15.75" hidden="false" customHeight="false" outlineLevel="0" collapsed="false">
      <c r="A158" s="6" t="e">
        <v>#NAME?</v>
      </c>
      <c r="B158" s="9" t="n">
        <v>74.06</v>
      </c>
      <c r="C158" s="9" t="n">
        <v>15.2</v>
      </c>
      <c r="D158" s="9" t="n">
        <v>13.2</v>
      </c>
      <c r="E158" s="9" t="n">
        <v>4.1</v>
      </c>
      <c r="F158" s="9" t="n">
        <v>4.2</v>
      </c>
      <c r="G158" s="9" t="n">
        <v>1.9</v>
      </c>
      <c r="H158" s="26" t="n">
        <v>0</v>
      </c>
      <c r="I158" s="114" t="n">
        <v>45371</v>
      </c>
      <c r="J158" s="115" t="n">
        <f aca="false">Racao!$G$24</f>
        <v>44.3</v>
      </c>
      <c r="K158" s="116" t="n">
        <f aca="false">(Dados_Peso!$L$5-Dados_Peso!$K$5)/20</f>
        <v>1.9885</v>
      </c>
      <c r="L158" s="26" t="n">
        <v>41</v>
      </c>
      <c r="M158" s="26" t="n">
        <v>850</v>
      </c>
      <c r="N158" s="115" t="n">
        <f aca="false">M158-B158</f>
        <v>775.94</v>
      </c>
      <c r="O158" s="116" t="n">
        <f aca="false">R158/Dados_Peso!$L$9</f>
        <v>1.113904953</v>
      </c>
      <c r="P158" s="116" t="n">
        <f aca="false">(Dados_Peso!$L$5-Dados_Peso!$K$5)/20</f>
        <v>1.9885</v>
      </c>
      <c r="Q158" s="116" t="n">
        <f aca="false">Racao!$G$7*R158</f>
        <v>0.224158</v>
      </c>
      <c r="R158" s="117" t="n">
        <f aca="false">Racao!$G$21</f>
        <v>44.3</v>
      </c>
    </row>
    <row r="159" customFormat="false" ht="15.75" hidden="false" customHeight="false" outlineLevel="0" collapsed="false">
      <c r="A159" s="6" t="e">
        <v>#NAME?</v>
      </c>
      <c r="B159" s="9" t="n">
        <v>85.56</v>
      </c>
      <c r="C159" s="9" t="n">
        <v>16.3</v>
      </c>
      <c r="D159" s="9" t="n">
        <v>14.2</v>
      </c>
      <c r="E159" s="9" t="n">
        <v>4.2</v>
      </c>
      <c r="F159" s="9" t="n">
        <v>4.7</v>
      </c>
      <c r="G159" s="9" t="n">
        <v>2</v>
      </c>
      <c r="H159" s="26" t="n">
        <v>0</v>
      </c>
      <c r="I159" s="114" t="n">
        <v>45371</v>
      </c>
      <c r="J159" s="115" t="n">
        <f aca="false">Racao!$G$24</f>
        <v>44.3</v>
      </c>
      <c r="K159" s="116" t="n">
        <f aca="false">(Dados_Peso!$L$5-Dados_Peso!$K$5)/20</f>
        <v>1.9885</v>
      </c>
      <c r="L159" s="26" t="n">
        <v>41</v>
      </c>
      <c r="M159" s="26" t="n">
        <v>850</v>
      </c>
      <c r="N159" s="115" t="n">
        <f aca="false">M159-B159</f>
        <v>764.44</v>
      </c>
      <c r="O159" s="116" t="n">
        <f aca="false">R159/Dados_Peso!$L$9</f>
        <v>1.113904953</v>
      </c>
      <c r="P159" s="116" t="n">
        <f aca="false">(Dados_Peso!$L$5-Dados_Peso!$K$5)/20</f>
        <v>1.9885</v>
      </c>
      <c r="Q159" s="116" t="n">
        <f aca="false">Racao!$G$7*R159</f>
        <v>0.224158</v>
      </c>
      <c r="R159" s="117" t="n">
        <f aca="false">Racao!$G$21</f>
        <v>44.3</v>
      </c>
    </row>
    <row r="160" customFormat="false" ht="15.75" hidden="false" customHeight="false" outlineLevel="0" collapsed="false">
      <c r="A160" s="6" t="e">
        <v>#NAME?</v>
      </c>
      <c r="B160" s="9" t="n">
        <v>79.74</v>
      </c>
      <c r="C160" s="9" t="n">
        <v>15.5</v>
      </c>
      <c r="D160" s="9" t="n">
        <v>13.4</v>
      </c>
      <c r="E160" s="9" t="n">
        <v>4.3</v>
      </c>
      <c r="F160" s="9" t="n">
        <v>4.5</v>
      </c>
      <c r="G160" s="9" t="n">
        <v>2</v>
      </c>
      <c r="H160" s="26" t="n">
        <v>0</v>
      </c>
      <c r="I160" s="114" t="n">
        <v>45371</v>
      </c>
      <c r="J160" s="115" t="n">
        <f aca="false">Racao!$G$24</f>
        <v>44.3</v>
      </c>
      <c r="K160" s="116" t="n">
        <f aca="false">(Dados_Peso!$L$5-Dados_Peso!$K$5)/20</f>
        <v>1.9885</v>
      </c>
      <c r="L160" s="26" t="n">
        <v>41</v>
      </c>
      <c r="M160" s="26" t="n">
        <v>850</v>
      </c>
      <c r="N160" s="115" t="n">
        <f aca="false">M160-B160</f>
        <v>770.26</v>
      </c>
      <c r="O160" s="116" t="n">
        <f aca="false">R160/Dados_Peso!$L$9</f>
        <v>1.113904953</v>
      </c>
      <c r="P160" s="116" t="n">
        <f aca="false">(Dados_Peso!$L$5-Dados_Peso!$K$5)/20</f>
        <v>1.9885</v>
      </c>
      <c r="Q160" s="116" t="n">
        <f aca="false">Racao!$G$7*R160</f>
        <v>0.224158</v>
      </c>
      <c r="R160" s="117" t="n">
        <f aca="false">Racao!$G$21</f>
        <v>44.3</v>
      </c>
    </row>
    <row r="161" customFormat="false" ht="15.75" hidden="false" customHeight="false" outlineLevel="0" collapsed="false">
      <c r="A161" s="6" t="e">
        <v>#NAME?</v>
      </c>
      <c r="B161" s="9" t="n">
        <v>88.55</v>
      </c>
      <c r="C161" s="9" t="n">
        <v>15.9</v>
      </c>
      <c r="D161" s="9" t="n">
        <v>13.6</v>
      </c>
      <c r="E161" s="9" t="n">
        <v>4</v>
      </c>
      <c r="F161" s="9" t="n">
        <v>4.9</v>
      </c>
      <c r="G161" s="9" t="n">
        <v>2.2</v>
      </c>
      <c r="H161" s="26" t="n">
        <v>0</v>
      </c>
      <c r="I161" s="114" t="n">
        <v>45371</v>
      </c>
      <c r="J161" s="115" t="n">
        <f aca="false">Racao!$G$24</f>
        <v>44.3</v>
      </c>
      <c r="K161" s="116" t="n">
        <f aca="false">(Dados_Peso!$L$5-Dados_Peso!$K$5)/20</f>
        <v>1.9885</v>
      </c>
      <c r="L161" s="26" t="n">
        <v>41</v>
      </c>
      <c r="M161" s="26" t="n">
        <v>850</v>
      </c>
      <c r="N161" s="115" t="n">
        <f aca="false">M161-B161</f>
        <v>761.45</v>
      </c>
      <c r="O161" s="116" t="n">
        <f aca="false">R161/Dados_Peso!$L$9</f>
        <v>1.113904953</v>
      </c>
      <c r="P161" s="116" t="n">
        <f aca="false">(Dados_Peso!$L$5-Dados_Peso!$K$5)/20</f>
        <v>1.9885</v>
      </c>
      <c r="Q161" s="116" t="n">
        <f aca="false">Racao!$G$7*R161</f>
        <v>0.224158</v>
      </c>
      <c r="R161" s="117" t="n">
        <f aca="false">Racao!$G$21</f>
        <v>44.3</v>
      </c>
    </row>
    <row r="162" customFormat="false" ht="15.75" hidden="false" customHeight="false" outlineLevel="0" collapsed="false">
      <c r="A162" s="6" t="e">
        <v>#NAME?</v>
      </c>
      <c r="B162" s="9" t="n">
        <v>68.87</v>
      </c>
      <c r="C162" s="9" t="n">
        <v>15.1</v>
      </c>
      <c r="D162" s="9" t="n">
        <v>12.8</v>
      </c>
      <c r="E162" s="9" t="n">
        <v>4.1</v>
      </c>
      <c r="F162" s="9" t="n">
        <v>4.6</v>
      </c>
      <c r="G162" s="9" t="n">
        <v>1.9</v>
      </c>
      <c r="H162" s="26" t="n">
        <v>0</v>
      </c>
      <c r="I162" s="114" t="n">
        <v>45371</v>
      </c>
      <c r="J162" s="115" t="n">
        <f aca="false">Racao!$G$24</f>
        <v>44.3</v>
      </c>
      <c r="K162" s="116" t="n">
        <f aca="false">(Dados_Peso!$L$5-Dados_Peso!$K$5)/20</f>
        <v>1.9885</v>
      </c>
      <c r="L162" s="26" t="n">
        <v>41</v>
      </c>
      <c r="M162" s="26" t="n">
        <v>850</v>
      </c>
      <c r="N162" s="115" t="n">
        <f aca="false">M162-B162</f>
        <v>781.13</v>
      </c>
      <c r="O162" s="116" t="n">
        <f aca="false">R162/Dados_Peso!$L$9</f>
        <v>1.113904953</v>
      </c>
      <c r="P162" s="116" t="n">
        <f aca="false">(Dados_Peso!$L$5-Dados_Peso!$K$5)/20</f>
        <v>1.9885</v>
      </c>
      <c r="Q162" s="116" t="n">
        <f aca="false">Racao!$G$7*R162</f>
        <v>0.224158</v>
      </c>
      <c r="R162" s="117" t="n">
        <f aca="false">Racao!$G$21</f>
        <v>44.3</v>
      </c>
    </row>
    <row r="163" customFormat="false" ht="15.75" hidden="false" customHeight="false" outlineLevel="0" collapsed="false">
      <c r="A163" s="6" t="e">
        <v>#NAME?</v>
      </c>
      <c r="B163" s="9" t="n">
        <v>78.8</v>
      </c>
      <c r="C163" s="9" t="n">
        <v>15.7</v>
      </c>
      <c r="D163" s="9" t="n">
        <v>13.5</v>
      </c>
      <c r="E163" s="9" t="n">
        <v>4</v>
      </c>
      <c r="F163" s="9" t="n">
        <v>4.5</v>
      </c>
      <c r="G163" s="9" t="n">
        <v>2</v>
      </c>
      <c r="H163" s="26" t="n">
        <v>0</v>
      </c>
      <c r="I163" s="114" t="n">
        <v>45371</v>
      </c>
      <c r="J163" s="115" t="n">
        <f aca="false">Racao!$G$24</f>
        <v>44.3</v>
      </c>
      <c r="K163" s="116" t="n">
        <f aca="false">(Dados_Peso!$L$5-Dados_Peso!$K$5)/20</f>
        <v>1.9885</v>
      </c>
      <c r="L163" s="26" t="n">
        <v>41</v>
      </c>
      <c r="M163" s="26" t="n">
        <v>850</v>
      </c>
      <c r="N163" s="115" t="n">
        <f aca="false">M163-B163</f>
        <v>771.2</v>
      </c>
      <c r="O163" s="116" t="n">
        <f aca="false">R163/Dados_Peso!$L$9</f>
        <v>1.113904953</v>
      </c>
      <c r="P163" s="116" t="n">
        <f aca="false">(Dados_Peso!$L$5-Dados_Peso!$K$5)/20</f>
        <v>1.9885</v>
      </c>
      <c r="Q163" s="116" t="n">
        <f aca="false">Racao!$G$7*R163</f>
        <v>0.224158</v>
      </c>
      <c r="R163" s="117" t="n">
        <f aca="false">Racao!$G$21</f>
        <v>44.3</v>
      </c>
    </row>
    <row r="164" customFormat="false" ht="15.75" hidden="false" customHeight="false" outlineLevel="0" collapsed="false">
      <c r="A164" s="6" t="e">
        <v>#NAME?</v>
      </c>
      <c r="B164" s="9" t="n">
        <v>95.97</v>
      </c>
      <c r="C164" s="9" t="n">
        <v>16.5</v>
      </c>
      <c r="D164" s="9" t="n">
        <v>14.45</v>
      </c>
      <c r="E164" s="9" t="n">
        <v>4.4</v>
      </c>
      <c r="F164" s="9" t="n">
        <v>5</v>
      </c>
      <c r="G164" s="9" t="n">
        <v>2.3</v>
      </c>
      <c r="H164" s="26" t="n">
        <v>0</v>
      </c>
      <c r="I164" s="114" t="n">
        <v>45371</v>
      </c>
      <c r="J164" s="115" t="n">
        <f aca="false">Racao!$G$24</f>
        <v>44.3</v>
      </c>
      <c r="K164" s="116" t="n">
        <f aca="false">(Dados_Peso!$L$5-Dados_Peso!$K$5)/20</f>
        <v>1.9885</v>
      </c>
      <c r="L164" s="26" t="n">
        <v>41</v>
      </c>
      <c r="M164" s="26" t="n">
        <v>850</v>
      </c>
      <c r="N164" s="115" t="n">
        <f aca="false">M164-B164</f>
        <v>754.03</v>
      </c>
      <c r="O164" s="116" t="n">
        <f aca="false">R164/Dados_Peso!$L$9</f>
        <v>1.113904953</v>
      </c>
      <c r="P164" s="116" t="n">
        <f aca="false">(Dados_Peso!$L$5-Dados_Peso!$K$5)/20</f>
        <v>1.9885</v>
      </c>
      <c r="Q164" s="116" t="n">
        <f aca="false">Racao!$G$7*R164</f>
        <v>0.224158</v>
      </c>
      <c r="R164" s="117" t="n">
        <f aca="false">Racao!$G$21</f>
        <v>44.3</v>
      </c>
    </row>
    <row r="165" customFormat="false" ht="15.75" hidden="false" customHeight="false" outlineLevel="0" collapsed="false">
      <c r="A165" s="6" t="e">
        <v>#NAME?</v>
      </c>
      <c r="B165" s="9" t="n">
        <v>76.4</v>
      </c>
      <c r="C165" s="9" t="n">
        <v>15.5</v>
      </c>
      <c r="D165" s="9" t="n">
        <v>13.4</v>
      </c>
      <c r="E165" s="9" t="n">
        <v>4.5</v>
      </c>
      <c r="F165" s="9" t="n">
        <v>4.5</v>
      </c>
      <c r="G165" s="9" t="n">
        <v>2.1</v>
      </c>
      <c r="H165" s="26" t="n">
        <v>0</v>
      </c>
      <c r="I165" s="114" t="n">
        <v>45371</v>
      </c>
      <c r="J165" s="115" t="n">
        <f aca="false">Racao!$G$24</f>
        <v>44.3</v>
      </c>
      <c r="K165" s="116" t="n">
        <f aca="false">(Dados_Peso!$L$5-Dados_Peso!$K$5)/20</f>
        <v>1.9885</v>
      </c>
      <c r="L165" s="26" t="n">
        <v>41</v>
      </c>
      <c r="M165" s="26" t="n">
        <v>850</v>
      </c>
      <c r="N165" s="115" t="n">
        <f aca="false">M165-B165</f>
        <v>773.6</v>
      </c>
      <c r="O165" s="116" t="n">
        <f aca="false">R165/Dados_Peso!$L$9</f>
        <v>1.113904953</v>
      </c>
      <c r="P165" s="116" t="n">
        <f aca="false">(Dados_Peso!$L$5-Dados_Peso!$K$5)/20</f>
        <v>1.9885</v>
      </c>
      <c r="Q165" s="116" t="n">
        <f aca="false">Racao!$G$7*R165</f>
        <v>0.224158</v>
      </c>
      <c r="R165" s="117" t="n">
        <f aca="false">Racao!$G$21</f>
        <v>44.3</v>
      </c>
    </row>
    <row r="166" customFormat="false" ht="15.75" hidden="false" customHeight="false" outlineLevel="0" collapsed="false">
      <c r="A166" s="6" t="e">
        <v>#NAME?</v>
      </c>
      <c r="B166" s="9" t="n">
        <v>86.35</v>
      </c>
      <c r="C166" s="9" t="n">
        <v>15.5</v>
      </c>
      <c r="D166" s="9" t="n">
        <v>13.6</v>
      </c>
      <c r="E166" s="9" t="n">
        <v>42</v>
      </c>
      <c r="F166" s="9" t="n">
        <v>4.7</v>
      </c>
      <c r="G166" s="9" t="n">
        <v>2</v>
      </c>
      <c r="H166" s="26" t="n">
        <v>0</v>
      </c>
      <c r="I166" s="114" t="n">
        <v>45371</v>
      </c>
      <c r="J166" s="115" t="n">
        <f aca="false">Racao!$G$24</f>
        <v>44.3</v>
      </c>
      <c r="K166" s="116" t="n">
        <f aca="false">(Dados_Peso!$L$5-Dados_Peso!$K$5)/20</f>
        <v>1.9885</v>
      </c>
      <c r="L166" s="26" t="n">
        <v>41</v>
      </c>
      <c r="M166" s="26" t="n">
        <v>850</v>
      </c>
      <c r="N166" s="115" t="n">
        <f aca="false">M166-B166</f>
        <v>763.65</v>
      </c>
      <c r="O166" s="116" t="n">
        <f aca="false">R166/Dados_Peso!$L$9</f>
        <v>1.113904953</v>
      </c>
      <c r="P166" s="116" t="n">
        <f aca="false">(Dados_Peso!$L$5-Dados_Peso!$K$5)/20</f>
        <v>1.9885</v>
      </c>
      <c r="Q166" s="116" t="n">
        <f aca="false">Racao!$G$7*R166</f>
        <v>0.224158</v>
      </c>
      <c r="R166" s="117" t="n">
        <f aca="false">Racao!$G$21</f>
        <v>44.3</v>
      </c>
    </row>
    <row r="167" customFormat="false" ht="15.75" hidden="false" customHeight="false" outlineLevel="0" collapsed="false">
      <c r="A167" s="6" t="e">
        <v>#NAME?</v>
      </c>
      <c r="B167" s="9" t="n">
        <v>80.64</v>
      </c>
      <c r="C167" s="9" t="n">
        <v>15.5</v>
      </c>
      <c r="D167" s="9" t="n">
        <v>13.3</v>
      </c>
      <c r="E167" s="9" t="n">
        <v>4.5</v>
      </c>
      <c r="F167" s="9" t="n">
        <v>4.8</v>
      </c>
      <c r="G167" s="9" t="n">
        <v>1.9</v>
      </c>
      <c r="H167" s="26" t="n">
        <v>0</v>
      </c>
      <c r="I167" s="114" t="n">
        <v>45371</v>
      </c>
      <c r="J167" s="115" t="n">
        <f aca="false">Racao!$G$24</f>
        <v>44.3</v>
      </c>
      <c r="K167" s="116" t="n">
        <f aca="false">(Dados_Peso!$L$5-Dados_Peso!$K$5)/20</f>
        <v>1.9885</v>
      </c>
      <c r="L167" s="26" t="n">
        <v>41</v>
      </c>
      <c r="M167" s="26" t="n">
        <v>850</v>
      </c>
      <c r="N167" s="115" t="n">
        <f aca="false">M167-B167</f>
        <v>769.36</v>
      </c>
      <c r="O167" s="116" t="n">
        <f aca="false">R167/Dados_Peso!$L$9</f>
        <v>1.113904953</v>
      </c>
      <c r="P167" s="116" t="n">
        <f aca="false">(Dados_Peso!$L$5-Dados_Peso!$K$5)/20</f>
        <v>1.9885</v>
      </c>
      <c r="Q167" s="116" t="n">
        <f aca="false">Racao!$G$7*R167</f>
        <v>0.224158</v>
      </c>
      <c r="R167" s="117" t="n">
        <f aca="false">Racao!$G$21</f>
        <v>44.3</v>
      </c>
    </row>
    <row r="168" customFormat="false" ht="15.75" hidden="false" customHeight="false" outlineLevel="0" collapsed="false">
      <c r="A168" s="6" t="e">
        <v>#NAME?</v>
      </c>
      <c r="B168" s="9" t="n">
        <v>97.31</v>
      </c>
      <c r="C168" s="9" t="n">
        <v>16.8</v>
      </c>
      <c r="D168" s="9" t="n">
        <v>14.4</v>
      </c>
      <c r="E168" s="9" t="n">
        <v>4.5</v>
      </c>
      <c r="F168" s="9" t="n">
        <v>5.1</v>
      </c>
      <c r="G168" s="9" t="n">
        <v>2.2</v>
      </c>
      <c r="H168" s="26" t="n">
        <v>0</v>
      </c>
      <c r="I168" s="114" t="n">
        <v>45371</v>
      </c>
      <c r="J168" s="115" t="n">
        <f aca="false">Racao!$G$24</f>
        <v>44.3</v>
      </c>
      <c r="K168" s="116" t="n">
        <f aca="false">(Dados_Peso!$L$5-Dados_Peso!$K$5)/20</f>
        <v>1.9885</v>
      </c>
      <c r="L168" s="26" t="n">
        <v>41</v>
      </c>
      <c r="M168" s="26" t="n">
        <v>850</v>
      </c>
      <c r="N168" s="115" t="n">
        <f aca="false">M168-B168</f>
        <v>752.69</v>
      </c>
      <c r="O168" s="116" t="n">
        <f aca="false">R168/Dados_Peso!$L$9</f>
        <v>1.113904953</v>
      </c>
      <c r="P168" s="116" t="n">
        <f aca="false">(Dados_Peso!$L$5-Dados_Peso!$K$5)/20</f>
        <v>1.9885</v>
      </c>
      <c r="Q168" s="116" t="n">
        <f aca="false">Racao!$G$7*R168</f>
        <v>0.224158</v>
      </c>
      <c r="R168" s="117" t="n">
        <f aca="false">Racao!$G$21</f>
        <v>44.3</v>
      </c>
    </row>
    <row r="169" customFormat="false" ht="15.75" hidden="false" customHeight="false" outlineLevel="0" collapsed="false">
      <c r="A169" s="6" t="e">
        <v>#NAME?</v>
      </c>
      <c r="B169" s="9" t="n">
        <v>82.46</v>
      </c>
      <c r="C169" s="9" t="n">
        <v>15.4</v>
      </c>
      <c r="D169" s="9" t="n">
        <v>13</v>
      </c>
      <c r="E169" s="9" t="n">
        <v>4.1</v>
      </c>
      <c r="F169" s="9" t="n">
        <v>4.7</v>
      </c>
      <c r="G169" s="9" t="n">
        <v>2</v>
      </c>
      <c r="H169" s="26" t="n">
        <v>0</v>
      </c>
      <c r="I169" s="114" t="n">
        <v>45371</v>
      </c>
      <c r="J169" s="115" t="n">
        <f aca="false">Racao!$G$24</f>
        <v>44.3</v>
      </c>
      <c r="K169" s="116" t="n">
        <f aca="false">(Dados_Peso!$L$5-Dados_Peso!$K$5)/20</f>
        <v>1.9885</v>
      </c>
      <c r="L169" s="26" t="n">
        <v>41</v>
      </c>
      <c r="M169" s="26" t="n">
        <v>850</v>
      </c>
      <c r="N169" s="115" t="n">
        <f aca="false">M169-B169</f>
        <v>767.54</v>
      </c>
      <c r="O169" s="116" t="n">
        <f aca="false">R169/Dados_Peso!$L$9</f>
        <v>1.113904953</v>
      </c>
      <c r="P169" s="116" t="n">
        <f aca="false">(Dados_Peso!$L$5-Dados_Peso!$K$5)/20</f>
        <v>1.9885</v>
      </c>
      <c r="Q169" s="116" t="n">
        <f aca="false">Racao!$G$7*R169</f>
        <v>0.224158</v>
      </c>
      <c r="R169" s="117" t="n">
        <f aca="false">Racao!$G$21</f>
        <v>44.3</v>
      </c>
    </row>
    <row r="170" customFormat="false" ht="15.75" hidden="false" customHeight="false" outlineLevel="0" collapsed="false">
      <c r="A170" s="6" t="e">
        <v>#NAME?</v>
      </c>
      <c r="B170" s="9" t="n">
        <v>61.86</v>
      </c>
      <c r="C170" s="9" t="n">
        <v>14.5</v>
      </c>
      <c r="D170" s="9" t="n">
        <v>12.3</v>
      </c>
      <c r="E170" s="9" t="n">
        <v>3.9</v>
      </c>
      <c r="F170" s="9" t="n">
        <v>4.4</v>
      </c>
      <c r="G170" s="9" t="n">
        <v>1.8</v>
      </c>
      <c r="H170" s="26" t="n">
        <v>0</v>
      </c>
      <c r="I170" s="114" t="n">
        <v>45371</v>
      </c>
      <c r="J170" s="115" t="n">
        <f aca="false">Racao!$G$24</f>
        <v>44.3</v>
      </c>
      <c r="K170" s="116" t="n">
        <f aca="false">(Dados_Peso!$L$5-Dados_Peso!$K$5)/20</f>
        <v>1.9885</v>
      </c>
      <c r="L170" s="26" t="n">
        <v>41</v>
      </c>
      <c r="M170" s="26" t="n">
        <v>850</v>
      </c>
      <c r="N170" s="115" t="n">
        <f aca="false">M170-B170</f>
        <v>788.14</v>
      </c>
      <c r="O170" s="116" t="n">
        <f aca="false">R170/Dados_Peso!$L$9</f>
        <v>1.113904953</v>
      </c>
      <c r="P170" s="116" t="n">
        <f aca="false">(Dados_Peso!$L$5-Dados_Peso!$K$5)/20</f>
        <v>1.9885</v>
      </c>
      <c r="Q170" s="116" t="n">
        <f aca="false">Racao!$G$7*R170</f>
        <v>0.224158</v>
      </c>
      <c r="R170" s="117" t="n">
        <f aca="false">Racao!$G$21</f>
        <v>44.3</v>
      </c>
    </row>
    <row r="171" customFormat="false" ht="15.75" hidden="false" customHeight="false" outlineLevel="0" collapsed="false">
      <c r="A171" s="6" t="e">
        <v>#NAME?</v>
      </c>
      <c r="B171" s="9" t="n">
        <v>68.36</v>
      </c>
      <c r="C171" s="9" t="n">
        <v>15</v>
      </c>
      <c r="D171" s="9" t="n">
        <v>12.7</v>
      </c>
      <c r="E171" s="9" t="n">
        <v>3.8</v>
      </c>
      <c r="F171" s="9" t="n">
        <v>4.5</v>
      </c>
      <c r="G171" s="9" t="n">
        <v>1.9</v>
      </c>
      <c r="H171" s="26" t="n">
        <v>0</v>
      </c>
      <c r="I171" s="114" t="n">
        <v>45371</v>
      </c>
      <c r="J171" s="115" t="n">
        <f aca="false">Racao!$G$24</f>
        <v>44.3</v>
      </c>
      <c r="K171" s="116" t="n">
        <f aca="false">(Dados_Peso!$L$5-Dados_Peso!$K$5)/20</f>
        <v>1.9885</v>
      </c>
      <c r="L171" s="26" t="n">
        <v>41</v>
      </c>
      <c r="M171" s="26" t="n">
        <v>850</v>
      </c>
      <c r="N171" s="115" t="n">
        <f aca="false">M171-B171</f>
        <v>781.64</v>
      </c>
      <c r="O171" s="116" t="n">
        <f aca="false">R171/Dados_Peso!$L$9</f>
        <v>1.113904953</v>
      </c>
      <c r="P171" s="116" t="n">
        <f aca="false">(Dados_Peso!$L$5-Dados_Peso!$K$5)/20</f>
        <v>1.9885</v>
      </c>
      <c r="Q171" s="116" t="n">
        <f aca="false">Racao!$G$7*R171</f>
        <v>0.224158</v>
      </c>
      <c r="R171" s="117" t="n">
        <f aca="false">Racao!$G$21</f>
        <v>44.3</v>
      </c>
    </row>
    <row r="172" customFormat="false" ht="15.75" hidden="false" customHeight="false" outlineLevel="0" collapsed="false">
      <c r="A172" s="6" t="e">
        <v>#NAME?</v>
      </c>
      <c r="B172" s="9" t="n">
        <v>87.37</v>
      </c>
      <c r="C172" s="9" t="n">
        <v>16.2</v>
      </c>
      <c r="D172" s="9" t="n">
        <v>13.8</v>
      </c>
      <c r="E172" s="9" t="n">
        <v>4.4</v>
      </c>
      <c r="F172" s="9" t="n">
        <v>5</v>
      </c>
      <c r="G172" s="9" t="n">
        <v>2.1</v>
      </c>
      <c r="H172" s="26" t="n">
        <v>0</v>
      </c>
      <c r="I172" s="114" t="n">
        <v>45371</v>
      </c>
      <c r="J172" s="115" t="n">
        <f aca="false">Racao!$G$24</f>
        <v>44.3</v>
      </c>
      <c r="K172" s="116" t="n">
        <f aca="false">(Dados_Peso!$L$5-Dados_Peso!$K$5)/20</f>
        <v>1.9885</v>
      </c>
      <c r="L172" s="26" t="n">
        <v>41</v>
      </c>
      <c r="M172" s="26" t="n">
        <v>850</v>
      </c>
      <c r="N172" s="115" t="n">
        <f aca="false">M172-B172</f>
        <v>762.63</v>
      </c>
      <c r="O172" s="116" t="n">
        <f aca="false">R172/Dados_Peso!$L$9</f>
        <v>1.113904953</v>
      </c>
      <c r="P172" s="116" t="n">
        <f aca="false">(Dados_Peso!$L$5-Dados_Peso!$K$5)/20</f>
        <v>1.9885</v>
      </c>
      <c r="Q172" s="116" t="n">
        <f aca="false">Racao!$G$7*R172</f>
        <v>0.224158</v>
      </c>
      <c r="R172" s="117" t="n">
        <f aca="false">Racao!$G$21</f>
        <v>44.3</v>
      </c>
    </row>
    <row r="173" customFormat="false" ht="15.75" hidden="false" customHeight="false" outlineLevel="0" collapsed="false">
      <c r="A173" s="6" t="e">
        <v>#NAME?</v>
      </c>
      <c r="B173" s="9" t="n">
        <v>89.1</v>
      </c>
      <c r="C173" s="9" t="n">
        <v>16.2</v>
      </c>
      <c r="D173" s="9" t="n">
        <v>13.8</v>
      </c>
      <c r="E173" s="9" t="n">
        <v>4.5</v>
      </c>
      <c r="F173" s="9" t="n">
        <v>4.9</v>
      </c>
      <c r="G173" s="9" t="n">
        <v>2.2</v>
      </c>
      <c r="H173" s="26" t="n">
        <v>0</v>
      </c>
      <c r="I173" s="114" t="n">
        <v>45371</v>
      </c>
      <c r="J173" s="115" t="n">
        <f aca="false">Racao!$G$24</f>
        <v>44.3</v>
      </c>
      <c r="K173" s="116" t="n">
        <f aca="false">(Dados_Peso!$L$5-Dados_Peso!$K$5)/20</f>
        <v>1.9885</v>
      </c>
      <c r="L173" s="26" t="n">
        <v>41</v>
      </c>
      <c r="M173" s="26" t="n">
        <v>850</v>
      </c>
      <c r="N173" s="115" t="n">
        <f aca="false">M173-B173</f>
        <v>760.9</v>
      </c>
      <c r="O173" s="116" t="n">
        <f aca="false">R173/Dados_Peso!$L$9</f>
        <v>1.113904953</v>
      </c>
      <c r="P173" s="116" t="n">
        <f aca="false">(Dados_Peso!$L$5-Dados_Peso!$K$5)/20</f>
        <v>1.9885</v>
      </c>
      <c r="Q173" s="116" t="n">
        <f aca="false">Racao!$G$7*R173</f>
        <v>0.224158</v>
      </c>
      <c r="R173" s="117" t="n">
        <f aca="false">Racao!$G$21</f>
        <v>44.3</v>
      </c>
    </row>
    <row r="174" customFormat="false" ht="15.75" hidden="false" customHeight="false" outlineLevel="0" collapsed="false">
      <c r="A174" s="6" t="e">
        <v>#NAME?</v>
      </c>
      <c r="B174" s="9" t="n">
        <v>71.08</v>
      </c>
      <c r="C174" s="9" t="n">
        <v>14.9</v>
      </c>
      <c r="D174" s="9" t="n">
        <v>12.8</v>
      </c>
      <c r="E174" s="9" t="n">
        <v>3.9</v>
      </c>
      <c r="F174" s="9" t="n">
        <v>4.5</v>
      </c>
      <c r="G174" s="9" t="n">
        <v>1.9</v>
      </c>
      <c r="H174" s="26" t="n">
        <v>0</v>
      </c>
      <c r="I174" s="114" t="n">
        <v>45371</v>
      </c>
      <c r="J174" s="115" t="n">
        <f aca="false">Racao!$G$24</f>
        <v>44.3</v>
      </c>
      <c r="K174" s="116" t="n">
        <f aca="false">(Dados_Peso!$L$5-Dados_Peso!$K$5)/20</f>
        <v>1.9885</v>
      </c>
      <c r="L174" s="26" t="n">
        <v>41</v>
      </c>
      <c r="M174" s="26" t="n">
        <v>850</v>
      </c>
      <c r="N174" s="115" t="n">
        <f aca="false">M174-B174</f>
        <v>778.92</v>
      </c>
      <c r="O174" s="116" t="n">
        <f aca="false">R174/Dados_Peso!$L$9</f>
        <v>1.113904953</v>
      </c>
      <c r="P174" s="116" t="n">
        <f aca="false">(Dados_Peso!$L$5-Dados_Peso!$K$5)/20</f>
        <v>1.9885</v>
      </c>
      <c r="Q174" s="116" t="n">
        <f aca="false">Racao!$G$7*R174</f>
        <v>0.224158</v>
      </c>
      <c r="R174" s="117" t="n">
        <f aca="false">Racao!$G$21</f>
        <v>44.3</v>
      </c>
    </row>
    <row r="175" customFormat="false" ht="15.75" hidden="false" customHeight="false" outlineLevel="0" collapsed="false">
      <c r="A175" s="6" t="e">
        <v>#NAME?</v>
      </c>
      <c r="B175" s="9" t="n">
        <v>78.79</v>
      </c>
      <c r="C175" s="9" t="n">
        <v>15.5</v>
      </c>
      <c r="D175" s="9" t="n">
        <v>13.4</v>
      </c>
      <c r="E175" s="9" t="n">
        <v>4.1</v>
      </c>
      <c r="F175" s="9" t="n">
        <v>4.5</v>
      </c>
      <c r="G175" s="9" t="n">
        <v>2.1</v>
      </c>
      <c r="H175" s="26" t="n">
        <v>0</v>
      </c>
      <c r="I175" s="114" t="n">
        <v>45371</v>
      </c>
      <c r="J175" s="115" t="n">
        <f aca="false">Racao!$G$24</f>
        <v>44.3</v>
      </c>
      <c r="K175" s="116" t="n">
        <f aca="false">(Dados_Peso!$L$5-Dados_Peso!$K$5)/20</f>
        <v>1.9885</v>
      </c>
      <c r="L175" s="26" t="n">
        <v>41</v>
      </c>
      <c r="M175" s="26" t="n">
        <v>850</v>
      </c>
      <c r="N175" s="115" t="n">
        <f aca="false">M175-B175</f>
        <v>771.21</v>
      </c>
      <c r="O175" s="116" t="n">
        <f aca="false">R175/Dados_Peso!$L$9</f>
        <v>1.113904953</v>
      </c>
      <c r="P175" s="116" t="n">
        <f aca="false">(Dados_Peso!$L$5-Dados_Peso!$K$5)/20</f>
        <v>1.9885</v>
      </c>
      <c r="Q175" s="116" t="n">
        <f aca="false">Racao!$G$7*R175</f>
        <v>0.224158</v>
      </c>
      <c r="R175" s="117" t="n">
        <f aca="false">Racao!$G$21</f>
        <v>44.3</v>
      </c>
    </row>
    <row r="176" customFormat="false" ht="15.75" hidden="false" customHeight="false" outlineLevel="0" collapsed="false">
      <c r="A176" s="6" t="e">
        <v>#NAME?</v>
      </c>
      <c r="B176" s="9" t="n">
        <v>81.57</v>
      </c>
      <c r="C176" s="9" t="n">
        <v>15.2</v>
      </c>
      <c r="D176" s="9" t="n">
        <v>12.8</v>
      </c>
      <c r="E176" s="9" t="n">
        <v>4</v>
      </c>
      <c r="F176" s="9" t="n">
        <v>4.5</v>
      </c>
      <c r="G176" s="9" t="n">
        <v>2.2</v>
      </c>
      <c r="H176" s="26" t="n">
        <v>0</v>
      </c>
      <c r="I176" s="114" t="n">
        <v>45371</v>
      </c>
      <c r="J176" s="115" t="n">
        <f aca="false">Racao!$G$24</f>
        <v>44.3</v>
      </c>
      <c r="K176" s="116" t="n">
        <f aca="false">(Dados_Peso!$L$5-Dados_Peso!$K$5)/20</f>
        <v>1.9885</v>
      </c>
      <c r="L176" s="26" t="n">
        <v>41</v>
      </c>
      <c r="M176" s="26" t="n">
        <v>850</v>
      </c>
      <c r="N176" s="115" t="n">
        <f aca="false">M176-B176</f>
        <v>768.43</v>
      </c>
      <c r="O176" s="116" t="n">
        <f aca="false">R176/Dados_Peso!$L$9</f>
        <v>1.113904953</v>
      </c>
      <c r="P176" s="116" t="n">
        <f aca="false">(Dados_Peso!$L$5-Dados_Peso!$K$5)/20</f>
        <v>1.9885</v>
      </c>
      <c r="Q176" s="116" t="n">
        <f aca="false">Racao!$G$7*R176</f>
        <v>0.224158</v>
      </c>
      <c r="R176" s="117" t="n">
        <f aca="false">Racao!$G$21</f>
        <v>44.3</v>
      </c>
    </row>
    <row r="177" customFormat="false" ht="15.75" hidden="false" customHeight="false" outlineLevel="0" collapsed="false">
      <c r="A177" s="6" t="e">
        <v>#NAME?</v>
      </c>
      <c r="B177" s="9" t="n">
        <v>79.25</v>
      </c>
      <c r="C177" s="9" t="n">
        <v>15.4</v>
      </c>
      <c r="D177" s="9" t="n">
        <v>13</v>
      </c>
      <c r="E177" s="9" t="n">
        <v>3.9</v>
      </c>
      <c r="F177" s="9" t="n">
        <v>4.7</v>
      </c>
      <c r="G177" s="9" t="n">
        <v>2.1</v>
      </c>
      <c r="H177" s="26" t="n">
        <v>0</v>
      </c>
      <c r="I177" s="114" t="n">
        <v>45371</v>
      </c>
      <c r="J177" s="115" t="n">
        <f aca="false">Racao!$G$24</f>
        <v>44.3</v>
      </c>
      <c r="K177" s="116" t="n">
        <f aca="false">(Dados_Peso!$L$5-Dados_Peso!$K$5)/20</f>
        <v>1.9885</v>
      </c>
      <c r="L177" s="26" t="n">
        <v>41</v>
      </c>
      <c r="M177" s="26" t="n">
        <v>850</v>
      </c>
      <c r="N177" s="115" t="n">
        <f aca="false">M177-B177</f>
        <v>770.75</v>
      </c>
      <c r="O177" s="116" t="n">
        <f aca="false">R177/Dados_Peso!$L$9</f>
        <v>1.113904953</v>
      </c>
      <c r="P177" s="116" t="n">
        <f aca="false">(Dados_Peso!$L$5-Dados_Peso!$K$5)/20</f>
        <v>1.9885</v>
      </c>
      <c r="Q177" s="116" t="n">
        <f aca="false">Racao!$G$7*R177</f>
        <v>0.224158</v>
      </c>
      <c r="R177" s="117" t="n">
        <f aca="false">Racao!$G$21</f>
        <v>44.3</v>
      </c>
    </row>
    <row r="178" customFormat="false" ht="15.75" hidden="false" customHeight="false" outlineLevel="0" collapsed="false">
      <c r="A178" s="6" t="e">
        <v>#NAME?</v>
      </c>
      <c r="B178" s="9" t="n">
        <v>92.3</v>
      </c>
      <c r="C178" s="9" t="n">
        <v>15.7</v>
      </c>
      <c r="D178" s="9" t="n">
        <v>13.5</v>
      </c>
      <c r="E178" s="9" t="n">
        <v>3.8</v>
      </c>
      <c r="F178" s="9" t="n">
        <v>5</v>
      </c>
      <c r="G178" s="9" t="n">
        <v>2.1</v>
      </c>
      <c r="H178" s="26" t="n">
        <v>0</v>
      </c>
      <c r="I178" s="114" t="n">
        <v>45371</v>
      </c>
      <c r="J178" s="115" t="n">
        <f aca="false">Racao!$G$24</f>
        <v>44.3</v>
      </c>
      <c r="K178" s="116" t="n">
        <f aca="false">(Dados_Peso!$L$5-Dados_Peso!$K$5)/20</f>
        <v>1.9885</v>
      </c>
      <c r="L178" s="26" t="n">
        <v>41</v>
      </c>
      <c r="M178" s="26" t="n">
        <v>850</v>
      </c>
      <c r="N178" s="115" t="n">
        <f aca="false">M178-B178</f>
        <v>757.7</v>
      </c>
      <c r="O178" s="116" t="n">
        <f aca="false">R178/Dados_Peso!$L$9</f>
        <v>1.113904953</v>
      </c>
      <c r="P178" s="116" t="n">
        <f aca="false">(Dados_Peso!$L$5-Dados_Peso!$K$5)/20</f>
        <v>1.9885</v>
      </c>
      <c r="Q178" s="116" t="n">
        <f aca="false">Racao!$G$7*R178</f>
        <v>0.224158</v>
      </c>
      <c r="R178" s="117" t="n">
        <f aca="false">Racao!$G$21</f>
        <v>44.3</v>
      </c>
    </row>
    <row r="179" customFormat="false" ht="15.75" hidden="false" customHeight="false" outlineLevel="0" collapsed="false">
      <c r="A179" s="6" t="e">
        <v>#NAME?</v>
      </c>
      <c r="B179" s="9" t="n">
        <v>82.81</v>
      </c>
      <c r="C179" s="9" t="n">
        <v>15.4</v>
      </c>
      <c r="D179" s="9" t="n">
        <v>13.1</v>
      </c>
      <c r="E179" s="9" t="n">
        <v>3.9</v>
      </c>
      <c r="F179" s="9" t="n">
        <v>4.7</v>
      </c>
      <c r="G179" s="9" t="n">
        <v>2.1</v>
      </c>
      <c r="H179" s="26" t="n">
        <v>0</v>
      </c>
      <c r="I179" s="114" t="n">
        <v>45371</v>
      </c>
      <c r="J179" s="115" t="n">
        <f aca="false">Racao!$G$24</f>
        <v>44.3</v>
      </c>
      <c r="K179" s="116" t="n">
        <f aca="false">(Dados_Peso!$L$5-Dados_Peso!$K$5)/20</f>
        <v>1.9885</v>
      </c>
      <c r="L179" s="26" t="n">
        <v>41</v>
      </c>
      <c r="M179" s="26" t="n">
        <v>850</v>
      </c>
      <c r="N179" s="115" t="n">
        <f aca="false">M179-B179</f>
        <v>767.19</v>
      </c>
      <c r="O179" s="116" t="n">
        <f aca="false">R179/Dados_Peso!$L$9</f>
        <v>1.113904953</v>
      </c>
      <c r="P179" s="116" t="n">
        <f aca="false">(Dados_Peso!$L$5-Dados_Peso!$K$5)/20</f>
        <v>1.9885</v>
      </c>
      <c r="Q179" s="116" t="n">
        <f aca="false">Racao!$G$7*R179</f>
        <v>0.224158</v>
      </c>
      <c r="R179" s="117" t="n">
        <f aca="false">Racao!$G$21</f>
        <v>44.3</v>
      </c>
    </row>
    <row r="180" customFormat="false" ht="15.75" hidden="false" customHeight="false" outlineLevel="0" collapsed="false">
      <c r="A180" s="6" t="e">
        <v>#NAME?</v>
      </c>
      <c r="B180" s="9" t="n">
        <v>72.98</v>
      </c>
      <c r="C180" s="9" t="n">
        <v>15.4</v>
      </c>
      <c r="D180" s="9" t="n">
        <v>13</v>
      </c>
      <c r="E180" s="9" t="n">
        <v>4.1</v>
      </c>
      <c r="F180" s="9" t="n">
        <v>4.6</v>
      </c>
      <c r="G180" s="9" t="n">
        <v>1.9</v>
      </c>
      <c r="H180" s="26" t="n">
        <v>0</v>
      </c>
      <c r="I180" s="114" t="n">
        <v>45371</v>
      </c>
      <c r="J180" s="115" t="n">
        <f aca="false">Racao!$G$24</f>
        <v>44.3</v>
      </c>
      <c r="K180" s="116" t="n">
        <f aca="false">(Dados_Peso!$L$5-Dados_Peso!$K$5)/20</f>
        <v>1.9885</v>
      </c>
      <c r="L180" s="26" t="n">
        <v>41</v>
      </c>
      <c r="M180" s="26" t="n">
        <v>850</v>
      </c>
      <c r="N180" s="115" t="n">
        <f aca="false">M180-B180</f>
        <v>777.02</v>
      </c>
      <c r="O180" s="116" t="n">
        <f aca="false">R180/Dados_Peso!$L$9</f>
        <v>1.113904953</v>
      </c>
      <c r="P180" s="116" t="n">
        <f aca="false">(Dados_Peso!$L$5-Dados_Peso!$K$5)/20</f>
        <v>1.9885</v>
      </c>
      <c r="Q180" s="116" t="n">
        <f aca="false">Racao!$G$7*R180</f>
        <v>0.224158</v>
      </c>
      <c r="R180" s="117" t="n">
        <f aca="false">Racao!$G$21</f>
        <v>44.3</v>
      </c>
    </row>
    <row r="181" customFormat="false" ht="15.75" hidden="false" customHeight="false" outlineLevel="0" collapsed="false">
      <c r="A181" s="6" t="e">
        <v>#NAME?</v>
      </c>
      <c r="B181" s="9" t="n">
        <v>77.46</v>
      </c>
      <c r="C181" s="9" t="n">
        <v>15.4</v>
      </c>
      <c r="D181" s="9" t="n">
        <v>13.2</v>
      </c>
      <c r="E181" s="9" t="n">
        <v>3.8</v>
      </c>
      <c r="F181" s="9" t="n">
        <v>4.3</v>
      </c>
      <c r="G181" s="9" t="n">
        <v>2.1</v>
      </c>
      <c r="H181" s="26" t="n">
        <v>0</v>
      </c>
      <c r="I181" s="114" t="n">
        <v>45371</v>
      </c>
      <c r="J181" s="115" t="n">
        <f aca="false">Racao!$G$24</f>
        <v>44.3</v>
      </c>
      <c r="K181" s="116" t="n">
        <f aca="false">(Dados_Peso!$L$5-Dados_Peso!$K$5)/20</f>
        <v>1.9885</v>
      </c>
      <c r="L181" s="26" t="n">
        <v>41</v>
      </c>
      <c r="M181" s="26" t="n">
        <v>850</v>
      </c>
      <c r="N181" s="115" t="n">
        <f aca="false">M181-B181</f>
        <v>772.54</v>
      </c>
      <c r="O181" s="116" t="n">
        <f aca="false">R181/Dados_Peso!$L$9</f>
        <v>1.113904953</v>
      </c>
      <c r="P181" s="116" t="n">
        <f aca="false">(Dados_Peso!$L$5-Dados_Peso!$K$5)/20</f>
        <v>1.9885</v>
      </c>
      <c r="Q181" s="116" t="n">
        <f aca="false">Racao!$G$7*R181</f>
        <v>0.224158</v>
      </c>
      <c r="R181" s="117" t="n">
        <f aca="false">Racao!$G$21</f>
        <v>44.3</v>
      </c>
    </row>
    <row r="182" customFormat="false" ht="15.75" hidden="false" customHeight="false" outlineLevel="0" collapsed="false">
      <c r="A182" s="6" t="e">
        <v>#NAME?</v>
      </c>
      <c r="B182" s="9" t="n">
        <v>68.14</v>
      </c>
      <c r="C182" s="9" t="n">
        <v>15.4</v>
      </c>
      <c r="D182" s="9" t="n">
        <v>13</v>
      </c>
      <c r="E182" s="9" t="n">
        <v>3.9</v>
      </c>
      <c r="F182" s="9" t="n">
        <v>4.6</v>
      </c>
      <c r="G182" s="9" t="n">
        <v>1.9</v>
      </c>
      <c r="H182" s="26" t="n">
        <v>0</v>
      </c>
      <c r="I182" s="114" t="n">
        <v>45371</v>
      </c>
      <c r="J182" s="115" t="n">
        <f aca="false">Racao!$G$24</f>
        <v>44.3</v>
      </c>
      <c r="K182" s="116" t="n">
        <f aca="false">(Dados_Peso!$L$5-Dados_Peso!$K$5)/20</f>
        <v>1.9885</v>
      </c>
      <c r="L182" s="26" t="n">
        <v>41</v>
      </c>
      <c r="M182" s="26" t="n">
        <v>850</v>
      </c>
      <c r="N182" s="115" t="n">
        <f aca="false">M182-B182</f>
        <v>781.86</v>
      </c>
      <c r="O182" s="116" t="n">
        <f aca="false">R182/Dados_Peso!$L$9</f>
        <v>1.113904953</v>
      </c>
      <c r="P182" s="116" t="n">
        <f aca="false">(Dados_Peso!$L$5-Dados_Peso!$K$5)/20</f>
        <v>1.9885</v>
      </c>
      <c r="Q182" s="116" t="n">
        <f aca="false">Racao!$G$7*R182</f>
        <v>0.224158</v>
      </c>
      <c r="R182" s="117" t="n">
        <f aca="false">Racao!$G$21</f>
        <v>44.3</v>
      </c>
    </row>
    <row r="183" customFormat="false" ht="15.75" hidden="false" customHeight="false" outlineLevel="0" collapsed="false">
      <c r="A183" s="6" t="e">
        <v>#NAME?</v>
      </c>
      <c r="B183" s="9" t="n">
        <v>83.49</v>
      </c>
      <c r="C183" s="9" t="n">
        <v>15.7</v>
      </c>
      <c r="D183" s="9" t="n">
        <v>13.8</v>
      </c>
      <c r="E183" s="9" t="n">
        <v>4.2</v>
      </c>
      <c r="F183" s="9" t="n">
        <v>4.8</v>
      </c>
      <c r="G183" s="9" t="n">
        <v>2.1</v>
      </c>
      <c r="H183" s="26" t="n">
        <v>0</v>
      </c>
      <c r="I183" s="114" t="n">
        <v>45371</v>
      </c>
      <c r="J183" s="115" t="n">
        <f aca="false">Racao!$G$24</f>
        <v>44.3</v>
      </c>
      <c r="K183" s="116" t="n">
        <f aca="false">(Dados_Peso!$L$5-Dados_Peso!$K$5)/20</f>
        <v>1.9885</v>
      </c>
      <c r="L183" s="26" t="n">
        <v>41</v>
      </c>
      <c r="M183" s="26" t="n">
        <v>850</v>
      </c>
      <c r="N183" s="115" t="n">
        <f aca="false">M183-B183</f>
        <v>766.51</v>
      </c>
      <c r="O183" s="116" t="n">
        <f aca="false">R183/Dados_Peso!$L$9</f>
        <v>1.113904953</v>
      </c>
      <c r="P183" s="116" t="n">
        <f aca="false">(Dados_Peso!$L$5-Dados_Peso!$K$5)/20</f>
        <v>1.9885</v>
      </c>
      <c r="Q183" s="116" t="n">
        <f aca="false">Racao!$G$7*R183</f>
        <v>0.224158</v>
      </c>
      <c r="R183" s="117" t="n">
        <f aca="false">Racao!$G$21</f>
        <v>44.3</v>
      </c>
    </row>
    <row r="184" customFormat="false" ht="15.75" hidden="false" customHeight="false" outlineLevel="0" collapsed="false">
      <c r="A184" s="6" t="e">
        <v>#NAME?</v>
      </c>
      <c r="B184" s="9" t="n">
        <v>81.32</v>
      </c>
      <c r="C184" s="9" t="n">
        <v>15.7</v>
      </c>
      <c r="D184" s="9" t="n">
        <v>13.6</v>
      </c>
      <c r="E184" s="9" t="n">
        <v>4</v>
      </c>
      <c r="F184" s="9" t="n">
        <v>4.9</v>
      </c>
      <c r="G184" s="9" t="n">
        <v>1.9</v>
      </c>
      <c r="H184" s="26" t="n">
        <v>0</v>
      </c>
      <c r="I184" s="114" t="n">
        <v>45371</v>
      </c>
      <c r="J184" s="115" t="n">
        <f aca="false">Racao!$G$24</f>
        <v>44.3</v>
      </c>
      <c r="K184" s="116" t="n">
        <f aca="false">(Dados_Peso!$L$5-Dados_Peso!$K$5)/20</f>
        <v>1.9885</v>
      </c>
      <c r="L184" s="26" t="n">
        <v>41</v>
      </c>
      <c r="M184" s="26" t="n">
        <v>850</v>
      </c>
      <c r="N184" s="115" t="n">
        <f aca="false">M184-B184</f>
        <v>768.68</v>
      </c>
      <c r="O184" s="116" t="n">
        <f aca="false">R184/Dados_Peso!$L$9</f>
        <v>1.113904953</v>
      </c>
      <c r="P184" s="116" t="n">
        <f aca="false">(Dados_Peso!$L$5-Dados_Peso!$K$5)/20</f>
        <v>1.9885</v>
      </c>
      <c r="Q184" s="116" t="n">
        <f aca="false">Racao!$G$7*R184</f>
        <v>0.224158</v>
      </c>
      <c r="R184" s="117" t="n">
        <f aca="false">Racao!$G$21</f>
        <v>44.3</v>
      </c>
    </row>
    <row r="185" customFormat="false" ht="15.75" hidden="false" customHeight="false" outlineLevel="0" collapsed="false">
      <c r="A185" s="6" t="e">
        <v>#NAME?</v>
      </c>
      <c r="B185" s="9" t="n">
        <v>76.63</v>
      </c>
      <c r="C185" s="9" t="n">
        <v>15.7</v>
      </c>
      <c r="D185" s="9" t="n">
        <v>13.5</v>
      </c>
      <c r="E185" s="9" t="n">
        <v>4</v>
      </c>
      <c r="F185" s="9" t="n">
        <v>4.6</v>
      </c>
      <c r="G185" s="9" t="n">
        <v>2.1</v>
      </c>
      <c r="H185" s="26" t="n">
        <v>0</v>
      </c>
      <c r="I185" s="114" t="n">
        <v>45371</v>
      </c>
      <c r="J185" s="115" t="n">
        <f aca="false">Racao!$G$24</f>
        <v>44.3</v>
      </c>
      <c r="K185" s="116" t="n">
        <f aca="false">(Dados_Peso!$L$5-Dados_Peso!$K$5)/20</f>
        <v>1.9885</v>
      </c>
      <c r="L185" s="26" t="n">
        <v>41</v>
      </c>
      <c r="M185" s="26" t="n">
        <v>850</v>
      </c>
      <c r="N185" s="115" t="n">
        <f aca="false">M185-B185</f>
        <v>773.37</v>
      </c>
      <c r="O185" s="116" t="n">
        <f aca="false">R185/Dados_Peso!$L$9</f>
        <v>1.113904953</v>
      </c>
      <c r="P185" s="116" t="n">
        <f aca="false">(Dados_Peso!$L$5-Dados_Peso!$K$5)/20</f>
        <v>1.9885</v>
      </c>
      <c r="Q185" s="116" t="n">
        <f aca="false">Racao!$G$7*R185</f>
        <v>0.224158</v>
      </c>
      <c r="R185" s="117" t="n">
        <f aca="false">Racao!$G$21</f>
        <v>44.3</v>
      </c>
    </row>
    <row r="186" customFormat="false" ht="15.75" hidden="false" customHeight="false" outlineLevel="0" collapsed="false">
      <c r="A186" s="6" t="e">
        <v>#NAME?</v>
      </c>
      <c r="B186" s="9" t="n">
        <v>85.84</v>
      </c>
      <c r="C186" s="9" t="n">
        <v>15.9</v>
      </c>
      <c r="D186" s="9" t="n">
        <v>13.5</v>
      </c>
      <c r="E186" s="9" t="n">
        <v>4.3</v>
      </c>
      <c r="F186" s="9" t="n">
        <v>4.7</v>
      </c>
      <c r="G186" s="9" t="n">
        <v>2.1</v>
      </c>
      <c r="H186" s="26" t="n">
        <v>0</v>
      </c>
      <c r="I186" s="114" t="n">
        <v>45371</v>
      </c>
      <c r="J186" s="115" t="n">
        <f aca="false">Racao!$G$24</f>
        <v>44.3</v>
      </c>
      <c r="K186" s="116" t="n">
        <f aca="false">(Dados_Peso!$L$5-Dados_Peso!$K$5)/20</f>
        <v>1.9885</v>
      </c>
      <c r="L186" s="26" t="n">
        <v>41</v>
      </c>
      <c r="M186" s="26" t="n">
        <v>850</v>
      </c>
      <c r="N186" s="115" t="n">
        <f aca="false">M186-B186</f>
        <v>764.16</v>
      </c>
      <c r="O186" s="116" t="n">
        <f aca="false">R186/Dados_Peso!$L$9</f>
        <v>1.113904953</v>
      </c>
      <c r="P186" s="116" t="n">
        <f aca="false">(Dados_Peso!$L$5-Dados_Peso!$K$5)/20</f>
        <v>1.9885</v>
      </c>
      <c r="Q186" s="116" t="n">
        <f aca="false">Racao!$G$7*R186</f>
        <v>0.224158</v>
      </c>
      <c r="R186" s="117" t="n">
        <f aca="false">Racao!$G$21</f>
        <v>44.3</v>
      </c>
    </row>
    <row r="187" customFormat="false" ht="15.75" hidden="false" customHeight="false" outlineLevel="0" collapsed="false">
      <c r="A187" s="6" t="e">
        <v>#NAME?</v>
      </c>
      <c r="B187" s="9" t="n">
        <v>86.69</v>
      </c>
      <c r="C187" s="9" t="n">
        <v>16.4</v>
      </c>
      <c r="D187" s="9" t="n">
        <v>13.6</v>
      </c>
      <c r="E187" s="9" t="n">
        <v>4.2</v>
      </c>
      <c r="F187" s="9" t="n">
        <v>5</v>
      </c>
      <c r="G187" s="9" t="n">
        <v>2.2</v>
      </c>
      <c r="H187" s="26" t="n">
        <v>0</v>
      </c>
      <c r="I187" s="114" t="n">
        <v>45371</v>
      </c>
      <c r="J187" s="115" t="n">
        <f aca="false">Racao!$G$24</f>
        <v>44.3</v>
      </c>
      <c r="K187" s="116" t="n">
        <f aca="false">(Dados_Peso!$L$5-Dados_Peso!$K$5)/20</f>
        <v>1.9885</v>
      </c>
      <c r="L187" s="26" t="n">
        <v>41</v>
      </c>
      <c r="M187" s="26" t="n">
        <v>850</v>
      </c>
      <c r="N187" s="115" t="n">
        <f aca="false">M187-B187</f>
        <v>763.31</v>
      </c>
      <c r="O187" s="116" t="n">
        <f aca="false">R187/Dados_Peso!$L$9</f>
        <v>1.113904953</v>
      </c>
      <c r="P187" s="116" t="n">
        <f aca="false">(Dados_Peso!$L$5-Dados_Peso!$K$5)/20</f>
        <v>1.9885</v>
      </c>
      <c r="Q187" s="116" t="n">
        <f aca="false">Racao!$G$7*R187</f>
        <v>0.224158</v>
      </c>
      <c r="R187" s="117" t="n">
        <f aca="false">Racao!$G$21</f>
        <v>44.3</v>
      </c>
    </row>
    <row r="188" customFormat="false" ht="15.75" hidden="false" customHeight="false" outlineLevel="0" collapsed="false">
      <c r="A188" s="6" t="e">
        <v>#NAME?</v>
      </c>
      <c r="B188" s="9" t="n">
        <v>93.9</v>
      </c>
      <c r="C188" s="9" t="n">
        <v>16.5</v>
      </c>
      <c r="D188" s="9" t="n">
        <v>13.8</v>
      </c>
      <c r="E188" s="9" t="n">
        <v>4.4</v>
      </c>
      <c r="F188" s="9" t="n">
        <v>5</v>
      </c>
      <c r="G188" s="9" t="n">
        <v>2.2</v>
      </c>
      <c r="H188" s="26" t="n">
        <v>0</v>
      </c>
      <c r="I188" s="114" t="n">
        <v>45371</v>
      </c>
      <c r="J188" s="115" t="n">
        <f aca="false">Racao!$G$24</f>
        <v>44.3</v>
      </c>
      <c r="K188" s="116" t="n">
        <f aca="false">(Dados_Peso!$L$5-Dados_Peso!$K$5)/20</f>
        <v>1.9885</v>
      </c>
      <c r="L188" s="26" t="n">
        <v>41</v>
      </c>
      <c r="M188" s="26" t="n">
        <v>850</v>
      </c>
      <c r="N188" s="115" t="n">
        <f aca="false">M188-B188</f>
        <v>756.1</v>
      </c>
      <c r="O188" s="116" t="n">
        <f aca="false">R188/Dados_Peso!$L$9</f>
        <v>1.113904953</v>
      </c>
      <c r="P188" s="116" t="n">
        <f aca="false">(Dados_Peso!$L$5-Dados_Peso!$K$5)/20</f>
        <v>1.9885</v>
      </c>
      <c r="Q188" s="116" t="n">
        <f aca="false">Racao!$G$7*R188</f>
        <v>0.224158</v>
      </c>
      <c r="R188" s="117" t="n">
        <f aca="false">Racao!$G$21</f>
        <v>44.3</v>
      </c>
    </row>
    <row r="189" customFormat="false" ht="15.75" hidden="false" customHeight="false" outlineLevel="0" collapsed="false">
      <c r="A189" s="6" t="e">
        <v>#NAME?</v>
      </c>
      <c r="B189" s="9" t="n">
        <v>72.86</v>
      </c>
      <c r="C189" s="9" t="n">
        <v>14.8</v>
      </c>
      <c r="D189" s="9" t="n">
        <v>13.1</v>
      </c>
      <c r="E189" s="9" t="n">
        <v>4.1</v>
      </c>
      <c r="F189" s="9" t="n">
        <v>4.5</v>
      </c>
      <c r="G189" s="9" t="n">
        <v>2</v>
      </c>
      <c r="H189" s="26" t="n">
        <v>0</v>
      </c>
      <c r="I189" s="114" t="n">
        <v>45371</v>
      </c>
      <c r="J189" s="115" t="n">
        <f aca="false">Racao!$G$24</f>
        <v>44.3</v>
      </c>
      <c r="K189" s="116" t="n">
        <f aca="false">(Dados_Peso!$L$5-Dados_Peso!$K$5)/20</f>
        <v>1.9885</v>
      </c>
      <c r="L189" s="26" t="n">
        <v>41</v>
      </c>
      <c r="M189" s="26" t="n">
        <v>850</v>
      </c>
      <c r="N189" s="115" t="n">
        <f aca="false">M189-B189</f>
        <v>777.14</v>
      </c>
      <c r="O189" s="116" t="n">
        <f aca="false">R189/Dados_Peso!$L$9</f>
        <v>1.113904953</v>
      </c>
      <c r="P189" s="116" t="n">
        <f aca="false">(Dados_Peso!$L$5-Dados_Peso!$K$5)/20</f>
        <v>1.9885</v>
      </c>
      <c r="Q189" s="116" t="n">
        <f aca="false">Racao!$G$7*R189</f>
        <v>0.224158</v>
      </c>
      <c r="R189" s="117" t="n">
        <f aca="false">Racao!$G$21</f>
        <v>44.3</v>
      </c>
    </row>
    <row r="190" customFormat="false" ht="15.75" hidden="false" customHeight="false" outlineLevel="0" collapsed="false">
      <c r="A190" s="6" t="e">
        <v>#NAME?</v>
      </c>
      <c r="B190" s="9" t="n">
        <v>61.18</v>
      </c>
      <c r="C190" s="9" t="n">
        <v>14.8</v>
      </c>
      <c r="D190" s="9" t="n">
        <v>12.7</v>
      </c>
      <c r="E190" s="9" t="n">
        <v>4</v>
      </c>
      <c r="F190" s="9" t="n">
        <v>4.4</v>
      </c>
      <c r="G190" s="9" t="n">
        <v>2</v>
      </c>
      <c r="H190" s="26" t="n">
        <v>0</v>
      </c>
      <c r="I190" s="114" t="n">
        <v>45371</v>
      </c>
      <c r="J190" s="115" t="n">
        <f aca="false">Racao!$G$24</f>
        <v>44.3</v>
      </c>
      <c r="K190" s="116" t="n">
        <f aca="false">(Dados_Peso!$L$5-Dados_Peso!$K$5)/20</f>
        <v>1.9885</v>
      </c>
      <c r="L190" s="26" t="n">
        <v>41</v>
      </c>
      <c r="M190" s="26" t="n">
        <v>850</v>
      </c>
      <c r="N190" s="115" t="n">
        <f aca="false">M190-B190</f>
        <v>788.82</v>
      </c>
      <c r="O190" s="116" t="n">
        <f aca="false">R190/Dados_Peso!$L$9</f>
        <v>1.113904953</v>
      </c>
      <c r="P190" s="116" t="n">
        <f aca="false">(Dados_Peso!$L$5-Dados_Peso!$K$5)/20</f>
        <v>1.9885</v>
      </c>
      <c r="Q190" s="116" t="n">
        <f aca="false">Racao!$G$7*R190</f>
        <v>0.224158</v>
      </c>
      <c r="R190" s="117" t="n">
        <f aca="false">Racao!$G$21</f>
        <v>44.3</v>
      </c>
    </row>
    <row r="191" customFormat="false" ht="15.75" hidden="false" customHeight="false" outlineLevel="0" collapsed="false">
      <c r="A191" s="6" t="e">
        <v>#NAME?</v>
      </c>
      <c r="B191" s="9" t="n">
        <v>73.34</v>
      </c>
      <c r="C191" s="9" t="n">
        <v>15.5</v>
      </c>
      <c r="D191" s="9" t="n">
        <v>13.5</v>
      </c>
      <c r="E191" s="9" t="n">
        <v>4.2</v>
      </c>
      <c r="F191" s="9" t="n">
        <v>4.5</v>
      </c>
      <c r="G191" s="9" t="n">
        <v>2</v>
      </c>
      <c r="H191" s="26" t="n">
        <v>0</v>
      </c>
      <c r="I191" s="114" t="n">
        <v>45371</v>
      </c>
      <c r="J191" s="115" t="n">
        <f aca="false">Racao!$G$24</f>
        <v>44.3</v>
      </c>
      <c r="K191" s="116" t="n">
        <f aca="false">(Dados_Peso!$L$5-Dados_Peso!$K$5)/20</f>
        <v>1.9885</v>
      </c>
      <c r="L191" s="26" t="n">
        <v>41</v>
      </c>
      <c r="M191" s="26" t="n">
        <v>850</v>
      </c>
      <c r="N191" s="115" t="n">
        <f aca="false">M191-B191</f>
        <v>776.66</v>
      </c>
      <c r="O191" s="116" t="n">
        <f aca="false">R191/Dados_Peso!$L$9</f>
        <v>1.113904953</v>
      </c>
      <c r="P191" s="116" t="n">
        <f aca="false">(Dados_Peso!$L$5-Dados_Peso!$K$5)/20</f>
        <v>1.9885</v>
      </c>
      <c r="Q191" s="116" t="n">
        <f aca="false">Racao!$G$7*R191</f>
        <v>0.224158</v>
      </c>
      <c r="R191" s="117" t="n">
        <f aca="false">Racao!$G$21</f>
        <v>44.3</v>
      </c>
    </row>
    <row r="192" customFormat="false" ht="15.75" hidden="false" customHeight="false" outlineLevel="0" collapsed="false">
      <c r="A192" s="6" t="e">
        <v>#NAME?</v>
      </c>
      <c r="B192" s="9" t="n">
        <v>70.45</v>
      </c>
      <c r="C192" s="9" t="n">
        <v>14.9</v>
      </c>
      <c r="D192" s="9" t="n">
        <v>12.8</v>
      </c>
      <c r="E192" s="9" t="n">
        <v>3.9</v>
      </c>
      <c r="F192" s="9" t="n">
        <v>4.5</v>
      </c>
      <c r="G192" s="9" t="n">
        <v>2</v>
      </c>
      <c r="H192" s="26" t="n">
        <v>0</v>
      </c>
      <c r="I192" s="114" t="n">
        <v>45371</v>
      </c>
      <c r="J192" s="115" t="n">
        <f aca="false">Racao!$G$24</f>
        <v>44.3</v>
      </c>
      <c r="K192" s="116" t="n">
        <f aca="false">(Dados_Peso!$L$5-Dados_Peso!$K$5)/20</f>
        <v>1.9885</v>
      </c>
      <c r="L192" s="26" t="n">
        <v>41</v>
      </c>
      <c r="M192" s="26" t="n">
        <v>850</v>
      </c>
      <c r="N192" s="115" t="n">
        <f aca="false">M192-B192</f>
        <v>779.55</v>
      </c>
      <c r="O192" s="116" t="n">
        <f aca="false">R192/Dados_Peso!$L$9</f>
        <v>1.113904953</v>
      </c>
      <c r="P192" s="116" t="n">
        <f aca="false">(Dados_Peso!$L$5-Dados_Peso!$K$5)/20</f>
        <v>1.9885</v>
      </c>
      <c r="Q192" s="116" t="n">
        <f aca="false">Racao!$G$7*R192</f>
        <v>0.224158</v>
      </c>
      <c r="R192" s="117" t="n">
        <f aca="false">Racao!$G$21</f>
        <v>44.3</v>
      </c>
    </row>
    <row r="193" customFormat="false" ht="15.75" hidden="false" customHeight="false" outlineLevel="0" collapsed="false">
      <c r="A193" s="6" t="e">
        <v>#NAME?</v>
      </c>
      <c r="B193" s="9" t="n">
        <v>88.76</v>
      </c>
      <c r="C193" s="9" t="n">
        <v>16.7</v>
      </c>
      <c r="D193" s="9" t="n">
        <v>14.4</v>
      </c>
      <c r="E193" s="9" t="n">
        <v>4.3</v>
      </c>
      <c r="F193" s="9" t="n">
        <v>5</v>
      </c>
      <c r="G193" s="9" t="n">
        <v>2.2</v>
      </c>
      <c r="H193" s="26" t="n">
        <v>0</v>
      </c>
      <c r="I193" s="114" t="n">
        <v>45371</v>
      </c>
      <c r="J193" s="115" t="n">
        <f aca="false">Racao!$G$24</f>
        <v>44.3</v>
      </c>
      <c r="K193" s="116" t="n">
        <f aca="false">(Dados_Peso!$L$5-Dados_Peso!$K$5)/20</f>
        <v>1.9885</v>
      </c>
      <c r="L193" s="26" t="n">
        <v>41</v>
      </c>
      <c r="M193" s="26" t="n">
        <v>850</v>
      </c>
      <c r="N193" s="115" t="n">
        <f aca="false">M193-B193</f>
        <v>761.24</v>
      </c>
      <c r="O193" s="116" t="n">
        <f aca="false">R193/Dados_Peso!$L$9</f>
        <v>1.113904953</v>
      </c>
      <c r="P193" s="116" t="n">
        <f aca="false">(Dados_Peso!$L$5-Dados_Peso!$K$5)/20</f>
        <v>1.9885</v>
      </c>
      <c r="Q193" s="116" t="n">
        <f aca="false">Racao!$G$7*R193</f>
        <v>0.224158</v>
      </c>
      <c r="R193" s="117" t="n">
        <f aca="false">Racao!$G$21</f>
        <v>44.3</v>
      </c>
    </row>
    <row r="194" customFormat="false" ht="15.75" hidden="false" customHeight="false" outlineLevel="0" collapsed="false">
      <c r="A194" s="6" t="e">
        <v>#NAME?</v>
      </c>
      <c r="B194" s="9" t="n">
        <v>79.43</v>
      </c>
      <c r="C194" s="9" t="n">
        <v>15.3</v>
      </c>
      <c r="D194" s="9" t="n">
        <v>13</v>
      </c>
      <c r="E194" s="9" t="n">
        <v>4.1</v>
      </c>
      <c r="F194" s="9" t="n">
        <v>4.5</v>
      </c>
      <c r="G194" s="9" t="n">
        <v>2.1</v>
      </c>
      <c r="H194" s="26" t="n">
        <v>0</v>
      </c>
      <c r="I194" s="114" t="n">
        <v>45371</v>
      </c>
      <c r="J194" s="115" t="n">
        <f aca="false">Racao!$G$24</f>
        <v>44.3</v>
      </c>
      <c r="K194" s="116" t="n">
        <f aca="false">(Dados_Peso!$L$5-Dados_Peso!$K$5)/20</f>
        <v>1.9885</v>
      </c>
      <c r="L194" s="26" t="n">
        <v>41</v>
      </c>
      <c r="M194" s="26" t="n">
        <v>850</v>
      </c>
      <c r="N194" s="115" t="n">
        <f aca="false">M194-B194</f>
        <v>770.57</v>
      </c>
      <c r="O194" s="116" t="n">
        <f aca="false">R194/Dados_Peso!$L$9</f>
        <v>1.113904953</v>
      </c>
      <c r="P194" s="116" t="n">
        <f aca="false">(Dados_Peso!$L$5-Dados_Peso!$K$5)/20</f>
        <v>1.9885</v>
      </c>
      <c r="Q194" s="116" t="n">
        <f aca="false">Racao!$G$7*R194</f>
        <v>0.224158</v>
      </c>
      <c r="R194" s="117" t="n">
        <f aca="false">Racao!$G$21</f>
        <v>44.3</v>
      </c>
    </row>
    <row r="195" customFormat="false" ht="15.75" hidden="false" customHeight="false" outlineLevel="0" collapsed="false">
      <c r="A195" s="6" t="e">
        <v>#NAME?</v>
      </c>
      <c r="B195" s="9" t="n">
        <v>73.54</v>
      </c>
      <c r="C195" s="9" t="n">
        <v>15.5</v>
      </c>
      <c r="D195" s="9" t="n">
        <v>13.3</v>
      </c>
      <c r="E195" s="9" t="n">
        <v>4.1</v>
      </c>
      <c r="F195" s="9" t="n">
        <v>4.6</v>
      </c>
      <c r="G195" s="9" t="n">
        <v>2</v>
      </c>
      <c r="H195" s="26" t="n">
        <v>0</v>
      </c>
      <c r="I195" s="114" t="n">
        <v>45371</v>
      </c>
      <c r="J195" s="115" t="n">
        <f aca="false">Racao!$G$24</f>
        <v>44.3</v>
      </c>
      <c r="K195" s="116" t="n">
        <f aca="false">(Dados_Peso!$L$5-Dados_Peso!$K$5)/20</f>
        <v>1.9885</v>
      </c>
      <c r="L195" s="26" t="n">
        <v>41</v>
      </c>
      <c r="M195" s="26" t="n">
        <v>850</v>
      </c>
      <c r="N195" s="115" t="n">
        <f aca="false">M195-B195</f>
        <v>776.46</v>
      </c>
      <c r="O195" s="116" t="n">
        <f aca="false">R195/Dados_Peso!$L$9</f>
        <v>1.113904953</v>
      </c>
      <c r="P195" s="116" t="n">
        <f aca="false">(Dados_Peso!$L$5-Dados_Peso!$K$5)/20</f>
        <v>1.9885</v>
      </c>
      <c r="Q195" s="116" t="n">
        <f aca="false">Racao!$G$7*R195</f>
        <v>0.224158</v>
      </c>
      <c r="R195" s="117" t="n">
        <f aca="false">Racao!$G$21</f>
        <v>44.3</v>
      </c>
    </row>
    <row r="196" customFormat="false" ht="15.75" hidden="false" customHeight="false" outlineLevel="0" collapsed="false">
      <c r="A196" s="6" t="e">
        <v>#NAME?</v>
      </c>
      <c r="B196" s="9" t="n">
        <v>63.84</v>
      </c>
      <c r="C196" s="9" t="n">
        <v>14.5</v>
      </c>
      <c r="D196" s="9" t="n">
        <v>12.8</v>
      </c>
      <c r="E196" s="9" t="n">
        <v>4.1</v>
      </c>
      <c r="F196" s="9" t="n">
        <v>4.5</v>
      </c>
      <c r="G196" s="9" t="n">
        <v>2</v>
      </c>
      <c r="H196" s="26" t="n">
        <v>0</v>
      </c>
      <c r="I196" s="114" t="n">
        <v>45371</v>
      </c>
      <c r="J196" s="115" t="n">
        <f aca="false">Racao!$G$24</f>
        <v>44.3</v>
      </c>
      <c r="K196" s="116" t="n">
        <f aca="false">(Dados_Peso!$L$5-Dados_Peso!$K$5)/20</f>
        <v>1.9885</v>
      </c>
      <c r="L196" s="26" t="n">
        <v>41</v>
      </c>
      <c r="M196" s="26" t="n">
        <v>850</v>
      </c>
      <c r="N196" s="115" t="n">
        <f aca="false">M196-B196</f>
        <v>786.16</v>
      </c>
      <c r="O196" s="116" t="n">
        <f aca="false">R196/Dados_Peso!$L$9</f>
        <v>1.113904953</v>
      </c>
      <c r="P196" s="116" t="n">
        <f aca="false">(Dados_Peso!$L$5-Dados_Peso!$K$5)/20</f>
        <v>1.9885</v>
      </c>
      <c r="Q196" s="116" t="n">
        <f aca="false">Racao!$G$7*R196</f>
        <v>0.224158</v>
      </c>
      <c r="R196" s="117" t="n">
        <f aca="false">Racao!$G$21</f>
        <v>44.3</v>
      </c>
    </row>
    <row r="197" customFormat="false" ht="15.75" hidden="false" customHeight="false" outlineLevel="0" collapsed="false">
      <c r="A197" s="6" t="e">
        <v>#NAME?</v>
      </c>
      <c r="B197" s="9" t="n">
        <v>95.55</v>
      </c>
      <c r="C197" s="9" t="n">
        <v>16.8</v>
      </c>
      <c r="D197" s="9" t="n">
        <v>14.7</v>
      </c>
      <c r="E197" s="9" t="n">
        <v>4.1</v>
      </c>
      <c r="F197" s="9" t="n">
        <v>5</v>
      </c>
      <c r="G197" s="9" t="n">
        <v>2.1</v>
      </c>
      <c r="H197" s="26" t="n">
        <v>0</v>
      </c>
      <c r="I197" s="114" t="n">
        <v>45371</v>
      </c>
      <c r="J197" s="115" t="n">
        <f aca="false">Racao!$G$24</f>
        <v>44.3</v>
      </c>
      <c r="K197" s="116" t="n">
        <f aca="false">(Dados_Peso!$L$5-Dados_Peso!$K$5)/20</f>
        <v>1.9885</v>
      </c>
      <c r="L197" s="26" t="n">
        <v>41</v>
      </c>
      <c r="M197" s="26" t="n">
        <v>850</v>
      </c>
      <c r="N197" s="115" t="n">
        <f aca="false">M197-B197</f>
        <v>754.45</v>
      </c>
      <c r="O197" s="116" t="n">
        <f aca="false">R197/Dados_Peso!$L$9</f>
        <v>1.113904953</v>
      </c>
      <c r="P197" s="116" t="n">
        <f aca="false">(Dados_Peso!$L$5-Dados_Peso!$K$5)/20</f>
        <v>1.9885</v>
      </c>
      <c r="Q197" s="116" t="n">
        <f aca="false">Racao!$G$7*R197</f>
        <v>0.224158</v>
      </c>
      <c r="R197" s="117" t="n">
        <f aca="false">Racao!$G$21</f>
        <v>44.3</v>
      </c>
    </row>
    <row r="198" customFormat="false" ht="15.75" hidden="false" customHeight="false" outlineLevel="0" collapsed="false">
      <c r="A198" s="6" t="e">
        <v>#NAME?</v>
      </c>
      <c r="B198" s="9" t="n">
        <v>71.82</v>
      </c>
      <c r="C198" s="9" t="n">
        <v>15.1</v>
      </c>
      <c r="D198" s="9" t="n">
        <v>12.8</v>
      </c>
      <c r="E198" s="9" t="n">
        <v>3.8</v>
      </c>
      <c r="F198" s="9" t="n">
        <v>4.9</v>
      </c>
      <c r="G198" s="9" t="n">
        <v>2</v>
      </c>
      <c r="H198" s="26" t="n">
        <v>0</v>
      </c>
      <c r="I198" s="114" t="n">
        <v>45371</v>
      </c>
      <c r="J198" s="115" t="n">
        <f aca="false">Racao!$G$24</f>
        <v>44.3</v>
      </c>
      <c r="K198" s="116" t="n">
        <f aca="false">(Dados_Peso!$L$5-Dados_Peso!$K$5)/20</f>
        <v>1.9885</v>
      </c>
      <c r="L198" s="26" t="n">
        <v>41</v>
      </c>
      <c r="M198" s="26" t="n">
        <v>850</v>
      </c>
      <c r="N198" s="115" t="n">
        <f aca="false">M198-B198</f>
        <v>778.18</v>
      </c>
      <c r="O198" s="116" t="n">
        <f aca="false">R198/Dados_Peso!$L$9</f>
        <v>1.113904953</v>
      </c>
      <c r="P198" s="116" t="n">
        <f aca="false">(Dados_Peso!$L$5-Dados_Peso!$K$5)/20</f>
        <v>1.9885</v>
      </c>
      <c r="Q198" s="116" t="n">
        <f aca="false">Racao!$G$7*R198</f>
        <v>0.224158</v>
      </c>
      <c r="R198" s="117" t="n">
        <f aca="false">Racao!$G$21</f>
        <v>44.3</v>
      </c>
    </row>
    <row r="199" customFormat="false" ht="15.75" hidden="false" customHeight="false" outlineLevel="0" collapsed="false">
      <c r="A199" s="6" t="e">
        <v>#NAME?</v>
      </c>
      <c r="B199" s="9" t="n">
        <v>75.29</v>
      </c>
      <c r="C199" s="9" t="n">
        <v>16</v>
      </c>
      <c r="D199" s="9" t="n">
        <v>13.9</v>
      </c>
      <c r="E199" s="9" t="n">
        <v>4.2</v>
      </c>
      <c r="F199" s="9" t="n">
        <v>4.9</v>
      </c>
      <c r="G199" s="9" t="n">
        <v>2</v>
      </c>
      <c r="H199" s="26" t="n">
        <v>0</v>
      </c>
      <c r="I199" s="114" t="n">
        <v>45371</v>
      </c>
      <c r="J199" s="115" t="n">
        <f aca="false">Racao!$G$24</f>
        <v>44.3</v>
      </c>
      <c r="K199" s="116" t="n">
        <f aca="false">(Dados_Peso!$L$5-Dados_Peso!$K$5)/20</f>
        <v>1.9885</v>
      </c>
      <c r="L199" s="26" t="n">
        <v>41</v>
      </c>
      <c r="M199" s="26" t="n">
        <v>850</v>
      </c>
      <c r="N199" s="115" t="n">
        <f aca="false">M199-B199</f>
        <v>774.71</v>
      </c>
      <c r="O199" s="116" t="n">
        <f aca="false">R199/Dados_Peso!$L$9</f>
        <v>1.113904953</v>
      </c>
      <c r="P199" s="116" t="n">
        <f aca="false">(Dados_Peso!$L$5-Dados_Peso!$K$5)/20</f>
        <v>1.9885</v>
      </c>
      <c r="Q199" s="116" t="n">
        <f aca="false">Racao!$G$7*R199</f>
        <v>0.224158</v>
      </c>
      <c r="R199" s="117" t="n">
        <f aca="false">Racao!$G$21</f>
        <v>44.3</v>
      </c>
    </row>
    <row r="200" customFormat="false" ht="15.75" hidden="false" customHeight="false" outlineLevel="0" collapsed="false">
      <c r="A200" s="6" t="e">
        <v>#NAME?</v>
      </c>
      <c r="B200" s="9" t="n">
        <v>67.42</v>
      </c>
      <c r="C200" s="9" t="n">
        <v>15.1</v>
      </c>
      <c r="D200" s="9" t="n">
        <v>12.7</v>
      </c>
      <c r="E200" s="9" t="n">
        <v>3.9</v>
      </c>
      <c r="F200" s="9" t="n">
        <v>4.6</v>
      </c>
      <c r="G200" s="9" t="n">
        <v>2</v>
      </c>
      <c r="H200" s="26" t="n">
        <v>0</v>
      </c>
      <c r="I200" s="114" t="n">
        <v>45371</v>
      </c>
      <c r="J200" s="115" t="n">
        <f aca="false">Racao!$G$24</f>
        <v>44.3</v>
      </c>
      <c r="K200" s="116" t="n">
        <f aca="false">(Dados_Peso!$L$5-Dados_Peso!$K$5)/20</f>
        <v>1.9885</v>
      </c>
      <c r="L200" s="26" t="n">
        <v>41</v>
      </c>
      <c r="M200" s="26" t="n">
        <v>850</v>
      </c>
      <c r="N200" s="115" t="n">
        <f aca="false">M200-B200</f>
        <v>782.58</v>
      </c>
      <c r="O200" s="116" t="n">
        <f aca="false">R200/Dados_Peso!$L$9</f>
        <v>1.113904953</v>
      </c>
      <c r="P200" s="116" t="n">
        <f aca="false">(Dados_Peso!$L$5-Dados_Peso!$K$5)/20</f>
        <v>1.9885</v>
      </c>
      <c r="Q200" s="116" t="n">
        <f aca="false">Racao!$G$7*R200</f>
        <v>0.224158</v>
      </c>
      <c r="R200" s="117" t="n">
        <f aca="false">Racao!$G$21</f>
        <v>44.3</v>
      </c>
    </row>
    <row r="201" customFormat="false" ht="15.75" hidden="false" customHeight="false" outlineLevel="0" collapsed="false">
      <c r="A201" s="6" t="e">
        <v>#NAME?</v>
      </c>
      <c r="B201" s="9" t="n">
        <v>93.31</v>
      </c>
      <c r="C201" s="9" t="n">
        <v>16</v>
      </c>
      <c r="D201" s="9" t="n">
        <v>13.5</v>
      </c>
      <c r="E201" s="9" t="n">
        <v>4.2</v>
      </c>
      <c r="F201" s="9" t="n">
        <v>5.1</v>
      </c>
      <c r="G201" s="9" t="n">
        <v>2.2</v>
      </c>
      <c r="H201" s="26" t="n">
        <v>0</v>
      </c>
      <c r="I201" s="114" t="n">
        <v>45371</v>
      </c>
      <c r="J201" s="115" t="n">
        <f aca="false">Racao!$G$24</f>
        <v>44.3</v>
      </c>
      <c r="K201" s="116" t="n">
        <f aca="false">(Dados_Peso!$L$5-Dados_Peso!$K$5)/20</f>
        <v>1.9885</v>
      </c>
      <c r="L201" s="26" t="n">
        <v>41</v>
      </c>
      <c r="M201" s="26" t="n">
        <v>850</v>
      </c>
      <c r="N201" s="115" t="n">
        <f aca="false">M201-B201</f>
        <v>756.69</v>
      </c>
      <c r="O201" s="116" t="n">
        <f aca="false">R201/Dados_Peso!$L$9</f>
        <v>1.113904953</v>
      </c>
      <c r="P201" s="116" t="n">
        <f aca="false">(Dados_Peso!$L$5-Dados_Peso!$K$5)/20</f>
        <v>1.9885</v>
      </c>
      <c r="Q201" s="116" t="n">
        <f aca="false">Racao!$G$7*R201</f>
        <v>0.224158</v>
      </c>
      <c r="R201" s="117" t="n">
        <f aca="false">Racao!$G$21</f>
        <v>44.3</v>
      </c>
    </row>
    <row r="202" customFormat="false" ht="15.75" hidden="false" customHeight="false" outlineLevel="0" collapsed="false">
      <c r="A202" s="6" t="e">
        <v>#NAME?</v>
      </c>
      <c r="B202" s="9" t="n">
        <v>70.65</v>
      </c>
      <c r="C202" s="9" t="n">
        <v>15.7</v>
      </c>
      <c r="D202" s="9" t="n">
        <v>13.6</v>
      </c>
      <c r="E202" s="9" t="n">
        <v>4.1</v>
      </c>
      <c r="F202" s="9" t="n">
        <v>4.6</v>
      </c>
      <c r="G202" s="9" t="n">
        <v>2</v>
      </c>
      <c r="H202" s="26" t="n">
        <v>0</v>
      </c>
      <c r="I202" s="114" t="n">
        <v>45371</v>
      </c>
      <c r="J202" s="115" t="n">
        <f aca="false">Racao!$G$24</f>
        <v>44.3</v>
      </c>
      <c r="K202" s="116" t="n">
        <f aca="false">(Dados_Peso!$L$5-Dados_Peso!$K$5)/20</f>
        <v>1.9885</v>
      </c>
      <c r="L202" s="26" t="n">
        <v>41</v>
      </c>
      <c r="M202" s="26" t="n">
        <v>850</v>
      </c>
      <c r="N202" s="115" t="n">
        <f aca="false">M202-B202</f>
        <v>779.35</v>
      </c>
      <c r="O202" s="116" t="n">
        <f aca="false">R202/Dados_Peso!$L$9</f>
        <v>1.113904953</v>
      </c>
      <c r="P202" s="116" t="n">
        <f aca="false">(Dados_Peso!$L$5-Dados_Peso!$K$5)/20</f>
        <v>1.9885</v>
      </c>
      <c r="Q202" s="116" t="n">
        <f aca="false">Racao!$G$7*R202</f>
        <v>0.224158</v>
      </c>
      <c r="R202" s="117" t="n">
        <f aca="false">Racao!$G$21</f>
        <v>44.3</v>
      </c>
    </row>
    <row r="203" customFormat="false" ht="15.75" hidden="false" customHeight="false" outlineLevel="0" collapsed="false">
      <c r="A203" s="6" t="e">
        <v>#NAME?</v>
      </c>
      <c r="B203" s="9" t="n">
        <v>102.13</v>
      </c>
      <c r="C203" s="9" t="n">
        <v>16.7</v>
      </c>
      <c r="D203" s="9" t="n">
        <v>14.4</v>
      </c>
      <c r="E203" s="9" t="n">
        <v>4.5</v>
      </c>
      <c r="F203" s="9" t="n">
        <v>5.2</v>
      </c>
      <c r="G203" s="9" t="n">
        <v>2.2</v>
      </c>
      <c r="H203" s="26" t="n">
        <v>0</v>
      </c>
      <c r="I203" s="114" t="n">
        <v>45371</v>
      </c>
      <c r="J203" s="115" t="n">
        <f aca="false">Racao!$G$24</f>
        <v>44.3</v>
      </c>
      <c r="K203" s="116" t="n">
        <f aca="false">(Dados_Peso!$L$5-Dados_Peso!$K$5)/20</f>
        <v>1.9885</v>
      </c>
      <c r="L203" s="26" t="n">
        <v>41</v>
      </c>
      <c r="M203" s="26" t="n">
        <v>850</v>
      </c>
      <c r="N203" s="115" t="n">
        <f aca="false">M203-B203</f>
        <v>747.87</v>
      </c>
      <c r="O203" s="116" t="n">
        <f aca="false">R203/Dados_Peso!$L$9</f>
        <v>1.113904953</v>
      </c>
      <c r="P203" s="116" t="n">
        <f aca="false">(Dados_Peso!$L$5-Dados_Peso!$K$5)/20</f>
        <v>1.9885</v>
      </c>
      <c r="Q203" s="116" t="n">
        <f aca="false">Racao!$G$7*R203</f>
        <v>0.224158</v>
      </c>
      <c r="R203" s="117" t="n">
        <f aca="false">Racao!$G$21</f>
        <v>44.3</v>
      </c>
    </row>
    <row r="204" customFormat="false" ht="15.75" hidden="false" customHeight="false" outlineLevel="0" collapsed="false">
      <c r="A204" s="6" t="e">
        <v>#NAME?</v>
      </c>
      <c r="B204" s="9" t="n">
        <v>105.54</v>
      </c>
      <c r="C204" s="9" t="n">
        <v>17.5</v>
      </c>
      <c r="D204" s="9" t="n">
        <v>14.8</v>
      </c>
      <c r="E204" s="9" t="n">
        <v>4.3</v>
      </c>
      <c r="F204" s="9" t="n">
        <v>5</v>
      </c>
      <c r="G204" s="9" t="n">
        <v>2.3</v>
      </c>
      <c r="H204" s="26" t="n">
        <v>0</v>
      </c>
      <c r="I204" s="114" t="n">
        <v>45371</v>
      </c>
      <c r="J204" s="115" t="n">
        <f aca="false">Racao!$G$24</f>
        <v>44.3</v>
      </c>
      <c r="K204" s="116" t="n">
        <f aca="false">(Dados_Peso!$L$5-Dados_Peso!$K$5)/20</f>
        <v>1.9885</v>
      </c>
      <c r="L204" s="26" t="n">
        <v>41</v>
      </c>
      <c r="M204" s="26" t="n">
        <v>850</v>
      </c>
      <c r="N204" s="115" t="n">
        <f aca="false">M204-B204</f>
        <v>744.46</v>
      </c>
      <c r="O204" s="116" t="n">
        <f aca="false">R204/Dados_Peso!$L$9</f>
        <v>1.113904953</v>
      </c>
      <c r="P204" s="116" t="n">
        <f aca="false">(Dados_Peso!$L$5-Dados_Peso!$K$5)/20</f>
        <v>1.9885</v>
      </c>
      <c r="Q204" s="116" t="n">
        <f aca="false">Racao!$G$7*R204</f>
        <v>0.224158</v>
      </c>
      <c r="R204" s="117" t="n">
        <f aca="false">Racao!$G$21</f>
        <v>44.3</v>
      </c>
    </row>
    <row r="205" customFormat="false" ht="15.75" hidden="false" customHeight="false" outlineLevel="0" collapsed="false">
      <c r="A205" s="6" t="e">
        <v>#NAME?</v>
      </c>
      <c r="B205" s="9" t="n">
        <v>93.52</v>
      </c>
      <c r="C205" s="9" t="n">
        <v>16.5</v>
      </c>
      <c r="D205" s="9" t="n">
        <v>14.6</v>
      </c>
      <c r="E205" s="9" t="n">
        <v>4.4</v>
      </c>
      <c r="F205" s="9" t="n">
        <v>4.6</v>
      </c>
      <c r="G205" s="9" t="n">
        <v>2.2</v>
      </c>
      <c r="H205" s="26" t="n">
        <v>0</v>
      </c>
      <c r="I205" s="114" t="n">
        <v>45371</v>
      </c>
      <c r="J205" s="115" t="n">
        <f aca="false">Racao!$G$24</f>
        <v>44.3</v>
      </c>
      <c r="K205" s="116" t="n">
        <f aca="false">(Dados_Peso!$L$5-Dados_Peso!$K$5)/20</f>
        <v>1.9885</v>
      </c>
      <c r="L205" s="26" t="n">
        <v>41</v>
      </c>
      <c r="M205" s="26" t="n">
        <v>850</v>
      </c>
      <c r="N205" s="115" t="n">
        <f aca="false">M205-B205</f>
        <v>756.48</v>
      </c>
      <c r="O205" s="116" t="n">
        <f aca="false">R205/Dados_Peso!$L$9</f>
        <v>1.113904953</v>
      </c>
      <c r="P205" s="116" t="n">
        <f aca="false">(Dados_Peso!$L$5-Dados_Peso!$K$5)/20</f>
        <v>1.9885</v>
      </c>
      <c r="Q205" s="116" t="n">
        <f aca="false">Racao!$G$7*R205</f>
        <v>0.224158</v>
      </c>
      <c r="R205" s="117" t="n">
        <f aca="false">Racao!$G$21</f>
        <v>44.3</v>
      </c>
    </row>
    <row r="206" customFormat="false" ht="15.75" hidden="false" customHeight="false" outlineLevel="0" collapsed="false">
      <c r="A206" s="6" t="e">
        <v>#NAME?</v>
      </c>
      <c r="B206" s="9" t="n">
        <v>64.88</v>
      </c>
      <c r="C206" s="9" t="n">
        <v>14.6</v>
      </c>
      <c r="D206" s="9" t="n">
        <v>12.4</v>
      </c>
      <c r="E206" s="9" t="n">
        <v>4.1</v>
      </c>
      <c r="F206" s="9" t="n">
        <v>4.6</v>
      </c>
      <c r="G206" s="9" t="n">
        <v>2</v>
      </c>
      <c r="H206" s="26" t="n">
        <v>0</v>
      </c>
      <c r="I206" s="114" t="n">
        <v>45371</v>
      </c>
      <c r="J206" s="115" t="n">
        <f aca="false">Racao!$G$24</f>
        <v>44.3</v>
      </c>
      <c r="K206" s="116" t="n">
        <f aca="false">(Dados_Peso!$L$5-Dados_Peso!$K$5)/20</f>
        <v>1.9885</v>
      </c>
      <c r="L206" s="26" t="n">
        <v>41</v>
      </c>
      <c r="M206" s="26" t="n">
        <v>850</v>
      </c>
      <c r="N206" s="115" t="n">
        <f aca="false">M206-B206</f>
        <v>785.12</v>
      </c>
      <c r="O206" s="116" t="n">
        <f aca="false">R206/Dados_Peso!$L$9</f>
        <v>1.113904953</v>
      </c>
      <c r="P206" s="116" t="n">
        <f aca="false">(Dados_Peso!$L$5-Dados_Peso!$K$5)/20</f>
        <v>1.9885</v>
      </c>
      <c r="Q206" s="116" t="n">
        <f aca="false">Racao!$G$7*R206</f>
        <v>0.224158</v>
      </c>
      <c r="R206" s="117" t="n">
        <f aca="false">Racao!$G$21</f>
        <v>44.3</v>
      </c>
    </row>
    <row r="207" customFormat="false" ht="15.75" hidden="false" customHeight="false" outlineLevel="0" collapsed="false">
      <c r="A207" s="6" t="e">
        <v>#NAME?</v>
      </c>
      <c r="B207" s="9" t="n">
        <v>77.28</v>
      </c>
      <c r="C207" s="9" t="n">
        <v>15.5</v>
      </c>
      <c r="D207" s="9" t="n">
        <v>13.5</v>
      </c>
      <c r="E207" s="9" t="n">
        <v>4</v>
      </c>
      <c r="F207" s="9" t="n">
        <v>4.8</v>
      </c>
      <c r="G207" s="9" t="n">
        <v>2.1</v>
      </c>
      <c r="H207" s="26" t="n">
        <v>0</v>
      </c>
      <c r="I207" s="114" t="n">
        <v>45371</v>
      </c>
      <c r="J207" s="115" t="n">
        <f aca="false">Racao!$G$24</f>
        <v>44.3</v>
      </c>
      <c r="K207" s="116" t="n">
        <f aca="false">(Dados_Peso!$L$5-Dados_Peso!$K$5)/20</f>
        <v>1.9885</v>
      </c>
      <c r="L207" s="26" t="n">
        <v>41</v>
      </c>
      <c r="M207" s="26" t="n">
        <v>850</v>
      </c>
      <c r="N207" s="115" t="n">
        <f aca="false">M207-B207</f>
        <v>772.72</v>
      </c>
      <c r="O207" s="116" t="n">
        <f aca="false">R207/Dados_Peso!$L$9</f>
        <v>1.113904953</v>
      </c>
      <c r="P207" s="116" t="n">
        <f aca="false">(Dados_Peso!$L$5-Dados_Peso!$K$5)/20</f>
        <v>1.9885</v>
      </c>
      <c r="Q207" s="116" t="n">
        <f aca="false">Racao!$G$7*R207</f>
        <v>0.224158</v>
      </c>
      <c r="R207" s="117" t="n">
        <f aca="false">Racao!$G$21</f>
        <v>44.3</v>
      </c>
    </row>
    <row r="208" customFormat="false" ht="15.75" hidden="false" customHeight="false" outlineLevel="0" collapsed="false">
      <c r="A208" s="6" t="e">
        <v>#NAME?</v>
      </c>
      <c r="B208" s="9" t="n">
        <v>72.7</v>
      </c>
      <c r="C208" s="9" t="n">
        <v>15.3</v>
      </c>
      <c r="D208" s="9" t="n">
        <v>12.8</v>
      </c>
      <c r="E208" s="9" t="n">
        <v>4.1</v>
      </c>
      <c r="F208" s="9" t="n">
        <v>4.6</v>
      </c>
      <c r="G208" s="9" t="n">
        <v>2</v>
      </c>
      <c r="H208" s="26" t="n">
        <v>0</v>
      </c>
      <c r="I208" s="114" t="n">
        <v>45371</v>
      </c>
      <c r="J208" s="115" t="n">
        <f aca="false">Racao!$G$24</f>
        <v>44.3</v>
      </c>
      <c r="K208" s="116" t="n">
        <f aca="false">(Dados_Peso!$L$5-Dados_Peso!$K$5)/20</f>
        <v>1.9885</v>
      </c>
      <c r="L208" s="26" t="n">
        <v>41</v>
      </c>
      <c r="M208" s="26" t="n">
        <v>850</v>
      </c>
      <c r="N208" s="115" t="n">
        <f aca="false">M208-B208</f>
        <v>777.3</v>
      </c>
      <c r="O208" s="116" t="n">
        <f aca="false">R208/Dados_Peso!$L$9</f>
        <v>1.113904953</v>
      </c>
      <c r="P208" s="116" t="n">
        <f aca="false">(Dados_Peso!$L$5-Dados_Peso!$K$5)/20</f>
        <v>1.9885</v>
      </c>
      <c r="Q208" s="116" t="n">
        <f aca="false">Racao!$G$7*R208</f>
        <v>0.224158</v>
      </c>
      <c r="R208" s="117" t="n">
        <f aca="false">Racao!$G$21</f>
        <v>44.3</v>
      </c>
    </row>
    <row r="209" customFormat="false" ht="15.75" hidden="false" customHeight="false" outlineLevel="0" collapsed="false">
      <c r="A209" s="6" t="e">
        <v>#NAME?</v>
      </c>
      <c r="B209" s="9" t="n">
        <v>91.55</v>
      </c>
      <c r="C209" s="9" t="n">
        <v>16.5</v>
      </c>
      <c r="D209" s="9" t="n">
        <v>14.2</v>
      </c>
      <c r="E209" s="9" t="n">
        <v>4.3</v>
      </c>
      <c r="F209" s="9" t="n">
        <v>4.9</v>
      </c>
      <c r="G209" s="9" t="n">
        <v>2.3</v>
      </c>
      <c r="H209" s="26" t="n">
        <v>0</v>
      </c>
      <c r="I209" s="114" t="n">
        <v>45371</v>
      </c>
      <c r="J209" s="115" t="n">
        <f aca="false">Racao!$G$24</f>
        <v>44.3</v>
      </c>
      <c r="K209" s="116" t="n">
        <f aca="false">(Dados_Peso!$L$5-Dados_Peso!$K$5)/20</f>
        <v>1.9885</v>
      </c>
      <c r="L209" s="26" t="n">
        <v>41</v>
      </c>
      <c r="M209" s="26" t="n">
        <v>850</v>
      </c>
      <c r="N209" s="115" t="n">
        <f aca="false">M209-B209</f>
        <v>758.45</v>
      </c>
      <c r="O209" s="116" t="n">
        <f aca="false">R209/Dados_Peso!$L$9</f>
        <v>1.113904953</v>
      </c>
      <c r="P209" s="116" t="n">
        <f aca="false">(Dados_Peso!$L$5-Dados_Peso!$K$5)/20</f>
        <v>1.9885</v>
      </c>
      <c r="Q209" s="116" t="n">
        <f aca="false">Racao!$G$7*R209</f>
        <v>0.224158</v>
      </c>
      <c r="R209" s="117" t="n">
        <f aca="false">Racao!$G$21</f>
        <v>44.3</v>
      </c>
    </row>
    <row r="210" customFormat="false" ht="15.75" hidden="false" customHeight="false" outlineLevel="0" collapsed="false">
      <c r="A210" s="6" t="e">
        <v>#NAME?</v>
      </c>
      <c r="B210" s="9" t="n">
        <v>91.02</v>
      </c>
      <c r="C210" s="9" t="n">
        <v>16.3</v>
      </c>
      <c r="D210" s="9" t="n">
        <v>13.7</v>
      </c>
      <c r="E210" s="9" t="n">
        <v>4.3</v>
      </c>
      <c r="F210" s="9" t="n">
        <v>5</v>
      </c>
      <c r="G210" s="9" t="n">
        <v>2.1</v>
      </c>
      <c r="H210" s="26" t="n">
        <v>0</v>
      </c>
      <c r="I210" s="114" t="n">
        <v>45371</v>
      </c>
      <c r="J210" s="115" t="n">
        <f aca="false">Racao!$G$24</f>
        <v>44.3</v>
      </c>
      <c r="K210" s="116" t="n">
        <f aca="false">(Dados_Peso!$L$5-Dados_Peso!$K$5)/20</f>
        <v>1.9885</v>
      </c>
      <c r="L210" s="26" t="n">
        <v>41</v>
      </c>
      <c r="M210" s="26" t="n">
        <v>850</v>
      </c>
      <c r="N210" s="115" t="n">
        <f aca="false">M210-B210</f>
        <v>758.98</v>
      </c>
      <c r="O210" s="116" t="n">
        <f aca="false">R210/Dados_Peso!$L$9</f>
        <v>1.113904953</v>
      </c>
      <c r="P210" s="116" t="n">
        <f aca="false">(Dados_Peso!$L$5-Dados_Peso!$K$5)/20</f>
        <v>1.9885</v>
      </c>
      <c r="Q210" s="116" t="n">
        <f aca="false">Racao!$G$7*R210</f>
        <v>0.224158</v>
      </c>
      <c r="R210" s="117" t="n">
        <f aca="false">Racao!$G$21</f>
        <v>44.3</v>
      </c>
    </row>
    <row r="211" customFormat="false" ht="15.75" hidden="false" customHeight="false" outlineLevel="0" collapsed="false">
      <c r="A211" s="6" t="e">
        <v>#NAME?</v>
      </c>
      <c r="B211" s="9" t="n">
        <v>61.82</v>
      </c>
      <c r="C211" s="9" t="n">
        <v>14.2</v>
      </c>
      <c r="D211" s="9" t="n">
        <v>12</v>
      </c>
      <c r="E211" s="9" t="n">
        <v>3.9</v>
      </c>
      <c r="F211" s="9" t="n">
        <v>4.2</v>
      </c>
      <c r="G211" s="9" t="n">
        <v>1.9</v>
      </c>
      <c r="H211" s="26" t="n">
        <v>0</v>
      </c>
      <c r="I211" s="114" t="n">
        <v>45371</v>
      </c>
      <c r="J211" s="115" t="n">
        <f aca="false">Racao!$G$24</f>
        <v>44.3</v>
      </c>
      <c r="K211" s="116" t="n">
        <f aca="false">(Dados_Peso!$L$5-Dados_Peso!$K$5)/20</f>
        <v>1.9885</v>
      </c>
      <c r="L211" s="26" t="n">
        <v>41</v>
      </c>
      <c r="M211" s="26" t="n">
        <v>850</v>
      </c>
      <c r="N211" s="115" t="n">
        <f aca="false">M211-B211</f>
        <v>788.18</v>
      </c>
      <c r="O211" s="116" t="n">
        <f aca="false">R211/Dados_Peso!$L$9</f>
        <v>1.113904953</v>
      </c>
      <c r="P211" s="116" t="n">
        <f aca="false">(Dados_Peso!$L$5-Dados_Peso!$K$5)/20</f>
        <v>1.9885</v>
      </c>
      <c r="Q211" s="116" t="n">
        <f aca="false">Racao!$G$7*R211</f>
        <v>0.224158</v>
      </c>
      <c r="R211" s="117" t="n">
        <f aca="false">Racao!$G$21</f>
        <v>44.3</v>
      </c>
    </row>
    <row r="212" customFormat="false" ht="15.75" hidden="false" customHeight="false" outlineLevel="0" collapsed="false">
      <c r="A212" s="6" t="e">
        <v>#NAME?</v>
      </c>
      <c r="B212" s="9" t="n">
        <v>69.97</v>
      </c>
      <c r="C212" s="9" t="n">
        <v>14.8</v>
      </c>
      <c r="D212" s="9" t="n">
        <v>12.8</v>
      </c>
      <c r="E212" s="9" t="n">
        <v>3.4</v>
      </c>
      <c r="F212" s="9" t="n">
        <v>4.5</v>
      </c>
      <c r="G212" s="9" t="n">
        <v>1.9</v>
      </c>
      <c r="H212" s="26" t="n">
        <v>0</v>
      </c>
      <c r="I212" s="114" t="n">
        <v>45371</v>
      </c>
      <c r="J212" s="115" t="n">
        <f aca="false">Racao!$G$24</f>
        <v>44.3</v>
      </c>
      <c r="K212" s="116" t="n">
        <f aca="false">(Dados_Peso!$L$5-Dados_Peso!$K$5)/20</f>
        <v>1.9885</v>
      </c>
      <c r="L212" s="26" t="n">
        <v>41</v>
      </c>
      <c r="M212" s="26" t="n">
        <v>850</v>
      </c>
      <c r="N212" s="115" t="n">
        <f aca="false">M212-B212</f>
        <v>780.03</v>
      </c>
      <c r="O212" s="116" t="n">
        <f aca="false">R212/Dados_Peso!$L$9</f>
        <v>1.113904953</v>
      </c>
      <c r="P212" s="116" t="n">
        <f aca="false">(Dados_Peso!$L$5-Dados_Peso!$K$5)/20</f>
        <v>1.9885</v>
      </c>
      <c r="Q212" s="116" t="n">
        <f aca="false">Racao!$G$7*R212</f>
        <v>0.224158</v>
      </c>
      <c r="R212" s="117" t="n">
        <f aca="false">Racao!$G$21</f>
        <v>44.3</v>
      </c>
    </row>
    <row r="213" customFormat="false" ht="15.75" hidden="false" customHeight="false" outlineLevel="0" collapsed="false">
      <c r="A213" s="6" t="e">
        <v>#NAME?</v>
      </c>
      <c r="B213" s="9" t="n">
        <v>74.44</v>
      </c>
      <c r="C213" s="9" t="n">
        <v>15</v>
      </c>
      <c r="D213" s="9" t="n">
        <v>12.9</v>
      </c>
      <c r="E213" s="9" t="n">
        <v>4.2</v>
      </c>
      <c r="F213" s="9" t="n">
        <v>4.7</v>
      </c>
      <c r="G213" s="9" t="n">
        <v>2.1</v>
      </c>
      <c r="H213" s="26" t="n">
        <v>0</v>
      </c>
      <c r="I213" s="114" t="n">
        <v>45371</v>
      </c>
      <c r="J213" s="115" t="n">
        <f aca="false">Racao!$G$24</f>
        <v>44.3</v>
      </c>
      <c r="K213" s="116" t="n">
        <f aca="false">(Dados_Peso!$L$5-Dados_Peso!$K$5)/20</f>
        <v>1.9885</v>
      </c>
      <c r="L213" s="26" t="n">
        <v>41</v>
      </c>
      <c r="M213" s="26" t="n">
        <v>850</v>
      </c>
      <c r="N213" s="115" t="n">
        <f aca="false">M213-B213</f>
        <v>775.56</v>
      </c>
      <c r="O213" s="116" t="n">
        <f aca="false">R213/Dados_Peso!$L$9</f>
        <v>1.113904953</v>
      </c>
      <c r="P213" s="116" t="n">
        <f aca="false">(Dados_Peso!$L$5-Dados_Peso!$K$5)/20</f>
        <v>1.9885</v>
      </c>
      <c r="Q213" s="116" t="n">
        <f aca="false">Racao!$G$7*R213</f>
        <v>0.224158</v>
      </c>
      <c r="R213" s="117" t="n">
        <f aca="false">Racao!$G$21</f>
        <v>44.3</v>
      </c>
    </row>
    <row r="214" customFormat="false" ht="15.75" hidden="false" customHeight="false" outlineLevel="0" collapsed="false">
      <c r="A214" s="6" t="e">
        <v>#NAME?</v>
      </c>
      <c r="B214" s="9" t="n">
        <v>57.04</v>
      </c>
      <c r="C214" s="9" t="n">
        <v>14.5</v>
      </c>
      <c r="D214" s="9" t="n">
        <v>12</v>
      </c>
      <c r="E214" s="9" t="n">
        <v>4</v>
      </c>
      <c r="F214" s="9" t="n">
        <v>4.2</v>
      </c>
      <c r="G214" s="9" t="n">
        <v>1.9</v>
      </c>
      <c r="H214" s="26" t="n">
        <v>0</v>
      </c>
      <c r="I214" s="114" t="n">
        <v>45371</v>
      </c>
      <c r="J214" s="115" t="n">
        <f aca="false">Racao!$G$24</f>
        <v>44.3</v>
      </c>
      <c r="K214" s="116" t="n">
        <f aca="false">(Dados_Peso!$L$5-Dados_Peso!$K$5)/20</f>
        <v>1.9885</v>
      </c>
      <c r="L214" s="26" t="n">
        <v>41</v>
      </c>
      <c r="M214" s="26" t="n">
        <v>850</v>
      </c>
      <c r="N214" s="115" t="n">
        <f aca="false">M214-B214</f>
        <v>792.96</v>
      </c>
      <c r="O214" s="116" t="n">
        <f aca="false">R214/Dados_Peso!$L$9</f>
        <v>1.113904953</v>
      </c>
      <c r="P214" s="116" t="n">
        <f aca="false">(Dados_Peso!$L$5-Dados_Peso!$K$5)/20</f>
        <v>1.9885</v>
      </c>
      <c r="Q214" s="116" t="n">
        <f aca="false">Racao!$G$7*R214</f>
        <v>0.224158</v>
      </c>
      <c r="R214" s="117" t="n">
        <f aca="false">Racao!$G$21</f>
        <v>44.3</v>
      </c>
    </row>
    <row r="215" customFormat="false" ht="15.75" hidden="false" customHeight="false" outlineLevel="0" collapsed="false">
      <c r="A215" s="6" t="e">
        <v>#NAME?</v>
      </c>
      <c r="B215" s="9" t="n">
        <v>93.43</v>
      </c>
      <c r="C215" s="9" t="n">
        <v>17</v>
      </c>
      <c r="D215" s="9" t="n">
        <v>14.5</v>
      </c>
      <c r="E215" s="9" t="n">
        <v>4.5</v>
      </c>
      <c r="F215" s="9" t="n">
        <v>4.9</v>
      </c>
      <c r="G215" s="9" t="n">
        <v>2.2</v>
      </c>
      <c r="H215" s="26" t="n">
        <v>0</v>
      </c>
      <c r="I215" s="114" t="n">
        <v>45371</v>
      </c>
      <c r="J215" s="115" t="n">
        <f aca="false">Racao!$G$24</f>
        <v>44.3</v>
      </c>
      <c r="K215" s="116" t="n">
        <f aca="false">(Dados_Peso!$L$5-Dados_Peso!$K$5)/20</f>
        <v>1.9885</v>
      </c>
      <c r="L215" s="26" t="n">
        <v>41</v>
      </c>
      <c r="M215" s="26" t="n">
        <v>850</v>
      </c>
      <c r="N215" s="115" t="n">
        <f aca="false">M215-B215</f>
        <v>756.57</v>
      </c>
      <c r="O215" s="116" t="n">
        <f aca="false">R215/Dados_Peso!$L$9</f>
        <v>1.113904953</v>
      </c>
      <c r="P215" s="116" t="n">
        <f aca="false">(Dados_Peso!$L$5-Dados_Peso!$K$5)/20</f>
        <v>1.9885</v>
      </c>
      <c r="Q215" s="116" t="n">
        <f aca="false">Racao!$G$7*R215</f>
        <v>0.224158</v>
      </c>
      <c r="R215" s="117" t="n">
        <f aca="false">Racao!$G$21</f>
        <v>44.3</v>
      </c>
    </row>
    <row r="216" customFormat="false" ht="15.75" hidden="false" customHeight="false" outlineLevel="0" collapsed="false">
      <c r="A216" s="6" t="e">
        <v>#NAME?</v>
      </c>
      <c r="B216" s="9" t="n">
        <v>85.55</v>
      </c>
      <c r="C216" s="9" t="n">
        <v>16</v>
      </c>
      <c r="D216" s="9" t="n">
        <v>13.8</v>
      </c>
      <c r="E216" s="9" t="n">
        <v>4.5</v>
      </c>
      <c r="F216" s="9" t="n">
        <v>5.1</v>
      </c>
      <c r="G216" s="9" t="n">
        <v>2.1</v>
      </c>
      <c r="H216" s="26" t="n">
        <v>0</v>
      </c>
      <c r="I216" s="114" t="n">
        <v>45371</v>
      </c>
      <c r="J216" s="115" t="n">
        <f aca="false">Racao!$G$24</f>
        <v>44.3</v>
      </c>
      <c r="K216" s="116" t="n">
        <f aca="false">(Dados_Peso!$L$5-Dados_Peso!$K$5)/20</f>
        <v>1.9885</v>
      </c>
      <c r="L216" s="26" t="n">
        <v>41</v>
      </c>
      <c r="M216" s="26" t="n">
        <v>850</v>
      </c>
      <c r="N216" s="115" t="n">
        <f aca="false">M216-B216</f>
        <v>764.45</v>
      </c>
      <c r="O216" s="116" t="n">
        <f aca="false">R216/Dados_Peso!$L$9</f>
        <v>1.113904953</v>
      </c>
      <c r="P216" s="116" t="n">
        <f aca="false">(Dados_Peso!$L$5-Dados_Peso!$K$5)/20</f>
        <v>1.9885</v>
      </c>
      <c r="Q216" s="116" t="n">
        <f aca="false">Racao!$G$7*R216</f>
        <v>0.224158</v>
      </c>
      <c r="R216" s="117" t="n">
        <f aca="false">Racao!$G$21</f>
        <v>44.3</v>
      </c>
    </row>
    <row r="217" customFormat="false" ht="15.75" hidden="false" customHeight="false" outlineLevel="0" collapsed="false">
      <c r="A217" s="6" t="e">
        <v>#NAME?</v>
      </c>
      <c r="B217" s="9" t="n">
        <v>74.88</v>
      </c>
      <c r="C217" s="9" t="n">
        <v>15.2</v>
      </c>
      <c r="D217" s="9" t="n">
        <v>12.7</v>
      </c>
      <c r="E217" s="9" t="n">
        <v>4</v>
      </c>
      <c r="F217" s="9" t="n">
        <v>4.8</v>
      </c>
      <c r="G217" s="9" t="n">
        <v>1.9</v>
      </c>
      <c r="H217" s="26" t="n">
        <v>0</v>
      </c>
      <c r="I217" s="114" t="n">
        <v>45371</v>
      </c>
      <c r="J217" s="115" t="n">
        <f aca="false">Racao!$G$24</f>
        <v>44.3</v>
      </c>
      <c r="K217" s="116" t="n">
        <f aca="false">(Dados_Peso!$L$5-Dados_Peso!$K$5)/20</f>
        <v>1.9885</v>
      </c>
      <c r="L217" s="26" t="n">
        <v>41</v>
      </c>
      <c r="M217" s="26" t="n">
        <v>850</v>
      </c>
      <c r="N217" s="115" t="n">
        <f aca="false">M217-B217</f>
        <v>775.12</v>
      </c>
      <c r="O217" s="116" t="n">
        <f aca="false">R217/Dados_Peso!$L$9</f>
        <v>1.113904953</v>
      </c>
      <c r="P217" s="116" t="n">
        <f aca="false">(Dados_Peso!$L$5-Dados_Peso!$K$5)/20</f>
        <v>1.9885</v>
      </c>
      <c r="Q217" s="116" t="n">
        <f aca="false">Racao!$G$7*R217</f>
        <v>0.224158</v>
      </c>
      <c r="R217" s="117" t="n">
        <f aca="false">Racao!$G$21</f>
        <v>44.3</v>
      </c>
    </row>
    <row r="218" customFormat="false" ht="15.75" hidden="false" customHeight="false" outlineLevel="0" collapsed="false">
      <c r="A218" s="6" t="e">
        <v>#NAME?</v>
      </c>
      <c r="B218" s="9" t="n">
        <v>74.82</v>
      </c>
      <c r="C218" s="9" t="n">
        <v>15.5</v>
      </c>
      <c r="D218" s="9" t="n">
        <v>13</v>
      </c>
      <c r="E218" s="9" t="n">
        <v>4.2</v>
      </c>
      <c r="F218" s="9" t="n">
        <v>4.7</v>
      </c>
      <c r="G218" s="9" t="n">
        <v>2.1</v>
      </c>
      <c r="H218" s="26" t="n">
        <v>0</v>
      </c>
      <c r="I218" s="114" t="n">
        <v>45371</v>
      </c>
      <c r="J218" s="115" t="n">
        <f aca="false">Racao!$G$24</f>
        <v>44.3</v>
      </c>
      <c r="K218" s="116" t="n">
        <f aca="false">(Dados_Peso!$L$5-Dados_Peso!$K$5)/20</f>
        <v>1.9885</v>
      </c>
      <c r="L218" s="26" t="n">
        <v>41</v>
      </c>
      <c r="M218" s="26" t="n">
        <v>850</v>
      </c>
      <c r="N218" s="115" t="n">
        <f aca="false">M218-B218</f>
        <v>775.18</v>
      </c>
      <c r="O218" s="116" t="n">
        <f aca="false">R218/Dados_Peso!$L$9</f>
        <v>1.113904953</v>
      </c>
      <c r="P218" s="116" t="n">
        <f aca="false">(Dados_Peso!$L$5-Dados_Peso!$K$5)/20</f>
        <v>1.9885</v>
      </c>
      <c r="Q218" s="116" t="n">
        <f aca="false">Racao!$G$7*R218</f>
        <v>0.224158</v>
      </c>
      <c r="R218" s="117" t="n">
        <f aca="false">Racao!$G$21</f>
        <v>44.3</v>
      </c>
    </row>
    <row r="219" customFormat="false" ht="15.75" hidden="false" customHeight="false" outlineLevel="0" collapsed="false">
      <c r="A219" s="6" t="e">
        <v>#NAME?</v>
      </c>
      <c r="B219" s="9" t="n">
        <v>71.72</v>
      </c>
      <c r="C219" s="9" t="n">
        <v>15.2</v>
      </c>
      <c r="D219" s="9" t="n">
        <v>13</v>
      </c>
      <c r="E219" s="9" t="n">
        <v>4.3</v>
      </c>
      <c r="F219" s="9" t="n">
        <v>4.7</v>
      </c>
      <c r="G219" s="9" t="n">
        <v>2</v>
      </c>
      <c r="H219" s="26" t="n">
        <v>0</v>
      </c>
      <c r="I219" s="114" t="n">
        <v>45371</v>
      </c>
      <c r="J219" s="115" t="n">
        <f aca="false">Racao!$G$24</f>
        <v>44.3</v>
      </c>
      <c r="K219" s="116" t="n">
        <f aca="false">(Dados_Peso!$L$5-Dados_Peso!$K$5)/20</f>
        <v>1.9885</v>
      </c>
      <c r="L219" s="26" t="n">
        <v>41</v>
      </c>
      <c r="M219" s="26" t="n">
        <v>850</v>
      </c>
      <c r="N219" s="115" t="n">
        <f aca="false">M219-B219</f>
        <v>778.28</v>
      </c>
      <c r="O219" s="116" t="n">
        <f aca="false">R219/Dados_Peso!$L$9</f>
        <v>1.113904953</v>
      </c>
      <c r="P219" s="116" t="n">
        <f aca="false">(Dados_Peso!$L$5-Dados_Peso!$K$5)/20</f>
        <v>1.9885</v>
      </c>
      <c r="Q219" s="116" t="n">
        <f aca="false">Racao!$G$7*R219</f>
        <v>0.224158</v>
      </c>
      <c r="R219" s="117" t="n">
        <f aca="false">Racao!$G$21</f>
        <v>44.3</v>
      </c>
    </row>
    <row r="220" customFormat="false" ht="15.75" hidden="false" customHeight="false" outlineLevel="0" collapsed="false">
      <c r="A220" s="6" t="e">
        <v>#NAME?</v>
      </c>
      <c r="B220" s="9" t="n">
        <v>70.77</v>
      </c>
      <c r="C220" s="9" t="n">
        <v>15</v>
      </c>
      <c r="D220" s="9" t="n">
        <v>12.9</v>
      </c>
      <c r="E220" s="9" t="n">
        <v>4.2</v>
      </c>
      <c r="F220" s="9" t="n">
        <v>4.5</v>
      </c>
      <c r="G220" s="9" t="n">
        <v>2</v>
      </c>
      <c r="H220" s="26" t="n">
        <v>0</v>
      </c>
      <c r="I220" s="114" t="n">
        <v>45371</v>
      </c>
      <c r="J220" s="115" t="n">
        <f aca="false">Racao!$G$24</f>
        <v>44.3</v>
      </c>
      <c r="K220" s="116" t="n">
        <f aca="false">(Dados_Peso!$L$5-Dados_Peso!$K$5)/20</f>
        <v>1.9885</v>
      </c>
      <c r="L220" s="26" t="n">
        <v>41</v>
      </c>
      <c r="M220" s="26" t="n">
        <v>850</v>
      </c>
      <c r="N220" s="115" t="n">
        <f aca="false">M220-B220</f>
        <v>779.23</v>
      </c>
      <c r="O220" s="116" t="n">
        <f aca="false">R220/Dados_Peso!$L$9</f>
        <v>1.113904953</v>
      </c>
      <c r="P220" s="116" t="n">
        <f aca="false">(Dados_Peso!$L$5-Dados_Peso!$K$5)/20</f>
        <v>1.9885</v>
      </c>
      <c r="Q220" s="116" t="n">
        <f aca="false">Racao!$G$7*R220</f>
        <v>0.224158</v>
      </c>
      <c r="R220" s="117" t="n">
        <f aca="false">Racao!$G$21</f>
        <v>44.3</v>
      </c>
    </row>
    <row r="221" customFormat="false" ht="15.75" hidden="false" customHeight="false" outlineLevel="0" collapsed="false">
      <c r="A221" s="6" t="e">
        <v>#NAME?</v>
      </c>
      <c r="B221" s="9" t="n">
        <v>84.74</v>
      </c>
      <c r="C221" s="9" t="n">
        <v>16</v>
      </c>
      <c r="D221" s="9" t="n">
        <v>13.6</v>
      </c>
      <c r="E221" s="9" t="n">
        <v>4.3</v>
      </c>
      <c r="F221" s="9" t="n">
        <v>4.9</v>
      </c>
      <c r="G221" s="9" t="n">
        <v>2.2</v>
      </c>
      <c r="H221" s="26" t="n">
        <v>0</v>
      </c>
      <c r="I221" s="114" t="n">
        <v>45371</v>
      </c>
      <c r="J221" s="115" t="n">
        <f aca="false">Racao!$G$24</f>
        <v>44.3</v>
      </c>
      <c r="K221" s="116" t="n">
        <f aca="false">(Dados_Peso!$L$5-Dados_Peso!$K$5)/20</f>
        <v>1.9885</v>
      </c>
      <c r="L221" s="26" t="n">
        <v>41</v>
      </c>
      <c r="M221" s="26" t="n">
        <v>850</v>
      </c>
      <c r="N221" s="115" t="n">
        <f aca="false">M221-B221</f>
        <v>765.26</v>
      </c>
      <c r="O221" s="116" t="n">
        <f aca="false">R221/Dados_Peso!$L$9</f>
        <v>1.113904953</v>
      </c>
      <c r="P221" s="116" t="n">
        <f aca="false">(Dados_Peso!$L$5-Dados_Peso!$K$5)/20</f>
        <v>1.9885</v>
      </c>
      <c r="Q221" s="116" t="n">
        <f aca="false">Racao!$G$7*R221</f>
        <v>0.224158</v>
      </c>
      <c r="R221" s="117" t="n">
        <f aca="false">Racao!$G$21</f>
        <v>44.3</v>
      </c>
    </row>
    <row r="222" customFormat="false" ht="15.75" hidden="false" customHeight="false" outlineLevel="0" collapsed="false">
      <c r="A222" s="6" t="e">
        <v>#NAME?</v>
      </c>
      <c r="B222" s="9" t="n">
        <v>73.82</v>
      </c>
      <c r="C222" s="9" t="n">
        <v>15.3</v>
      </c>
      <c r="D222" s="9" t="n">
        <v>13</v>
      </c>
      <c r="E222" s="9" t="n">
        <v>4.2</v>
      </c>
      <c r="F222" s="9" t="n">
        <v>4.6</v>
      </c>
      <c r="G222" s="9" t="n">
        <v>2</v>
      </c>
      <c r="H222" s="26" t="n">
        <v>0</v>
      </c>
      <c r="I222" s="114" t="n">
        <v>45371</v>
      </c>
      <c r="J222" s="115" t="n">
        <f aca="false">Racao!$G$24</f>
        <v>44.3</v>
      </c>
      <c r="K222" s="116" t="n">
        <f aca="false">(Dados_Peso!$L$5-Dados_Peso!$K$5)/20</f>
        <v>1.9885</v>
      </c>
      <c r="L222" s="26" t="n">
        <v>41</v>
      </c>
      <c r="M222" s="26" t="n">
        <v>850</v>
      </c>
      <c r="N222" s="115" t="n">
        <f aca="false">M222-B222</f>
        <v>776.18</v>
      </c>
      <c r="O222" s="116" t="n">
        <f aca="false">R222/Dados_Peso!$L$9</f>
        <v>1.113904953</v>
      </c>
      <c r="P222" s="116" t="n">
        <f aca="false">(Dados_Peso!$L$5-Dados_Peso!$K$5)/20</f>
        <v>1.9885</v>
      </c>
      <c r="Q222" s="116" t="n">
        <f aca="false">Racao!$G$7*R222</f>
        <v>0.224158</v>
      </c>
      <c r="R222" s="117" t="n">
        <f aca="false">Racao!$G$21</f>
        <v>44.3</v>
      </c>
    </row>
    <row r="223" customFormat="false" ht="15.75" hidden="false" customHeight="false" outlineLevel="0" collapsed="false">
      <c r="A223" s="6" t="e">
        <v>#NAME?</v>
      </c>
      <c r="B223" s="9" t="n">
        <v>76.2</v>
      </c>
      <c r="C223" s="9" t="n">
        <v>15.5</v>
      </c>
      <c r="D223" s="9" t="n">
        <v>13</v>
      </c>
      <c r="E223" s="9" t="n">
        <v>3.9</v>
      </c>
      <c r="F223" s="9" t="n">
        <v>4.5</v>
      </c>
      <c r="G223" s="9" t="n">
        <v>2</v>
      </c>
      <c r="H223" s="26" t="n">
        <v>0</v>
      </c>
      <c r="I223" s="114" t="n">
        <v>45371</v>
      </c>
      <c r="J223" s="115" t="n">
        <f aca="false">Racao!$G$24</f>
        <v>44.3</v>
      </c>
      <c r="K223" s="116" t="n">
        <f aca="false">(Dados_Peso!$L$5-Dados_Peso!$K$5)/20</f>
        <v>1.9885</v>
      </c>
      <c r="L223" s="26" t="n">
        <v>41</v>
      </c>
      <c r="M223" s="26" t="n">
        <v>850</v>
      </c>
      <c r="N223" s="115" t="n">
        <f aca="false">M223-B223</f>
        <v>773.8</v>
      </c>
      <c r="O223" s="116" t="n">
        <f aca="false">R223/Dados_Peso!$L$9</f>
        <v>1.113904953</v>
      </c>
      <c r="P223" s="116" t="n">
        <f aca="false">(Dados_Peso!$L$5-Dados_Peso!$K$5)/20</f>
        <v>1.9885</v>
      </c>
      <c r="Q223" s="116" t="n">
        <f aca="false">Racao!$G$7*R223</f>
        <v>0.224158</v>
      </c>
      <c r="R223" s="117" t="n">
        <f aca="false">Racao!$G$21</f>
        <v>44.3</v>
      </c>
    </row>
    <row r="224" customFormat="false" ht="15.75" hidden="false" customHeight="false" outlineLevel="0" collapsed="false">
      <c r="A224" s="6" t="e">
        <v>#NAME?</v>
      </c>
      <c r="B224" s="9" t="n">
        <v>104.29</v>
      </c>
      <c r="C224" s="9" t="n">
        <v>16.5</v>
      </c>
      <c r="D224" s="9" t="n">
        <v>14</v>
      </c>
      <c r="E224" s="9" t="n">
        <v>4.5</v>
      </c>
      <c r="F224" s="9" t="n">
        <v>5.2</v>
      </c>
      <c r="G224" s="9" t="n">
        <v>2.3</v>
      </c>
      <c r="H224" s="26" t="n">
        <v>0</v>
      </c>
      <c r="I224" s="114" t="n">
        <v>45371</v>
      </c>
      <c r="J224" s="115" t="n">
        <f aca="false">Racao!$G$24</f>
        <v>44.3</v>
      </c>
      <c r="K224" s="116" t="n">
        <f aca="false">(Dados_Peso!$L$5-Dados_Peso!$K$5)/20</f>
        <v>1.9885</v>
      </c>
      <c r="L224" s="26" t="n">
        <v>41</v>
      </c>
      <c r="M224" s="26" t="n">
        <v>850</v>
      </c>
      <c r="N224" s="115" t="n">
        <f aca="false">M224-B224</f>
        <v>745.71</v>
      </c>
      <c r="O224" s="116" t="n">
        <f aca="false">R224/Dados_Peso!$L$9</f>
        <v>1.113904953</v>
      </c>
      <c r="P224" s="116" t="n">
        <f aca="false">(Dados_Peso!$L$5-Dados_Peso!$K$5)/20</f>
        <v>1.9885</v>
      </c>
      <c r="Q224" s="116" t="n">
        <f aca="false">Racao!$G$7*R224</f>
        <v>0.224158</v>
      </c>
      <c r="R224" s="117" t="n">
        <f aca="false">Racao!$G$21</f>
        <v>44.3</v>
      </c>
    </row>
    <row r="225" customFormat="false" ht="15.75" hidden="false" customHeight="false" outlineLevel="0" collapsed="false">
      <c r="A225" s="6" t="e">
        <v>#NAME?</v>
      </c>
      <c r="B225" s="9" t="n">
        <v>72.49</v>
      </c>
      <c r="C225" s="9" t="n">
        <v>15.3</v>
      </c>
      <c r="D225" s="9" t="n">
        <v>13.3</v>
      </c>
      <c r="E225" s="9" t="n">
        <v>4</v>
      </c>
      <c r="F225" s="9" t="n">
        <v>4.5</v>
      </c>
      <c r="G225" s="9" t="n">
        <v>2</v>
      </c>
      <c r="H225" s="26" t="n">
        <v>0</v>
      </c>
      <c r="I225" s="114" t="n">
        <v>45371</v>
      </c>
      <c r="J225" s="115" t="n">
        <f aca="false">Racao!$G$24</f>
        <v>44.3</v>
      </c>
      <c r="K225" s="116" t="n">
        <f aca="false">(Dados_Peso!$L$5-Dados_Peso!$K$5)/20</f>
        <v>1.9885</v>
      </c>
      <c r="L225" s="26" t="n">
        <v>41</v>
      </c>
      <c r="M225" s="26" t="n">
        <v>850</v>
      </c>
      <c r="N225" s="115" t="n">
        <f aca="false">M225-B225</f>
        <v>777.51</v>
      </c>
      <c r="O225" s="116" t="n">
        <f aca="false">R225/Dados_Peso!$L$9</f>
        <v>1.113904953</v>
      </c>
      <c r="P225" s="116" t="n">
        <f aca="false">(Dados_Peso!$L$5-Dados_Peso!$K$5)/20</f>
        <v>1.9885</v>
      </c>
      <c r="Q225" s="116" t="n">
        <f aca="false">Racao!$G$7*R225</f>
        <v>0.224158</v>
      </c>
      <c r="R225" s="117" t="n">
        <f aca="false">Racao!$G$21</f>
        <v>44.3</v>
      </c>
    </row>
    <row r="226" customFormat="false" ht="15.75" hidden="false" customHeight="false" outlineLevel="0" collapsed="false">
      <c r="A226" s="6" t="e">
        <v>#NAME?</v>
      </c>
      <c r="B226" s="9" t="n">
        <v>78.77</v>
      </c>
      <c r="C226" s="9" t="n">
        <v>15.5</v>
      </c>
      <c r="D226" s="9" t="n">
        <v>13.3</v>
      </c>
      <c r="E226" s="9" t="n">
        <v>4.5</v>
      </c>
      <c r="F226" s="9" t="n">
        <v>4.8</v>
      </c>
      <c r="G226" s="9" t="n">
        <v>2.1</v>
      </c>
      <c r="H226" s="26" t="n">
        <v>0</v>
      </c>
      <c r="I226" s="114" t="n">
        <v>45371</v>
      </c>
      <c r="J226" s="115" t="n">
        <f aca="false">Racao!$G$24</f>
        <v>44.3</v>
      </c>
      <c r="K226" s="116" t="n">
        <f aca="false">(Dados_Peso!$L$5-Dados_Peso!$K$5)/20</f>
        <v>1.9885</v>
      </c>
      <c r="L226" s="26" t="n">
        <v>41</v>
      </c>
      <c r="M226" s="26" t="n">
        <v>850</v>
      </c>
      <c r="N226" s="115" t="n">
        <f aca="false">M226-B226</f>
        <v>771.23</v>
      </c>
      <c r="O226" s="116" t="n">
        <f aca="false">R226/Dados_Peso!$L$9</f>
        <v>1.113904953</v>
      </c>
      <c r="P226" s="116" t="n">
        <f aca="false">(Dados_Peso!$L$5-Dados_Peso!$K$5)/20</f>
        <v>1.9885</v>
      </c>
      <c r="Q226" s="116" t="n">
        <f aca="false">Racao!$G$7*R226</f>
        <v>0.224158</v>
      </c>
      <c r="R226" s="117" t="n">
        <f aca="false">Racao!$G$21</f>
        <v>44.3</v>
      </c>
    </row>
    <row r="227" customFormat="false" ht="15.75" hidden="false" customHeight="false" outlineLevel="0" collapsed="false">
      <c r="A227" s="6" t="e">
        <v>#NAME?</v>
      </c>
      <c r="B227" s="9" t="n">
        <v>71.06</v>
      </c>
      <c r="C227" s="9" t="n">
        <v>15.4</v>
      </c>
      <c r="D227" s="9" t="n">
        <v>13.6</v>
      </c>
      <c r="E227" s="9" t="n">
        <v>4.3</v>
      </c>
      <c r="F227" s="9" t="n">
        <v>4.7</v>
      </c>
      <c r="G227" s="9" t="n">
        <v>2</v>
      </c>
      <c r="H227" s="26" t="n">
        <v>0</v>
      </c>
      <c r="I227" s="114" t="n">
        <v>45371</v>
      </c>
      <c r="J227" s="115" t="n">
        <f aca="false">Racao!$G$24</f>
        <v>44.3</v>
      </c>
      <c r="K227" s="116" t="n">
        <f aca="false">(Dados_Peso!$L$5-Dados_Peso!$K$5)/20</f>
        <v>1.9885</v>
      </c>
      <c r="L227" s="26" t="n">
        <v>41</v>
      </c>
      <c r="M227" s="26" t="n">
        <v>850</v>
      </c>
      <c r="N227" s="115" t="n">
        <f aca="false">M227-B227</f>
        <v>778.94</v>
      </c>
      <c r="O227" s="116" t="n">
        <f aca="false">R227/Dados_Peso!$L$9</f>
        <v>1.113904953</v>
      </c>
      <c r="P227" s="116" t="n">
        <f aca="false">(Dados_Peso!$L$5-Dados_Peso!$K$5)/20</f>
        <v>1.9885</v>
      </c>
      <c r="Q227" s="116" t="n">
        <f aca="false">Racao!$G$7*R227</f>
        <v>0.224158</v>
      </c>
      <c r="R227" s="117" t="n">
        <f aca="false">Racao!$G$21</f>
        <v>44.3</v>
      </c>
    </row>
    <row r="228" customFormat="false" ht="15.75" hidden="false" customHeight="false" outlineLevel="0" collapsed="false">
      <c r="A228" s="6" t="e">
        <v>#NAME?</v>
      </c>
      <c r="B228" s="9" t="n">
        <v>75.96</v>
      </c>
      <c r="C228" s="9" t="n">
        <v>15.5</v>
      </c>
      <c r="D228" s="9" t="n">
        <v>13.2</v>
      </c>
      <c r="E228" s="9" t="n">
        <v>4.1</v>
      </c>
      <c r="F228" s="9" t="n">
        <v>4.7</v>
      </c>
      <c r="G228" s="9" t="n">
        <v>2</v>
      </c>
      <c r="H228" s="26" t="n">
        <v>0</v>
      </c>
      <c r="I228" s="114" t="n">
        <v>45371</v>
      </c>
      <c r="J228" s="115" t="n">
        <f aca="false">Racao!$G$24</f>
        <v>44.3</v>
      </c>
      <c r="K228" s="116" t="n">
        <f aca="false">(Dados_Peso!$L$5-Dados_Peso!$K$5)/20</f>
        <v>1.9885</v>
      </c>
      <c r="L228" s="26" t="n">
        <v>41</v>
      </c>
      <c r="M228" s="26" t="n">
        <v>850</v>
      </c>
      <c r="N228" s="115" t="n">
        <f aca="false">M228-B228</f>
        <v>774.04</v>
      </c>
      <c r="O228" s="116" t="n">
        <f aca="false">R228/Dados_Peso!$L$9</f>
        <v>1.113904953</v>
      </c>
      <c r="P228" s="116" t="n">
        <f aca="false">(Dados_Peso!$L$5-Dados_Peso!$K$5)/20</f>
        <v>1.9885</v>
      </c>
      <c r="Q228" s="116" t="n">
        <f aca="false">Racao!$G$7*R228</f>
        <v>0.224158</v>
      </c>
      <c r="R228" s="117" t="n">
        <f aca="false">Racao!$G$21</f>
        <v>44.3</v>
      </c>
    </row>
    <row r="229" customFormat="false" ht="15.75" hidden="false" customHeight="false" outlineLevel="0" collapsed="false">
      <c r="A229" s="6" t="e">
        <v>#NAME?</v>
      </c>
      <c r="B229" s="9" t="n">
        <v>78.9</v>
      </c>
      <c r="C229" s="9" t="n">
        <v>16</v>
      </c>
      <c r="D229" s="9" t="n">
        <v>13.9</v>
      </c>
      <c r="E229" s="9" t="n">
        <v>4.2</v>
      </c>
      <c r="F229" s="9" t="n">
        <v>4.5</v>
      </c>
      <c r="G229" s="9" t="n">
        <v>2</v>
      </c>
      <c r="H229" s="26" t="n">
        <v>0</v>
      </c>
      <c r="I229" s="114" t="n">
        <v>45371</v>
      </c>
      <c r="J229" s="115" t="n">
        <f aca="false">Racao!$G$24</f>
        <v>44.3</v>
      </c>
      <c r="K229" s="116" t="n">
        <f aca="false">(Dados_Peso!$L$5-Dados_Peso!$K$5)/20</f>
        <v>1.9885</v>
      </c>
      <c r="L229" s="26" t="n">
        <v>41</v>
      </c>
      <c r="M229" s="26" t="n">
        <v>850</v>
      </c>
      <c r="N229" s="115" t="n">
        <f aca="false">M229-B229</f>
        <v>771.1</v>
      </c>
      <c r="O229" s="116" t="n">
        <f aca="false">R229/Dados_Peso!$L$9</f>
        <v>1.113904953</v>
      </c>
      <c r="P229" s="116" t="n">
        <f aca="false">(Dados_Peso!$L$5-Dados_Peso!$K$5)/20</f>
        <v>1.9885</v>
      </c>
      <c r="Q229" s="116" t="n">
        <f aca="false">Racao!$G$7*R229</f>
        <v>0.224158</v>
      </c>
      <c r="R229" s="117" t="n">
        <f aca="false">Racao!$G$21</f>
        <v>44.3</v>
      </c>
    </row>
    <row r="230" customFormat="false" ht="15.75" hidden="false" customHeight="false" outlineLevel="0" collapsed="false">
      <c r="A230" s="6" t="e">
        <v>#NAME?</v>
      </c>
      <c r="B230" s="9" t="n">
        <v>73.68</v>
      </c>
      <c r="C230" s="9" t="n">
        <v>15.5</v>
      </c>
      <c r="D230" s="9" t="n">
        <v>13.3</v>
      </c>
      <c r="E230" s="9" t="n">
        <v>4.2</v>
      </c>
      <c r="F230" s="9" t="n">
        <v>4.5</v>
      </c>
      <c r="G230" s="9" t="n">
        <v>2</v>
      </c>
      <c r="H230" s="26" t="n">
        <v>0</v>
      </c>
      <c r="I230" s="114" t="n">
        <v>45371</v>
      </c>
      <c r="J230" s="115" t="n">
        <f aca="false">Racao!$G$24</f>
        <v>44.3</v>
      </c>
      <c r="K230" s="116" t="n">
        <f aca="false">(Dados_Peso!$L$5-Dados_Peso!$K$5)/20</f>
        <v>1.9885</v>
      </c>
      <c r="L230" s="26" t="n">
        <v>41</v>
      </c>
      <c r="M230" s="26" t="n">
        <v>850</v>
      </c>
      <c r="N230" s="115" t="n">
        <f aca="false">M230-B230</f>
        <v>776.32</v>
      </c>
      <c r="O230" s="116" t="n">
        <f aca="false">R230/Dados_Peso!$L$9</f>
        <v>1.113904953</v>
      </c>
      <c r="P230" s="116" t="n">
        <f aca="false">(Dados_Peso!$L$5-Dados_Peso!$K$5)/20</f>
        <v>1.9885</v>
      </c>
      <c r="Q230" s="116" t="n">
        <f aca="false">Racao!$G$7*R230</f>
        <v>0.224158</v>
      </c>
      <c r="R230" s="117" t="n">
        <f aca="false">Racao!$G$21</f>
        <v>44.3</v>
      </c>
    </row>
    <row r="231" customFormat="false" ht="15.75" hidden="false" customHeight="false" outlineLevel="0" collapsed="false">
      <c r="A231" s="6" t="e">
        <v>#NAME?</v>
      </c>
      <c r="B231" s="9" t="n">
        <v>57.46</v>
      </c>
      <c r="C231" s="9" t="n">
        <v>14.9</v>
      </c>
      <c r="D231" s="9" t="n">
        <v>12.9</v>
      </c>
      <c r="E231" s="9" t="n">
        <v>3.4</v>
      </c>
      <c r="F231" s="9" t="n">
        <v>4</v>
      </c>
      <c r="G231" s="9" t="n">
        <v>2</v>
      </c>
      <c r="H231" s="26" t="n">
        <v>0</v>
      </c>
      <c r="I231" s="114" t="n">
        <v>45371</v>
      </c>
      <c r="J231" s="115" t="n">
        <f aca="false">Racao!$G$24</f>
        <v>44.3</v>
      </c>
      <c r="K231" s="116" t="n">
        <f aca="false">(Dados_Peso!$L$5-Dados_Peso!$K$5)/20</f>
        <v>1.9885</v>
      </c>
      <c r="L231" s="26" t="n">
        <v>41</v>
      </c>
      <c r="M231" s="26" t="n">
        <v>850</v>
      </c>
      <c r="N231" s="115" t="n">
        <f aca="false">M231-B231</f>
        <v>792.54</v>
      </c>
      <c r="O231" s="116" t="n">
        <f aca="false">R231/Dados_Peso!$L$9</f>
        <v>1.113904953</v>
      </c>
      <c r="P231" s="116" t="n">
        <f aca="false">(Dados_Peso!$L$5-Dados_Peso!$K$5)/20</f>
        <v>1.9885</v>
      </c>
      <c r="Q231" s="116" t="n">
        <f aca="false">Racao!$G$7*R231</f>
        <v>0.224158</v>
      </c>
      <c r="R231" s="117" t="n">
        <f aca="false">Racao!$G$21</f>
        <v>44.3</v>
      </c>
    </row>
    <row r="232" customFormat="false" ht="15.75" hidden="false" customHeight="false" outlineLevel="0" collapsed="false">
      <c r="A232" s="6" t="e">
        <v>#NAME?</v>
      </c>
      <c r="B232" s="9" t="n">
        <v>76.06</v>
      </c>
      <c r="C232" s="9" t="n">
        <v>15.6</v>
      </c>
      <c r="D232" s="9" t="n">
        <v>13.6</v>
      </c>
      <c r="E232" s="9" t="n">
        <v>4.2</v>
      </c>
      <c r="F232" s="9" t="n">
        <v>4.6</v>
      </c>
      <c r="G232" s="9" t="n">
        <v>2.1</v>
      </c>
      <c r="H232" s="26" t="n">
        <v>0</v>
      </c>
      <c r="I232" s="114" t="n">
        <v>45371</v>
      </c>
      <c r="J232" s="115" t="n">
        <f aca="false">Racao!$G$24</f>
        <v>44.3</v>
      </c>
      <c r="K232" s="116" t="n">
        <f aca="false">(Dados_Peso!$L$5-Dados_Peso!$K$5)/20</f>
        <v>1.9885</v>
      </c>
      <c r="L232" s="26" t="n">
        <v>41</v>
      </c>
      <c r="M232" s="26" t="n">
        <v>850</v>
      </c>
      <c r="N232" s="115" t="n">
        <f aca="false">M232-B232</f>
        <v>773.94</v>
      </c>
      <c r="O232" s="116" t="n">
        <f aca="false">R232/Dados_Peso!$L$9</f>
        <v>1.113904953</v>
      </c>
      <c r="P232" s="116" t="n">
        <f aca="false">(Dados_Peso!$L$5-Dados_Peso!$K$5)/20</f>
        <v>1.9885</v>
      </c>
      <c r="Q232" s="116" t="n">
        <f aca="false">Racao!$G$7*R232</f>
        <v>0.224158</v>
      </c>
      <c r="R232" s="117" t="n">
        <f aca="false">Racao!$G$21</f>
        <v>44.3</v>
      </c>
    </row>
    <row r="233" customFormat="false" ht="15.75" hidden="false" customHeight="false" outlineLevel="0" collapsed="false">
      <c r="A233" s="6" t="e">
        <v>#NAME?</v>
      </c>
      <c r="B233" s="9" t="n">
        <v>71.68</v>
      </c>
      <c r="C233" s="9" t="n">
        <v>15.3</v>
      </c>
      <c r="D233" s="9" t="n">
        <v>13.2</v>
      </c>
      <c r="E233" s="9" t="n">
        <v>3.6</v>
      </c>
      <c r="F233" s="9" t="n">
        <v>4.8</v>
      </c>
      <c r="G233" s="9" t="n">
        <v>2</v>
      </c>
      <c r="H233" s="26" t="n">
        <v>0</v>
      </c>
      <c r="I233" s="114" t="n">
        <v>45371</v>
      </c>
      <c r="J233" s="115" t="n">
        <f aca="false">Racao!$G$24</f>
        <v>44.3</v>
      </c>
      <c r="K233" s="116" t="n">
        <f aca="false">(Dados_Peso!$L$5-Dados_Peso!$K$5)/20</f>
        <v>1.9885</v>
      </c>
      <c r="L233" s="26" t="n">
        <v>41</v>
      </c>
      <c r="M233" s="26" t="n">
        <v>850</v>
      </c>
      <c r="N233" s="115" t="n">
        <f aca="false">M233-B233</f>
        <v>778.32</v>
      </c>
      <c r="O233" s="116" t="n">
        <f aca="false">R233/Dados_Peso!$L$9</f>
        <v>1.113904953</v>
      </c>
      <c r="P233" s="116" t="n">
        <f aca="false">(Dados_Peso!$L$5-Dados_Peso!$K$5)/20</f>
        <v>1.9885</v>
      </c>
      <c r="Q233" s="116" t="n">
        <f aca="false">Racao!$G$7*R233</f>
        <v>0.224158</v>
      </c>
      <c r="R233" s="117" t="n">
        <f aca="false">Racao!$G$21</f>
        <v>44.3</v>
      </c>
    </row>
    <row r="234" customFormat="false" ht="15.75" hidden="false" customHeight="false" outlineLevel="0" collapsed="false">
      <c r="A234" s="6" t="e">
        <v>#NAME?</v>
      </c>
      <c r="B234" s="9" t="n">
        <v>71.02</v>
      </c>
      <c r="C234" s="9" t="n">
        <v>15.2</v>
      </c>
      <c r="D234" s="9" t="n">
        <v>13.4</v>
      </c>
      <c r="E234" s="9" t="n">
        <v>4.2</v>
      </c>
      <c r="F234" s="9" t="n">
        <v>4.6</v>
      </c>
      <c r="G234" s="9" t="n">
        <v>2.1</v>
      </c>
      <c r="H234" s="26" t="n">
        <v>0</v>
      </c>
      <c r="I234" s="114" t="n">
        <v>45371</v>
      </c>
      <c r="J234" s="115" t="n">
        <f aca="false">Racao!$G$24</f>
        <v>44.3</v>
      </c>
      <c r="K234" s="116" t="n">
        <f aca="false">(Dados_Peso!$L$5-Dados_Peso!$K$5)/20</f>
        <v>1.9885</v>
      </c>
      <c r="L234" s="26" t="n">
        <v>41</v>
      </c>
      <c r="M234" s="26" t="n">
        <v>850</v>
      </c>
      <c r="N234" s="115" t="n">
        <f aca="false">M234-B234</f>
        <v>778.98</v>
      </c>
      <c r="O234" s="116" t="n">
        <f aca="false">R234/Dados_Peso!$L$9</f>
        <v>1.113904953</v>
      </c>
      <c r="P234" s="116" t="n">
        <f aca="false">(Dados_Peso!$L$5-Dados_Peso!$K$5)/20</f>
        <v>1.9885</v>
      </c>
      <c r="Q234" s="116" t="n">
        <f aca="false">Racao!$G$7*R234</f>
        <v>0.224158</v>
      </c>
      <c r="R234" s="117" t="n">
        <f aca="false">Racao!$G$21</f>
        <v>44.3</v>
      </c>
    </row>
    <row r="235" customFormat="false" ht="15.75" hidden="false" customHeight="false" outlineLevel="0" collapsed="false">
      <c r="A235" s="6" t="e">
        <v>#NAME?</v>
      </c>
      <c r="B235" s="9" t="n">
        <v>79.04</v>
      </c>
      <c r="C235" s="9" t="n">
        <v>15.2</v>
      </c>
      <c r="D235" s="9" t="n">
        <v>13</v>
      </c>
      <c r="E235" s="9" t="n">
        <v>4.2</v>
      </c>
      <c r="F235" s="9" t="n">
        <v>4.9</v>
      </c>
      <c r="G235" s="9" t="n">
        <v>1.9</v>
      </c>
      <c r="H235" s="26" t="n">
        <v>0</v>
      </c>
      <c r="I235" s="114" t="n">
        <v>45371</v>
      </c>
      <c r="J235" s="115" t="n">
        <f aca="false">Racao!$G$24</f>
        <v>44.3</v>
      </c>
      <c r="K235" s="116" t="n">
        <f aca="false">(Dados_Peso!$L$5-Dados_Peso!$K$5)/20</f>
        <v>1.9885</v>
      </c>
      <c r="L235" s="26" t="n">
        <v>41</v>
      </c>
      <c r="M235" s="26" t="n">
        <v>850</v>
      </c>
      <c r="N235" s="115" t="n">
        <f aca="false">M235-B235</f>
        <v>770.96</v>
      </c>
      <c r="O235" s="116" t="n">
        <f aca="false">R235/Dados_Peso!$L$9</f>
        <v>1.113904953</v>
      </c>
      <c r="P235" s="116" t="n">
        <f aca="false">(Dados_Peso!$L$5-Dados_Peso!$K$5)/20</f>
        <v>1.9885</v>
      </c>
      <c r="Q235" s="116" t="n">
        <f aca="false">Racao!$G$7*R235</f>
        <v>0.224158</v>
      </c>
      <c r="R235" s="117" t="n">
        <f aca="false">Racao!$G$21</f>
        <v>44.3</v>
      </c>
    </row>
    <row r="236" customFormat="false" ht="15.75" hidden="false" customHeight="false" outlineLevel="0" collapsed="false">
      <c r="A236" s="6" t="e">
        <v>#NAME?</v>
      </c>
      <c r="B236" s="9" t="n">
        <v>89.57</v>
      </c>
      <c r="C236" s="9" t="n">
        <v>15.7</v>
      </c>
      <c r="D236" s="9" t="n">
        <v>13.2</v>
      </c>
      <c r="E236" s="9" t="n">
        <v>4.3</v>
      </c>
      <c r="F236" s="9" t="n">
        <v>4.9</v>
      </c>
      <c r="G236" s="9" t="n">
        <v>2.1</v>
      </c>
      <c r="H236" s="26" t="n">
        <v>0</v>
      </c>
      <c r="I236" s="114" t="n">
        <v>45371</v>
      </c>
      <c r="J236" s="115" t="n">
        <f aca="false">Racao!$G$24</f>
        <v>44.3</v>
      </c>
      <c r="K236" s="116" t="n">
        <f aca="false">(Dados_Peso!$L$5-Dados_Peso!$K$5)/20</f>
        <v>1.9885</v>
      </c>
      <c r="L236" s="26" t="n">
        <v>41</v>
      </c>
      <c r="M236" s="26" t="n">
        <v>850</v>
      </c>
      <c r="N236" s="115" t="n">
        <f aca="false">M236-B236</f>
        <v>760.43</v>
      </c>
      <c r="O236" s="116" t="n">
        <f aca="false">R236/Dados_Peso!$L$9</f>
        <v>1.113904953</v>
      </c>
      <c r="P236" s="116" t="n">
        <f aca="false">(Dados_Peso!$L$5-Dados_Peso!$K$5)/20</f>
        <v>1.9885</v>
      </c>
      <c r="Q236" s="116" t="n">
        <f aca="false">Racao!$G$7*R236</f>
        <v>0.224158</v>
      </c>
      <c r="R236" s="117" t="n">
        <f aca="false">Racao!$G$21</f>
        <v>44.3</v>
      </c>
    </row>
    <row r="237" customFormat="false" ht="15.75" hidden="false" customHeight="false" outlineLevel="0" collapsed="false">
      <c r="A237" s="6" t="e">
        <v>#NAME?</v>
      </c>
      <c r="B237" s="9" t="n">
        <v>72.45</v>
      </c>
      <c r="C237" s="9" t="n">
        <v>15</v>
      </c>
      <c r="D237" s="9" t="n">
        <v>12.8</v>
      </c>
      <c r="E237" s="9" t="n">
        <v>3.9</v>
      </c>
      <c r="F237" s="9" t="n">
        <v>4.5</v>
      </c>
      <c r="G237" s="9" t="n">
        <v>1.9</v>
      </c>
      <c r="H237" s="26" t="n">
        <v>0</v>
      </c>
      <c r="I237" s="114" t="n">
        <v>45371</v>
      </c>
      <c r="J237" s="115" t="n">
        <f aca="false">Racao!$G$24</f>
        <v>44.3</v>
      </c>
      <c r="K237" s="116" t="n">
        <f aca="false">(Dados_Peso!$L$5-Dados_Peso!$K$5)/20</f>
        <v>1.9885</v>
      </c>
      <c r="L237" s="26" t="n">
        <v>41</v>
      </c>
      <c r="M237" s="26" t="n">
        <v>850</v>
      </c>
      <c r="N237" s="115" t="n">
        <f aca="false">M237-B237</f>
        <v>777.55</v>
      </c>
      <c r="O237" s="116" t="n">
        <f aca="false">R237/Dados_Peso!$L$9</f>
        <v>1.113904953</v>
      </c>
      <c r="P237" s="116" t="n">
        <f aca="false">(Dados_Peso!$L$5-Dados_Peso!$K$5)/20</f>
        <v>1.9885</v>
      </c>
      <c r="Q237" s="116" t="n">
        <f aca="false">Racao!$G$7*R237</f>
        <v>0.224158</v>
      </c>
      <c r="R237" s="117" t="n">
        <f aca="false">Racao!$G$21</f>
        <v>44.3</v>
      </c>
    </row>
    <row r="238" customFormat="false" ht="15.75" hidden="false" customHeight="false" outlineLevel="0" collapsed="false">
      <c r="A238" s="6" t="e">
        <v>#NAME?</v>
      </c>
      <c r="B238" s="9" t="n">
        <v>68.71</v>
      </c>
      <c r="C238" s="9" t="n">
        <v>15</v>
      </c>
      <c r="D238" s="9" t="n">
        <v>12.7</v>
      </c>
      <c r="E238" s="9" t="n">
        <v>4</v>
      </c>
      <c r="F238" s="9" t="n">
        <v>4.6</v>
      </c>
      <c r="G238" s="9" t="n">
        <v>1.9</v>
      </c>
      <c r="H238" s="26" t="n">
        <v>0</v>
      </c>
      <c r="I238" s="114" t="n">
        <v>45371</v>
      </c>
      <c r="J238" s="115" t="n">
        <f aca="false">Racao!$G$24</f>
        <v>44.3</v>
      </c>
      <c r="K238" s="116" t="n">
        <f aca="false">(Dados_Peso!$L$5-Dados_Peso!$K$5)/20</f>
        <v>1.9885</v>
      </c>
      <c r="L238" s="26" t="n">
        <v>41</v>
      </c>
      <c r="M238" s="26" t="n">
        <v>850</v>
      </c>
      <c r="N238" s="115" t="n">
        <f aca="false">M238-B238</f>
        <v>781.29</v>
      </c>
      <c r="O238" s="116" t="n">
        <f aca="false">R238/Dados_Peso!$L$9</f>
        <v>1.113904953</v>
      </c>
      <c r="P238" s="116" t="n">
        <f aca="false">(Dados_Peso!$L$5-Dados_Peso!$K$5)/20</f>
        <v>1.9885</v>
      </c>
      <c r="Q238" s="116" t="n">
        <f aca="false">Racao!$G$7*R238</f>
        <v>0.224158</v>
      </c>
      <c r="R238" s="117" t="n">
        <f aca="false">Racao!$G$21</f>
        <v>44.3</v>
      </c>
    </row>
    <row r="239" customFormat="false" ht="15.75" hidden="false" customHeight="false" outlineLevel="0" collapsed="false">
      <c r="A239" s="6" t="e">
        <v>#NAME?</v>
      </c>
      <c r="B239" s="9" t="n">
        <v>83.8</v>
      </c>
      <c r="C239" s="9" t="n">
        <v>16.3</v>
      </c>
      <c r="D239" s="9" t="n">
        <v>14</v>
      </c>
      <c r="E239" s="9" t="n">
        <v>4.8</v>
      </c>
      <c r="F239" s="9" t="n">
        <v>4.8</v>
      </c>
      <c r="G239" s="9" t="n">
        <v>2</v>
      </c>
      <c r="H239" s="26" t="n">
        <v>0</v>
      </c>
      <c r="I239" s="114" t="n">
        <v>45371</v>
      </c>
      <c r="J239" s="115" t="n">
        <f aca="false">Racao!$G$24</f>
        <v>44.3</v>
      </c>
      <c r="K239" s="116" t="n">
        <f aca="false">(Dados_Peso!$L$5-Dados_Peso!$K$5)/20</f>
        <v>1.9885</v>
      </c>
      <c r="L239" s="26" t="n">
        <v>41</v>
      </c>
      <c r="M239" s="26" t="n">
        <v>850</v>
      </c>
      <c r="N239" s="115" t="n">
        <f aca="false">M239-B239</f>
        <v>766.2</v>
      </c>
      <c r="O239" s="116" t="n">
        <f aca="false">R239/Dados_Peso!$L$9</f>
        <v>1.113904953</v>
      </c>
      <c r="P239" s="116" t="n">
        <f aca="false">(Dados_Peso!$L$5-Dados_Peso!$K$5)/20</f>
        <v>1.9885</v>
      </c>
      <c r="Q239" s="116" t="n">
        <f aca="false">Racao!$G$7*R239</f>
        <v>0.224158</v>
      </c>
      <c r="R239" s="117" t="n">
        <f aca="false">Racao!$G$21</f>
        <v>44.3</v>
      </c>
    </row>
    <row r="240" customFormat="false" ht="15.75" hidden="false" customHeight="false" outlineLevel="0" collapsed="false">
      <c r="A240" s="11" t="e">
        <v>#NAME?</v>
      </c>
      <c r="B240" s="9" t="n">
        <v>61.64</v>
      </c>
      <c r="C240" s="9" t="n">
        <v>14.5</v>
      </c>
      <c r="D240" s="9" t="n">
        <v>12.2</v>
      </c>
      <c r="E240" s="9" t="n">
        <v>4.2</v>
      </c>
      <c r="F240" s="9" t="n">
        <v>4.5</v>
      </c>
      <c r="G240" s="9" t="n">
        <v>1.8</v>
      </c>
      <c r="H240" s="26" t="n">
        <v>0</v>
      </c>
      <c r="I240" s="114" t="n">
        <v>45371</v>
      </c>
      <c r="J240" s="115" t="n">
        <f aca="false">Racao!$G$24</f>
        <v>44.3</v>
      </c>
      <c r="K240" s="116" t="n">
        <f aca="false">(Dados_Peso!$L$5-Dados_Peso!$K$5)/20</f>
        <v>1.9885</v>
      </c>
      <c r="L240" s="26" t="n">
        <v>41</v>
      </c>
      <c r="M240" s="26" t="n">
        <v>850</v>
      </c>
      <c r="N240" s="115" t="n">
        <f aca="false">M240-B240</f>
        <v>788.36</v>
      </c>
      <c r="O240" s="116" t="n">
        <f aca="false">R240/Dados_Peso!$L$9</f>
        <v>1.113904953</v>
      </c>
      <c r="P240" s="116" t="n">
        <f aca="false">(Dados_Peso!$L$5-Dados_Peso!$K$5)/20</f>
        <v>1.9885</v>
      </c>
      <c r="Q240" s="116" t="n">
        <f aca="false">Racao!$G$7*R240</f>
        <v>0.224158</v>
      </c>
      <c r="R240" s="117" t="n">
        <f aca="false">Racao!$G$21</f>
        <v>44.3</v>
      </c>
    </row>
    <row r="241" customFormat="false" ht="15.75" hidden="false" customHeight="false" outlineLevel="0" collapsed="false">
      <c r="A241" s="11" t="e">
        <v>#NAME?</v>
      </c>
      <c r="B241" s="9" t="n">
        <v>75.12</v>
      </c>
      <c r="C241" s="9" t="n">
        <v>15.5</v>
      </c>
      <c r="D241" s="9" t="n">
        <v>13.4</v>
      </c>
      <c r="E241" s="9" t="n">
        <v>4.3</v>
      </c>
      <c r="F241" s="9" t="n">
        <v>4.7</v>
      </c>
      <c r="G241" s="9" t="n">
        <v>2</v>
      </c>
      <c r="H241" s="26" t="n">
        <v>0</v>
      </c>
      <c r="I241" s="114" t="n">
        <v>45371</v>
      </c>
      <c r="J241" s="115" t="n">
        <f aca="false">Racao!$G$24</f>
        <v>44.3</v>
      </c>
      <c r="K241" s="116" t="n">
        <f aca="false">(Dados_Peso!$L$5-Dados_Peso!$K$5)/20</f>
        <v>1.9885</v>
      </c>
      <c r="L241" s="26" t="n">
        <v>41</v>
      </c>
      <c r="M241" s="26" t="n">
        <v>850</v>
      </c>
      <c r="N241" s="115" t="n">
        <f aca="false">M241-B241</f>
        <v>774.88</v>
      </c>
      <c r="O241" s="116" t="n">
        <f aca="false">R241/Dados_Peso!$L$9</f>
        <v>1.113904953</v>
      </c>
      <c r="P241" s="116" t="n">
        <f aca="false">(Dados_Peso!$L$5-Dados_Peso!$K$5)/20</f>
        <v>1.9885</v>
      </c>
      <c r="Q241" s="116" t="n">
        <f aca="false">Racao!$G$7*R241</f>
        <v>0.224158</v>
      </c>
      <c r="R241" s="117" t="n">
        <f aca="false">Racao!$G$21</f>
        <v>44.3</v>
      </c>
    </row>
    <row r="242" customFormat="false" ht="15.75" hidden="false" customHeight="false" outlineLevel="0" collapsed="false">
      <c r="A242" s="6" t="e">
        <v>#NAME?</v>
      </c>
      <c r="B242" s="7" t="n">
        <v>108.25</v>
      </c>
      <c r="C242" s="7" t="n">
        <v>17.5</v>
      </c>
      <c r="D242" s="7" t="n">
        <v>15</v>
      </c>
      <c r="E242" s="7" t="n">
        <v>4.5</v>
      </c>
      <c r="F242" s="7" t="n">
        <v>5.5</v>
      </c>
      <c r="G242" s="7" t="n">
        <v>2.2</v>
      </c>
      <c r="H242" s="110" t="str">
        <f aca="false">IF(B242 &gt;= 120, "2", "1")</f>
        <v>1</v>
      </c>
      <c r="I242" s="111" t="n">
        <v>45392</v>
      </c>
      <c r="J242" s="112" t="n">
        <f aca="false">Racao!$H$24</f>
        <v>65.04083333</v>
      </c>
      <c r="K242" s="113" t="n">
        <f aca="false">(Dados_Peso!$M$5-Dados_Peso!$L$5)/20</f>
        <v>2.48025</v>
      </c>
      <c r="L242" s="110" t="n">
        <v>41</v>
      </c>
      <c r="M242" s="110" t="n">
        <v>850</v>
      </c>
      <c r="N242" s="112" t="n">
        <f aca="false">M242-B242</f>
        <v>741.75</v>
      </c>
      <c r="O242" s="113" t="n">
        <f aca="false">R242/(Dados_Peso!$M$9)</f>
        <v>2.204230084</v>
      </c>
      <c r="P242" s="113" t="n">
        <f aca="false">(Dados_Peso!$M$5-Dados_Peso!$K$5)/40</f>
        <v>2.234375</v>
      </c>
      <c r="Q242" s="113" t="n">
        <f aca="false">Racao!$G$7*R242</f>
        <v>0.5532646167</v>
      </c>
      <c r="R242" s="118" t="n">
        <f aca="false">Racao!$H$21</f>
        <v>109.3408333</v>
      </c>
    </row>
    <row r="243" customFormat="false" ht="15.75" hidden="false" customHeight="false" outlineLevel="0" collapsed="false">
      <c r="A243" s="6" t="e">
        <v>#NAME?</v>
      </c>
      <c r="B243" s="7" t="n">
        <v>141.25</v>
      </c>
      <c r="C243" s="7" t="n">
        <v>18.7</v>
      </c>
      <c r="D243" s="7" t="n">
        <v>16</v>
      </c>
      <c r="E243" s="7" t="n">
        <v>4.7</v>
      </c>
      <c r="F243" s="7" t="n">
        <v>5.5</v>
      </c>
      <c r="G243" s="7" t="n">
        <v>2.3</v>
      </c>
      <c r="H243" s="119" t="str">
        <f aca="false">IF(B243 &gt;= 120, "2", "1")</f>
        <v>2</v>
      </c>
      <c r="I243" s="111" t="n">
        <v>45392</v>
      </c>
      <c r="J243" s="112" t="n">
        <f aca="false">Racao!$H$24</f>
        <v>65.04083333</v>
      </c>
      <c r="K243" s="113" t="n">
        <f aca="false">(Dados_Peso!$M$5-Dados_Peso!$L$5)/20</f>
        <v>2.48025</v>
      </c>
      <c r="L243" s="110" t="n">
        <v>41</v>
      </c>
      <c r="M243" s="110" t="n">
        <v>850</v>
      </c>
      <c r="N243" s="112" t="n">
        <f aca="false">M243-B243</f>
        <v>708.75</v>
      </c>
      <c r="O243" s="113" t="n">
        <f aca="false">R243/(Dados_Peso!$M$9)</f>
        <v>2.204230084</v>
      </c>
      <c r="P243" s="113" t="n">
        <f aca="false">(Dados_Peso!$M$5-Dados_Peso!$K$5)/40</f>
        <v>2.234375</v>
      </c>
      <c r="Q243" s="113" t="n">
        <f aca="false">Racao!$G$7*R243</f>
        <v>0.5532646167</v>
      </c>
      <c r="R243" s="118" t="n">
        <f aca="false">Racao!$H$21</f>
        <v>109.3408333</v>
      </c>
    </row>
    <row r="244" customFormat="false" ht="15.75" hidden="false" customHeight="false" outlineLevel="0" collapsed="false">
      <c r="A244" s="6" t="e">
        <v>#NAME?</v>
      </c>
      <c r="B244" s="7" t="n">
        <v>117.52</v>
      </c>
      <c r="C244" s="7" t="n">
        <v>18.3</v>
      </c>
      <c r="D244" s="7" t="n">
        <v>15.4</v>
      </c>
      <c r="E244" s="7" t="n">
        <v>5</v>
      </c>
      <c r="F244" s="7" t="n">
        <v>5.2</v>
      </c>
      <c r="G244" s="7" t="n">
        <v>2.3</v>
      </c>
      <c r="H244" s="119" t="str">
        <f aca="false">IF(B244 &gt;= 120, "2", "1")</f>
        <v>1</v>
      </c>
      <c r="I244" s="111" t="n">
        <v>45392</v>
      </c>
      <c r="J244" s="112" t="n">
        <f aca="false">Racao!$H$24</f>
        <v>65.04083333</v>
      </c>
      <c r="K244" s="113" t="n">
        <f aca="false">(Dados_Peso!$M$5-Dados_Peso!$L$5)/20</f>
        <v>2.48025</v>
      </c>
      <c r="L244" s="110" t="n">
        <v>41</v>
      </c>
      <c r="M244" s="110" t="n">
        <v>850</v>
      </c>
      <c r="N244" s="112" t="n">
        <f aca="false">M244-B244</f>
        <v>732.48</v>
      </c>
      <c r="O244" s="113" t="n">
        <f aca="false">R244/(Dados_Peso!$M$9)</f>
        <v>2.204230084</v>
      </c>
      <c r="P244" s="113" t="n">
        <f aca="false">(Dados_Peso!$M$5-Dados_Peso!$K$5)/40</f>
        <v>2.234375</v>
      </c>
      <c r="Q244" s="113" t="n">
        <f aca="false">Racao!$G$7*R244</f>
        <v>0.5532646167</v>
      </c>
      <c r="R244" s="118" t="n">
        <f aca="false">Racao!$H$21</f>
        <v>109.3408333</v>
      </c>
    </row>
    <row r="245" customFormat="false" ht="15.75" hidden="false" customHeight="false" outlineLevel="0" collapsed="false">
      <c r="A245" s="6" t="e">
        <v>#NAME?</v>
      </c>
      <c r="B245" s="7" t="n">
        <v>93.47</v>
      </c>
      <c r="C245" s="7" t="n">
        <v>16.3</v>
      </c>
      <c r="D245" s="7" t="n">
        <v>14</v>
      </c>
      <c r="E245" s="7" t="n">
        <v>4.1</v>
      </c>
      <c r="F245" s="7" t="n">
        <v>4.9</v>
      </c>
      <c r="G245" s="7" t="n">
        <v>2.1</v>
      </c>
      <c r="H245" s="119" t="str">
        <f aca="false">IF(B245 &gt;= 120, "2", "1")</f>
        <v>1</v>
      </c>
      <c r="I245" s="111" t="n">
        <v>45392</v>
      </c>
      <c r="J245" s="112" t="n">
        <f aca="false">Racao!$H$24</f>
        <v>65.04083333</v>
      </c>
      <c r="K245" s="113" t="n">
        <f aca="false">(Dados_Peso!$M$5-Dados_Peso!$L$5)/20</f>
        <v>2.48025</v>
      </c>
      <c r="L245" s="110" t="n">
        <v>41</v>
      </c>
      <c r="M245" s="110" t="n">
        <v>850</v>
      </c>
      <c r="N245" s="112" t="n">
        <f aca="false">M245-B245</f>
        <v>756.53</v>
      </c>
      <c r="O245" s="113" t="n">
        <f aca="false">R245/(Dados_Peso!$M$9)</f>
        <v>2.204230084</v>
      </c>
      <c r="P245" s="113" t="n">
        <f aca="false">(Dados_Peso!$M$5-Dados_Peso!$K$5)/40</f>
        <v>2.234375</v>
      </c>
      <c r="Q245" s="113" t="n">
        <f aca="false">Racao!$G$7*R245</f>
        <v>0.5532646167</v>
      </c>
      <c r="R245" s="118" t="n">
        <f aca="false">Racao!$H$21</f>
        <v>109.3408333</v>
      </c>
    </row>
    <row r="246" customFormat="false" ht="15.75" hidden="false" customHeight="false" outlineLevel="0" collapsed="false">
      <c r="A246" s="6" t="e">
        <v>#NAME?</v>
      </c>
      <c r="B246" s="7" t="n">
        <v>150.21</v>
      </c>
      <c r="C246" s="7" t="n">
        <v>19.6</v>
      </c>
      <c r="D246" s="7" t="n">
        <v>16.3</v>
      </c>
      <c r="E246" s="7" t="n">
        <v>4.9</v>
      </c>
      <c r="F246" s="7" t="n">
        <v>5.5</v>
      </c>
      <c r="G246" s="7" t="n">
        <v>2.3</v>
      </c>
      <c r="H246" s="119" t="str">
        <f aca="false">IF(B246 &gt;= 120, "2", "1")</f>
        <v>2</v>
      </c>
      <c r="I246" s="111" t="n">
        <v>45392</v>
      </c>
      <c r="J246" s="112" t="n">
        <f aca="false">Racao!$H$24</f>
        <v>65.04083333</v>
      </c>
      <c r="K246" s="113" t="n">
        <f aca="false">(Dados_Peso!$M$5-Dados_Peso!$L$5)/20</f>
        <v>2.48025</v>
      </c>
      <c r="L246" s="110" t="n">
        <v>41</v>
      </c>
      <c r="M246" s="110" t="n">
        <v>850</v>
      </c>
      <c r="N246" s="112" t="n">
        <f aca="false">M246-B246</f>
        <v>699.79</v>
      </c>
      <c r="O246" s="113" t="n">
        <f aca="false">R246/(Dados_Peso!$M$9)</f>
        <v>2.204230084</v>
      </c>
      <c r="P246" s="113" t="n">
        <f aca="false">(Dados_Peso!$M$5-Dados_Peso!$K$5)/40</f>
        <v>2.234375</v>
      </c>
      <c r="Q246" s="113" t="n">
        <f aca="false">Racao!$G$7*R246</f>
        <v>0.5532646167</v>
      </c>
      <c r="R246" s="118" t="n">
        <f aca="false">Racao!$H$21</f>
        <v>109.3408333</v>
      </c>
    </row>
    <row r="247" customFormat="false" ht="15.75" hidden="false" customHeight="false" outlineLevel="0" collapsed="false">
      <c r="A247" s="6" t="e">
        <v>#NAME?</v>
      </c>
      <c r="B247" s="7" t="n">
        <v>115.57</v>
      </c>
      <c r="C247" s="7" t="n">
        <v>17.5</v>
      </c>
      <c r="D247" s="7" t="n">
        <v>15</v>
      </c>
      <c r="E247" s="7" t="n">
        <v>5.3</v>
      </c>
      <c r="F247" s="7" t="n">
        <v>5.3</v>
      </c>
      <c r="G247" s="7" t="n">
        <v>2.1</v>
      </c>
      <c r="H247" s="119" t="str">
        <f aca="false">IF(B247 &gt;= 120, "2", "1")</f>
        <v>1</v>
      </c>
      <c r="I247" s="111" t="n">
        <v>45392</v>
      </c>
      <c r="J247" s="112" t="n">
        <f aca="false">Racao!$H$24</f>
        <v>65.04083333</v>
      </c>
      <c r="K247" s="113" t="n">
        <f aca="false">(Dados_Peso!$M$5-Dados_Peso!$L$5)/20</f>
        <v>2.48025</v>
      </c>
      <c r="L247" s="110" t="n">
        <v>41</v>
      </c>
      <c r="M247" s="110" t="n">
        <v>850</v>
      </c>
      <c r="N247" s="112" t="n">
        <f aca="false">M247-B247</f>
        <v>734.43</v>
      </c>
      <c r="O247" s="113" t="n">
        <f aca="false">R247/(Dados_Peso!$M$9)</f>
        <v>2.204230084</v>
      </c>
      <c r="P247" s="113" t="n">
        <f aca="false">(Dados_Peso!$M$5-Dados_Peso!$K$5)/40</f>
        <v>2.234375</v>
      </c>
      <c r="Q247" s="113" t="n">
        <f aca="false">Racao!$G$7*R247</f>
        <v>0.5532646167</v>
      </c>
      <c r="R247" s="118" t="n">
        <f aca="false">Racao!$H$21</f>
        <v>109.3408333</v>
      </c>
    </row>
    <row r="248" customFormat="false" ht="15.75" hidden="false" customHeight="false" outlineLevel="0" collapsed="false">
      <c r="A248" s="6" t="e">
        <v>#NAME?</v>
      </c>
      <c r="B248" s="7" t="n">
        <v>136.9</v>
      </c>
      <c r="C248" s="7" t="n">
        <v>18.7</v>
      </c>
      <c r="D248" s="7" t="n">
        <v>16</v>
      </c>
      <c r="E248" s="7" t="n">
        <v>5.4</v>
      </c>
      <c r="F248" s="7" t="n">
        <v>5.5</v>
      </c>
      <c r="G248" s="7" t="n">
        <v>2.3</v>
      </c>
      <c r="H248" s="119" t="str">
        <f aca="false">IF(B248 &gt;= 120, "2", "1")</f>
        <v>2</v>
      </c>
      <c r="I248" s="111" t="n">
        <v>45392</v>
      </c>
      <c r="J248" s="112" t="n">
        <f aca="false">Racao!$H$24</f>
        <v>65.04083333</v>
      </c>
      <c r="K248" s="113" t="n">
        <f aca="false">(Dados_Peso!$M$5-Dados_Peso!$L$5)/20</f>
        <v>2.48025</v>
      </c>
      <c r="L248" s="110" t="n">
        <v>41</v>
      </c>
      <c r="M248" s="110" t="n">
        <v>850</v>
      </c>
      <c r="N248" s="112" t="n">
        <f aca="false">M248-B248</f>
        <v>713.1</v>
      </c>
      <c r="O248" s="113" t="n">
        <f aca="false">R248/(Dados_Peso!$M$9)</f>
        <v>2.204230084</v>
      </c>
      <c r="P248" s="113" t="n">
        <f aca="false">(Dados_Peso!$M$5-Dados_Peso!$K$5)/40</f>
        <v>2.234375</v>
      </c>
      <c r="Q248" s="113" t="n">
        <f aca="false">Racao!$G$7*R248</f>
        <v>0.5532646167</v>
      </c>
      <c r="R248" s="118" t="n">
        <f aca="false">Racao!$H$21</f>
        <v>109.3408333</v>
      </c>
    </row>
    <row r="249" customFormat="false" ht="15.75" hidden="false" customHeight="false" outlineLevel="0" collapsed="false">
      <c r="A249" s="6" t="e">
        <v>#NAME?</v>
      </c>
      <c r="B249" s="7" t="n">
        <v>111.92</v>
      </c>
      <c r="C249" s="7" t="n">
        <v>17.2</v>
      </c>
      <c r="D249" s="7" t="n">
        <v>14.6</v>
      </c>
      <c r="E249" s="7" t="n">
        <v>4.8</v>
      </c>
      <c r="F249" s="7" t="n">
        <v>5.3</v>
      </c>
      <c r="G249" s="7" t="n">
        <v>2.1</v>
      </c>
      <c r="H249" s="119" t="str">
        <f aca="false">IF(B249 &gt;= 120, "2", "1")</f>
        <v>1</v>
      </c>
      <c r="I249" s="111" t="n">
        <v>45392</v>
      </c>
      <c r="J249" s="112" t="n">
        <f aca="false">Racao!$H$24</f>
        <v>65.04083333</v>
      </c>
      <c r="K249" s="113" t="n">
        <f aca="false">(Dados_Peso!$M$5-Dados_Peso!$L$5)/20</f>
        <v>2.48025</v>
      </c>
      <c r="L249" s="110" t="n">
        <v>41</v>
      </c>
      <c r="M249" s="110" t="n">
        <v>850</v>
      </c>
      <c r="N249" s="112" t="n">
        <f aca="false">M249-B249</f>
        <v>738.08</v>
      </c>
      <c r="O249" s="113" t="n">
        <f aca="false">R249/(Dados_Peso!$M$9)</f>
        <v>2.204230084</v>
      </c>
      <c r="P249" s="113" t="n">
        <f aca="false">(Dados_Peso!$M$5-Dados_Peso!$K$5)/40</f>
        <v>2.234375</v>
      </c>
      <c r="Q249" s="113" t="n">
        <f aca="false">Racao!$G$7*R249</f>
        <v>0.5532646167</v>
      </c>
      <c r="R249" s="118" t="n">
        <f aca="false">Racao!$H$21</f>
        <v>109.3408333</v>
      </c>
    </row>
    <row r="250" customFormat="false" ht="15.75" hidden="false" customHeight="false" outlineLevel="0" collapsed="false">
      <c r="A250" s="6" t="e">
        <v>#NAME?</v>
      </c>
      <c r="B250" s="7" t="n">
        <v>156.7</v>
      </c>
      <c r="C250" s="7" t="n">
        <v>19.5</v>
      </c>
      <c r="D250" s="7" t="n">
        <v>16.7</v>
      </c>
      <c r="E250" s="7" t="n">
        <v>5.6</v>
      </c>
      <c r="F250" s="7" t="n">
        <v>5.5</v>
      </c>
      <c r="G250" s="7" t="n">
        <v>2.3</v>
      </c>
      <c r="H250" s="119" t="str">
        <f aca="false">IF(B250 &gt;= 120, "2", "1")</f>
        <v>2</v>
      </c>
      <c r="I250" s="111" t="n">
        <v>45392</v>
      </c>
      <c r="J250" s="112" t="n">
        <f aca="false">Racao!$H$24</f>
        <v>65.04083333</v>
      </c>
      <c r="K250" s="113" t="n">
        <f aca="false">(Dados_Peso!$M$5-Dados_Peso!$L$5)/20</f>
        <v>2.48025</v>
      </c>
      <c r="L250" s="110" t="n">
        <v>41</v>
      </c>
      <c r="M250" s="110" t="n">
        <v>850</v>
      </c>
      <c r="N250" s="112" t="n">
        <f aca="false">M250-B250</f>
        <v>693.3</v>
      </c>
      <c r="O250" s="113" t="n">
        <f aca="false">R250/(Dados_Peso!$M$9)</f>
        <v>2.204230084</v>
      </c>
      <c r="P250" s="113" t="n">
        <f aca="false">(Dados_Peso!$M$5-Dados_Peso!$K$5)/40</f>
        <v>2.234375</v>
      </c>
      <c r="Q250" s="113" t="n">
        <f aca="false">Racao!$G$7*R250</f>
        <v>0.5532646167</v>
      </c>
      <c r="R250" s="118" t="n">
        <f aca="false">Racao!$H$21</f>
        <v>109.3408333</v>
      </c>
    </row>
    <row r="251" customFormat="false" ht="15.75" hidden="false" customHeight="false" outlineLevel="0" collapsed="false">
      <c r="A251" s="6" t="e">
        <v>#NAME?</v>
      </c>
      <c r="B251" s="7" t="n">
        <v>140.46</v>
      </c>
      <c r="C251" s="7" t="n">
        <v>18.8</v>
      </c>
      <c r="D251" s="7" t="n">
        <v>16.3</v>
      </c>
      <c r="E251" s="7" t="n">
        <v>5</v>
      </c>
      <c r="F251" s="7" t="n">
        <v>5.5</v>
      </c>
      <c r="G251" s="7" t="n">
        <v>2.2</v>
      </c>
      <c r="H251" s="119" t="str">
        <f aca="false">IF(B251 &gt;= 120, "2", "1")</f>
        <v>2</v>
      </c>
      <c r="I251" s="111" t="n">
        <v>45392</v>
      </c>
      <c r="J251" s="112" t="n">
        <f aca="false">Racao!$H$24</f>
        <v>65.04083333</v>
      </c>
      <c r="K251" s="113" t="n">
        <f aca="false">(Dados_Peso!$M$5-Dados_Peso!$L$5)/20</f>
        <v>2.48025</v>
      </c>
      <c r="L251" s="110" t="n">
        <v>41</v>
      </c>
      <c r="M251" s="110" t="n">
        <v>850</v>
      </c>
      <c r="N251" s="112" t="n">
        <f aca="false">M251-B251</f>
        <v>709.54</v>
      </c>
      <c r="O251" s="113" t="n">
        <f aca="false">R251/(Dados_Peso!$M$9)</f>
        <v>2.204230084</v>
      </c>
      <c r="P251" s="113" t="n">
        <f aca="false">(Dados_Peso!$M$5-Dados_Peso!$K$5)/40</f>
        <v>2.234375</v>
      </c>
      <c r="Q251" s="113" t="n">
        <f aca="false">Racao!$G$7*R251</f>
        <v>0.5532646167</v>
      </c>
      <c r="R251" s="118" t="n">
        <f aca="false">Racao!$H$21</f>
        <v>109.3408333</v>
      </c>
    </row>
    <row r="252" customFormat="false" ht="15.75" hidden="false" customHeight="false" outlineLevel="0" collapsed="false">
      <c r="A252" s="6" t="e">
        <v>#NAME?</v>
      </c>
      <c r="B252" s="7" t="n">
        <v>114.58</v>
      </c>
      <c r="C252" s="7" t="n">
        <v>17.9</v>
      </c>
      <c r="D252" s="7" t="n">
        <v>15</v>
      </c>
      <c r="E252" s="7" t="n">
        <v>4.6</v>
      </c>
      <c r="F252" s="7" t="n">
        <v>4.7</v>
      </c>
      <c r="G252" s="7" t="n">
        <v>2.4</v>
      </c>
      <c r="H252" s="119" t="str">
        <f aca="false">IF(B252 &gt;= 120, "2", "1")</f>
        <v>1</v>
      </c>
      <c r="I252" s="111" t="n">
        <v>45392</v>
      </c>
      <c r="J252" s="112" t="n">
        <f aca="false">Racao!$H$24</f>
        <v>65.04083333</v>
      </c>
      <c r="K252" s="113" t="n">
        <f aca="false">(Dados_Peso!$M$5-Dados_Peso!$L$5)/20</f>
        <v>2.48025</v>
      </c>
      <c r="L252" s="110" t="n">
        <v>41</v>
      </c>
      <c r="M252" s="110" t="n">
        <v>850</v>
      </c>
      <c r="N252" s="112" t="n">
        <f aca="false">M252-B252</f>
        <v>735.42</v>
      </c>
      <c r="O252" s="113" t="n">
        <f aca="false">R252/(Dados_Peso!$M$9)</f>
        <v>2.204230084</v>
      </c>
      <c r="P252" s="113" t="n">
        <f aca="false">(Dados_Peso!$M$5-Dados_Peso!$K$5)/40</f>
        <v>2.234375</v>
      </c>
      <c r="Q252" s="113" t="n">
        <f aca="false">Racao!$G$7*R252</f>
        <v>0.5532646167</v>
      </c>
      <c r="R252" s="118" t="n">
        <f aca="false">Racao!$H$21</f>
        <v>109.3408333</v>
      </c>
    </row>
    <row r="253" customFormat="false" ht="15.75" hidden="false" customHeight="false" outlineLevel="0" collapsed="false">
      <c r="A253" s="6" t="e">
        <v>#NAME?</v>
      </c>
      <c r="B253" s="7" t="n">
        <v>139.03</v>
      </c>
      <c r="C253" s="7" t="n">
        <v>18.8</v>
      </c>
      <c r="D253" s="7" t="n">
        <v>16</v>
      </c>
      <c r="E253" s="7" t="n">
        <v>5</v>
      </c>
      <c r="F253" s="7" t="n">
        <v>5</v>
      </c>
      <c r="G253" s="7" t="n">
        <v>2.2</v>
      </c>
      <c r="H253" s="119" t="str">
        <f aca="false">IF(B253 &gt;= 120, "2", "1")</f>
        <v>2</v>
      </c>
      <c r="I253" s="111" t="n">
        <v>45392</v>
      </c>
      <c r="J253" s="112" t="n">
        <f aca="false">Racao!$H$24</f>
        <v>65.04083333</v>
      </c>
      <c r="K253" s="113" t="n">
        <f aca="false">(Dados_Peso!$M$5-Dados_Peso!$L$5)/20</f>
        <v>2.48025</v>
      </c>
      <c r="L253" s="110" t="n">
        <v>41</v>
      </c>
      <c r="M253" s="110" t="n">
        <v>850</v>
      </c>
      <c r="N253" s="112" t="n">
        <f aca="false">M253-B253</f>
        <v>710.97</v>
      </c>
      <c r="O253" s="113" t="n">
        <f aca="false">R253/(Dados_Peso!$M$9)</f>
        <v>2.204230084</v>
      </c>
      <c r="P253" s="113" t="n">
        <f aca="false">(Dados_Peso!$M$5-Dados_Peso!$K$5)/40</f>
        <v>2.234375</v>
      </c>
      <c r="Q253" s="113" t="n">
        <f aca="false">Racao!$G$7*R253</f>
        <v>0.5532646167</v>
      </c>
      <c r="R253" s="118" t="n">
        <f aca="false">Racao!$H$21</f>
        <v>109.3408333</v>
      </c>
    </row>
    <row r="254" customFormat="false" ht="15.75" hidden="false" customHeight="false" outlineLevel="0" collapsed="false">
      <c r="A254" s="6" t="e">
        <v>#NAME?</v>
      </c>
      <c r="B254" s="7" t="n">
        <v>119.8</v>
      </c>
      <c r="C254" s="7" t="n">
        <v>18</v>
      </c>
      <c r="D254" s="7" t="n">
        <v>15.4</v>
      </c>
      <c r="E254" s="7" t="n">
        <v>4.9</v>
      </c>
      <c r="F254" s="7" t="n">
        <v>5.4</v>
      </c>
      <c r="G254" s="7" t="n">
        <v>2.3</v>
      </c>
      <c r="H254" s="119" t="str">
        <f aca="false">IF(B254 &gt;= 120, "2", "1")</f>
        <v>1</v>
      </c>
      <c r="I254" s="111" t="n">
        <v>45392</v>
      </c>
      <c r="J254" s="112" t="n">
        <f aca="false">Racao!$H$24</f>
        <v>65.04083333</v>
      </c>
      <c r="K254" s="113" t="n">
        <f aca="false">(Dados_Peso!$M$5-Dados_Peso!$L$5)/20</f>
        <v>2.48025</v>
      </c>
      <c r="L254" s="110" t="n">
        <v>41</v>
      </c>
      <c r="M254" s="110" t="n">
        <v>850</v>
      </c>
      <c r="N254" s="112" t="n">
        <f aca="false">M254-B254</f>
        <v>730.2</v>
      </c>
      <c r="O254" s="113" t="n">
        <f aca="false">R254/(Dados_Peso!$M$9)</f>
        <v>2.204230084</v>
      </c>
      <c r="P254" s="113" t="n">
        <f aca="false">(Dados_Peso!$M$5-Dados_Peso!$K$5)/40</f>
        <v>2.234375</v>
      </c>
      <c r="Q254" s="113" t="n">
        <f aca="false">Racao!$G$7*R254</f>
        <v>0.5532646167</v>
      </c>
      <c r="R254" s="118" t="n">
        <f aca="false">Racao!$H$21</f>
        <v>109.3408333</v>
      </c>
    </row>
    <row r="255" customFormat="false" ht="15.75" hidden="false" customHeight="false" outlineLevel="0" collapsed="false">
      <c r="A255" s="6" t="e">
        <v>#NAME?</v>
      </c>
      <c r="B255" s="7" t="n">
        <v>145.04</v>
      </c>
      <c r="C255" s="7" t="n">
        <v>19.2</v>
      </c>
      <c r="D255" s="7" t="n">
        <v>16.3</v>
      </c>
      <c r="E255" s="7" t="n">
        <v>5.3</v>
      </c>
      <c r="F255" s="7" t="n">
        <v>5.4</v>
      </c>
      <c r="G255" s="7" t="n">
        <v>2.3</v>
      </c>
      <c r="H255" s="119" t="str">
        <f aca="false">IF(B255 &gt;= 120, "2", "1")</f>
        <v>2</v>
      </c>
      <c r="I255" s="111" t="n">
        <v>45392</v>
      </c>
      <c r="J255" s="112" t="n">
        <f aca="false">Racao!$H$24</f>
        <v>65.04083333</v>
      </c>
      <c r="K255" s="113" t="n">
        <f aca="false">(Dados_Peso!$M$5-Dados_Peso!$L$5)/20</f>
        <v>2.48025</v>
      </c>
      <c r="L255" s="110" t="n">
        <v>41</v>
      </c>
      <c r="M255" s="110" t="n">
        <v>850</v>
      </c>
      <c r="N255" s="112" t="n">
        <f aca="false">M255-B255</f>
        <v>704.96</v>
      </c>
      <c r="O255" s="113" t="n">
        <f aca="false">R255/(Dados_Peso!$M$9)</f>
        <v>2.204230084</v>
      </c>
      <c r="P255" s="113" t="n">
        <f aca="false">(Dados_Peso!$M$5-Dados_Peso!$K$5)/40</f>
        <v>2.234375</v>
      </c>
      <c r="Q255" s="113" t="n">
        <f aca="false">Racao!$G$7*R255</f>
        <v>0.5532646167</v>
      </c>
      <c r="R255" s="118" t="n">
        <f aca="false">Racao!$H$21</f>
        <v>109.3408333</v>
      </c>
    </row>
    <row r="256" customFormat="false" ht="15.75" hidden="false" customHeight="false" outlineLevel="0" collapsed="false">
      <c r="A256" s="6" t="e">
        <v>#NAME?</v>
      </c>
      <c r="B256" s="7" t="n">
        <v>143.15</v>
      </c>
      <c r="C256" s="7" t="n">
        <v>19</v>
      </c>
      <c r="D256" s="7" t="n">
        <v>15.9</v>
      </c>
      <c r="E256" s="7" t="n">
        <v>5</v>
      </c>
      <c r="F256" s="7" t="n">
        <v>5.8</v>
      </c>
      <c r="G256" s="7" t="n">
        <v>2.4</v>
      </c>
      <c r="H256" s="119" t="str">
        <f aca="false">IF(B256 &gt;= 120, "2", "1")</f>
        <v>2</v>
      </c>
      <c r="I256" s="111" t="n">
        <v>45392</v>
      </c>
      <c r="J256" s="112" t="n">
        <f aca="false">Racao!$H$24</f>
        <v>65.04083333</v>
      </c>
      <c r="K256" s="113" t="n">
        <f aca="false">(Dados_Peso!$M$5-Dados_Peso!$L$5)/20</f>
        <v>2.48025</v>
      </c>
      <c r="L256" s="110" t="n">
        <v>41</v>
      </c>
      <c r="M256" s="110" t="n">
        <v>850</v>
      </c>
      <c r="N256" s="112" t="n">
        <f aca="false">M256-B256</f>
        <v>706.85</v>
      </c>
      <c r="O256" s="113" t="n">
        <f aca="false">R256/(Dados_Peso!$M$9)</f>
        <v>2.204230084</v>
      </c>
      <c r="P256" s="113" t="n">
        <f aca="false">(Dados_Peso!$M$5-Dados_Peso!$K$5)/40</f>
        <v>2.234375</v>
      </c>
      <c r="Q256" s="113" t="n">
        <f aca="false">Racao!$G$7*R256</f>
        <v>0.5532646167</v>
      </c>
      <c r="R256" s="118" t="n">
        <f aca="false">Racao!$H$21</f>
        <v>109.3408333</v>
      </c>
    </row>
    <row r="257" customFormat="false" ht="15.75" hidden="false" customHeight="false" outlineLevel="0" collapsed="false">
      <c r="A257" s="6" t="e">
        <v>#NAME?</v>
      </c>
      <c r="B257" s="7" t="n">
        <v>119.92</v>
      </c>
      <c r="C257" s="7" t="n">
        <v>18.2</v>
      </c>
      <c r="D257" s="7" t="n">
        <v>14.8</v>
      </c>
      <c r="E257" s="7" t="n">
        <v>5.3</v>
      </c>
      <c r="F257" s="7" t="n">
        <v>5.3</v>
      </c>
      <c r="G257" s="7" t="n">
        <v>2.3</v>
      </c>
      <c r="H257" s="119" t="str">
        <f aca="false">IF(B257 &gt;= 120, "2", "1")</f>
        <v>1</v>
      </c>
      <c r="I257" s="111" t="n">
        <v>45392</v>
      </c>
      <c r="J257" s="112" t="n">
        <f aca="false">Racao!$H$24</f>
        <v>65.04083333</v>
      </c>
      <c r="K257" s="113" t="n">
        <f aca="false">(Dados_Peso!$M$5-Dados_Peso!$L$5)/20</f>
        <v>2.48025</v>
      </c>
      <c r="L257" s="110" t="n">
        <v>41</v>
      </c>
      <c r="M257" s="110" t="n">
        <v>850</v>
      </c>
      <c r="N257" s="112" t="n">
        <f aca="false">M257-B257</f>
        <v>730.08</v>
      </c>
      <c r="O257" s="113" t="n">
        <f aca="false">R257/(Dados_Peso!$M$9)</f>
        <v>2.204230084</v>
      </c>
      <c r="P257" s="113" t="n">
        <f aca="false">(Dados_Peso!$M$5-Dados_Peso!$K$5)/40</f>
        <v>2.234375</v>
      </c>
      <c r="Q257" s="113" t="n">
        <f aca="false">Racao!$G$7*R257</f>
        <v>0.5532646167</v>
      </c>
      <c r="R257" s="118" t="n">
        <f aca="false">Racao!$H$21</f>
        <v>109.3408333</v>
      </c>
    </row>
    <row r="258" customFormat="false" ht="15.75" hidden="false" customHeight="false" outlineLevel="0" collapsed="false">
      <c r="A258" s="6" t="e">
        <v>#NAME?</v>
      </c>
      <c r="B258" s="7" t="n">
        <v>122.91</v>
      </c>
      <c r="C258" s="7" t="n">
        <v>18.5</v>
      </c>
      <c r="D258" s="7" t="n">
        <v>15.8</v>
      </c>
      <c r="E258" s="7" t="n">
        <v>5</v>
      </c>
      <c r="F258" s="7" t="n">
        <v>5.2</v>
      </c>
      <c r="G258" s="7" t="n">
        <v>2.3</v>
      </c>
      <c r="H258" s="119" t="str">
        <f aca="false">IF(B258 &gt;= 120, "2", "1")</f>
        <v>2</v>
      </c>
      <c r="I258" s="111" t="n">
        <v>45392</v>
      </c>
      <c r="J258" s="112" t="n">
        <f aca="false">Racao!$H$24</f>
        <v>65.04083333</v>
      </c>
      <c r="K258" s="113" t="n">
        <f aca="false">(Dados_Peso!$M$5-Dados_Peso!$L$5)/20</f>
        <v>2.48025</v>
      </c>
      <c r="L258" s="110" t="n">
        <v>41</v>
      </c>
      <c r="M258" s="110" t="n">
        <v>850</v>
      </c>
      <c r="N258" s="112" t="n">
        <f aca="false">M258-B258</f>
        <v>727.09</v>
      </c>
      <c r="O258" s="113" t="n">
        <f aca="false">R258/(Dados_Peso!$M$9)</f>
        <v>2.204230084</v>
      </c>
      <c r="P258" s="113" t="n">
        <f aca="false">(Dados_Peso!$M$5-Dados_Peso!$K$5)/40</f>
        <v>2.234375</v>
      </c>
      <c r="Q258" s="113" t="n">
        <f aca="false">Racao!$G$7*R258</f>
        <v>0.5532646167</v>
      </c>
      <c r="R258" s="118" t="n">
        <f aca="false">Racao!$H$21</f>
        <v>109.3408333</v>
      </c>
    </row>
    <row r="259" customFormat="false" ht="15.75" hidden="false" customHeight="false" outlineLevel="0" collapsed="false">
      <c r="A259" s="6" t="e">
        <v>#NAME?</v>
      </c>
      <c r="B259" s="7" t="n">
        <v>93.2</v>
      </c>
      <c r="C259" s="7" t="n">
        <v>16.4</v>
      </c>
      <c r="D259" s="7" t="n">
        <v>14</v>
      </c>
      <c r="E259" s="7" t="n">
        <v>4.3</v>
      </c>
      <c r="F259" s="7" t="n">
        <v>5</v>
      </c>
      <c r="G259" s="7" t="n">
        <v>2.1</v>
      </c>
      <c r="H259" s="119" t="str">
        <f aca="false">IF(B259 &gt;= 120, "2", "1")</f>
        <v>1</v>
      </c>
      <c r="I259" s="111" t="n">
        <v>45392</v>
      </c>
      <c r="J259" s="112" t="n">
        <f aca="false">Racao!$H$24</f>
        <v>65.04083333</v>
      </c>
      <c r="K259" s="113" t="n">
        <f aca="false">(Dados_Peso!$M$5-Dados_Peso!$L$5)/20</f>
        <v>2.48025</v>
      </c>
      <c r="L259" s="110" t="n">
        <v>41</v>
      </c>
      <c r="M259" s="110" t="n">
        <v>850</v>
      </c>
      <c r="N259" s="112" t="n">
        <f aca="false">M259-B259</f>
        <v>756.8</v>
      </c>
      <c r="O259" s="113" t="n">
        <f aca="false">R259/(Dados_Peso!$M$9)</f>
        <v>2.204230084</v>
      </c>
      <c r="P259" s="113" t="n">
        <f aca="false">(Dados_Peso!$M$5-Dados_Peso!$K$5)/40</f>
        <v>2.234375</v>
      </c>
      <c r="Q259" s="113" t="n">
        <f aca="false">Racao!$G$7*R259</f>
        <v>0.5532646167</v>
      </c>
      <c r="R259" s="118" t="n">
        <f aca="false">Racao!$H$21</f>
        <v>109.3408333</v>
      </c>
    </row>
    <row r="260" customFormat="false" ht="15.75" hidden="false" customHeight="false" outlineLevel="0" collapsed="false">
      <c r="A260" s="6" t="e">
        <v>#NAME?</v>
      </c>
      <c r="B260" s="7" t="n">
        <v>167.1</v>
      </c>
      <c r="C260" s="7" t="n">
        <v>20.2</v>
      </c>
      <c r="D260" s="7" t="n">
        <v>17.3</v>
      </c>
      <c r="E260" s="7" t="n">
        <v>5.3</v>
      </c>
      <c r="F260" s="7" t="n">
        <v>5.7</v>
      </c>
      <c r="G260" s="7" t="n">
        <v>2.4</v>
      </c>
      <c r="H260" s="119" t="str">
        <f aca="false">IF(B260 &gt;= 120, "2", "1")</f>
        <v>2</v>
      </c>
      <c r="I260" s="111" t="n">
        <v>45392</v>
      </c>
      <c r="J260" s="112" t="n">
        <f aca="false">Racao!$H$24</f>
        <v>65.04083333</v>
      </c>
      <c r="K260" s="113" t="n">
        <f aca="false">(Dados_Peso!$M$5-Dados_Peso!$L$5)/20</f>
        <v>2.48025</v>
      </c>
      <c r="L260" s="110" t="n">
        <v>41</v>
      </c>
      <c r="M260" s="110" t="n">
        <v>850</v>
      </c>
      <c r="N260" s="112" t="n">
        <f aca="false">M260-B260</f>
        <v>682.9</v>
      </c>
      <c r="O260" s="113" t="n">
        <f aca="false">R260/(Dados_Peso!$M$9)</f>
        <v>2.204230084</v>
      </c>
      <c r="P260" s="113" t="n">
        <f aca="false">(Dados_Peso!$M$5-Dados_Peso!$K$5)/40</f>
        <v>2.234375</v>
      </c>
      <c r="Q260" s="113" t="n">
        <f aca="false">Racao!$G$7*R260</f>
        <v>0.5532646167</v>
      </c>
      <c r="R260" s="118" t="n">
        <f aca="false">Racao!$H$21</f>
        <v>109.3408333</v>
      </c>
    </row>
    <row r="261" customFormat="false" ht="15.75" hidden="false" customHeight="false" outlineLevel="0" collapsed="false">
      <c r="A261" s="6" t="e">
        <v>#NAME?</v>
      </c>
      <c r="B261" s="7" t="n">
        <v>130.17</v>
      </c>
      <c r="C261" s="7" t="n">
        <v>18.5</v>
      </c>
      <c r="D261" s="7" t="n">
        <v>15.9</v>
      </c>
      <c r="E261" s="7" t="n">
        <v>4.8</v>
      </c>
      <c r="F261" s="7" t="n">
        <v>5.5</v>
      </c>
      <c r="G261" s="7" t="n">
        <v>2.3</v>
      </c>
      <c r="H261" s="119" t="str">
        <f aca="false">IF(B261 &gt;= 120, "2", "1")</f>
        <v>2</v>
      </c>
      <c r="I261" s="111" t="n">
        <v>45392</v>
      </c>
      <c r="J261" s="112" t="n">
        <f aca="false">Racao!$H$24</f>
        <v>65.04083333</v>
      </c>
      <c r="K261" s="113" t="n">
        <f aca="false">(Dados_Peso!$M$5-Dados_Peso!$L$5)/20</f>
        <v>2.48025</v>
      </c>
      <c r="L261" s="110" t="n">
        <v>41</v>
      </c>
      <c r="M261" s="110" t="n">
        <v>850</v>
      </c>
      <c r="N261" s="112" t="n">
        <f aca="false">M261-B261</f>
        <v>719.83</v>
      </c>
      <c r="O261" s="113" t="n">
        <f aca="false">R261/(Dados_Peso!$M$9)</f>
        <v>2.204230084</v>
      </c>
      <c r="P261" s="113" t="n">
        <f aca="false">(Dados_Peso!$M$5-Dados_Peso!$K$5)/40</f>
        <v>2.234375</v>
      </c>
      <c r="Q261" s="113" t="n">
        <f aca="false">Racao!$G$7*R261</f>
        <v>0.5532646167</v>
      </c>
      <c r="R261" s="118" t="n">
        <f aca="false">Racao!$H$21</f>
        <v>109.3408333</v>
      </c>
    </row>
    <row r="262" customFormat="false" ht="15.75" hidden="false" customHeight="false" outlineLevel="0" collapsed="false">
      <c r="A262" s="6" t="e">
        <v>#NAME?</v>
      </c>
      <c r="B262" s="7" t="n">
        <v>148.2</v>
      </c>
      <c r="C262" s="7" t="n">
        <v>19.2</v>
      </c>
      <c r="D262" s="7" t="n">
        <v>16.3</v>
      </c>
      <c r="E262" s="7" t="n">
        <v>4.8</v>
      </c>
      <c r="F262" s="7" t="n">
        <v>5.4</v>
      </c>
      <c r="G262" s="7" t="n">
        <v>2.4</v>
      </c>
      <c r="H262" s="119" t="str">
        <f aca="false">IF(B262 &gt;= 120, "2", "1")</f>
        <v>2</v>
      </c>
      <c r="I262" s="111" t="n">
        <v>45392</v>
      </c>
      <c r="J262" s="112" t="n">
        <f aca="false">Racao!$H$24</f>
        <v>65.04083333</v>
      </c>
      <c r="K262" s="113" t="n">
        <f aca="false">(Dados_Peso!$M$5-Dados_Peso!$L$5)/20</f>
        <v>2.48025</v>
      </c>
      <c r="L262" s="110" t="n">
        <v>41</v>
      </c>
      <c r="M262" s="110" t="n">
        <v>850</v>
      </c>
      <c r="N262" s="112" t="n">
        <f aca="false">M262-B262</f>
        <v>701.8</v>
      </c>
      <c r="O262" s="113" t="n">
        <f aca="false">R262/(Dados_Peso!$M$9)</f>
        <v>2.204230084</v>
      </c>
      <c r="P262" s="113" t="n">
        <f aca="false">(Dados_Peso!$M$5-Dados_Peso!$K$5)/40</f>
        <v>2.234375</v>
      </c>
      <c r="Q262" s="113" t="n">
        <f aca="false">Racao!$G$7*R262</f>
        <v>0.5532646167</v>
      </c>
      <c r="R262" s="118" t="n">
        <f aca="false">Racao!$H$21</f>
        <v>109.3408333</v>
      </c>
    </row>
    <row r="263" customFormat="false" ht="15.75" hidden="false" customHeight="false" outlineLevel="0" collapsed="false">
      <c r="A263" s="6" t="e">
        <v>#NAME?</v>
      </c>
      <c r="B263" s="7" t="n">
        <v>154.87</v>
      </c>
      <c r="C263" s="7" t="n">
        <v>19.5</v>
      </c>
      <c r="D263" s="7" t="n">
        <v>1.7</v>
      </c>
      <c r="E263" s="7" t="n">
        <v>5.2</v>
      </c>
      <c r="F263" s="7" t="n">
        <v>5.7</v>
      </c>
      <c r="G263" s="7" t="n">
        <v>2.5</v>
      </c>
      <c r="H263" s="119" t="str">
        <f aca="false">IF(B263 &gt;= 120, "2", "1")</f>
        <v>2</v>
      </c>
      <c r="I263" s="111" t="n">
        <v>45392</v>
      </c>
      <c r="J263" s="112" t="n">
        <f aca="false">Racao!$H$24</f>
        <v>65.04083333</v>
      </c>
      <c r="K263" s="113" t="n">
        <f aca="false">(Dados_Peso!$M$5-Dados_Peso!$L$5)/20</f>
        <v>2.48025</v>
      </c>
      <c r="L263" s="110" t="n">
        <v>41</v>
      </c>
      <c r="M263" s="110" t="n">
        <v>850</v>
      </c>
      <c r="N263" s="112" t="n">
        <f aca="false">M263-B263</f>
        <v>695.13</v>
      </c>
      <c r="O263" s="113" t="n">
        <f aca="false">R263/(Dados_Peso!$M$9)</f>
        <v>2.204230084</v>
      </c>
      <c r="P263" s="113" t="n">
        <f aca="false">(Dados_Peso!$M$5-Dados_Peso!$K$5)/40</f>
        <v>2.234375</v>
      </c>
      <c r="Q263" s="113" t="n">
        <f aca="false">Racao!$G$7*R263</f>
        <v>0.5532646167</v>
      </c>
      <c r="R263" s="118" t="n">
        <f aca="false">Racao!$H$21</f>
        <v>109.3408333</v>
      </c>
    </row>
    <row r="264" customFormat="false" ht="15.75" hidden="false" customHeight="false" outlineLevel="0" collapsed="false">
      <c r="A264" s="6" t="e">
        <v>#NAME?</v>
      </c>
      <c r="B264" s="7" t="n">
        <v>145.24</v>
      </c>
      <c r="C264" s="7" t="n">
        <v>18.5</v>
      </c>
      <c r="D264" s="7" t="n">
        <v>15.8</v>
      </c>
      <c r="E264" s="7" t="n">
        <v>4.9</v>
      </c>
      <c r="F264" s="7" t="n">
        <v>5.6</v>
      </c>
      <c r="G264" s="7" t="n">
        <v>2.5</v>
      </c>
      <c r="H264" s="119" t="str">
        <f aca="false">IF(B264 &gt;= 120, "2", "1")</f>
        <v>2</v>
      </c>
      <c r="I264" s="111" t="n">
        <v>45392</v>
      </c>
      <c r="J264" s="112" t="n">
        <f aca="false">Racao!$H$24</f>
        <v>65.04083333</v>
      </c>
      <c r="K264" s="113" t="n">
        <f aca="false">(Dados_Peso!$M$5-Dados_Peso!$L$5)/20</f>
        <v>2.48025</v>
      </c>
      <c r="L264" s="110" t="n">
        <v>41</v>
      </c>
      <c r="M264" s="110" t="n">
        <v>850</v>
      </c>
      <c r="N264" s="112" t="n">
        <f aca="false">M264-B264</f>
        <v>704.76</v>
      </c>
      <c r="O264" s="113" t="n">
        <f aca="false">R264/(Dados_Peso!$M$9)</f>
        <v>2.204230084</v>
      </c>
      <c r="P264" s="113" t="n">
        <f aca="false">(Dados_Peso!$M$5-Dados_Peso!$K$5)/40</f>
        <v>2.234375</v>
      </c>
      <c r="Q264" s="113" t="n">
        <f aca="false">Racao!$G$7*R264</f>
        <v>0.5532646167</v>
      </c>
      <c r="R264" s="118" t="n">
        <f aca="false">Racao!$H$21</f>
        <v>109.3408333</v>
      </c>
    </row>
    <row r="265" customFormat="false" ht="15.75" hidden="false" customHeight="false" outlineLevel="0" collapsed="false">
      <c r="A265" s="6" t="e">
        <v>#NAME?</v>
      </c>
      <c r="B265" s="7" t="n">
        <v>125</v>
      </c>
      <c r="C265" s="7" t="n">
        <v>18.5</v>
      </c>
      <c r="D265" s="7" t="n">
        <v>16</v>
      </c>
      <c r="E265" s="7" t="n">
        <v>5.2</v>
      </c>
      <c r="F265" s="7" t="n">
        <v>5.4</v>
      </c>
      <c r="G265" s="7" t="n">
        <v>2.3</v>
      </c>
      <c r="H265" s="119" t="str">
        <f aca="false">IF(B265 &gt;= 120, "2", "1")</f>
        <v>2</v>
      </c>
      <c r="I265" s="111" t="n">
        <v>45392</v>
      </c>
      <c r="J265" s="112" t="n">
        <f aca="false">Racao!$H$24</f>
        <v>65.04083333</v>
      </c>
      <c r="K265" s="113" t="n">
        <f aca="false">(Dados_Peso!$M$5-Dados_Peso!$L$5)/20</f>
        <v>2.48025</v>
      </c>
      <c r="L265" s="110" t="n">
        <v>41</v>
      </c>
      <c r="M265" s="110" t="n">
        <v>850</v>
      </c>
      <c r="N265" s="112" t="n">
        <f aca="false">M265-B265</f>
        <v>725</v>
      </c>
      <c r="O265" s="113" t="n">
        <f aca="false">R265/(Dados_Peso!$M$9)</f>
        <v>2.204230084</v>
      </c>
      <c r="P265" s="113" t="n">
        <f aca="false">(Dados_Peso!$M$5-Dados_Peso!$K$5)/40</f>
        <v>2.234375</v>
      </c>
      <c r="Q265" s="113" t="n">
        <f aca="false">Racao!$G$7*R265</f>
        <v>0.5532646167</v>
      </c>
      <c r="R265" s="118" t="n">
        <f aca="false">Racao!$H$21</f>
        <v>109.3408333</v>
      </c>
    </row>
    <row r="266" customFormat="false" ht="15.75" hidden="false" customHeight="false" outlineLevel="0" collapsed="false">
      <c r="A266" s="6" t="e">
        <v>#NAME?</v>
      </c>
      <c r="B266" s="7" t="n">
        <v>104.52</v>
      </c>
      <c r="C266" s="7" t="n">
        <v>17.4</v>
      </c>
      <c r="D266" s="7" t="n">
        <v>14.5</v>
      </c>
      <c r="E266" s="7" t="n">
        <v>4.4</v>
      </c>
      <c r="F266" s="7" t="n">
        <v>5.2</v>
      </c>
      <c r="G266" s="7" t="n">
        <v>2.3</v>
      </c>
      <c r="H266" s="119" t="str">
        <f aca="false">IF(B266 &gt;= 120, "2", "1")</f>
        <v>1</v>
      </c>
      <c r="I266" s="111" t="n">
        <v>45392</v>
      </c>
      <c r="J266" s="112" t="n">
        <f aca="false">Racao!$H$24</f>
        <v>65.04083333</v>
      </c>
      <c r="K266" s="113" t="n">
        <f aca="false">(Dados_Peso!$M$5-Dados_Peso!$L$5)/20</f>
        <v>2.48025</v>
      </c>
      <c r="L266" s="110" t="n">
        <v>41</v>
      </c>
      <c r="M266" s="110" t="n">
        <v>850</v>
      </c>
      <c r="N266" s="112" t="n">
        <f aca="false">M266-B266</f>
        <v>745.48</v>
      </c>
      <c r="O266" s="113" t="n">
        <f aca="false">R266/(Dados_Peso!$M$9)</f>
        <v>2.204230084</v>
      </c>
      <c r="P266" s="113" t="n">
        <f aca="false">(Dados_Peso!$M$5-Dados_Peso!$K$5)/40</f>
        <v>2.234375</v>
      </c>
      <c r="Q266" s="113" t="n">
        <f aca="false">Racao!$G$7*R266</f>
        <v>0.5532646167</v>
      </c>
      <c r="R266" s="118" t="n">
        <f aca="false">Racao!$H$21</f>
        <v>109.3408333</v>
      </c>
    </row>
    <row r="267" customFormat="false" ht="15.75" hidden="false" customHeight="false" outlineLevel="0" collapsed="false">
      <c r="A267" s="6" t="e">
        <v>#NAME?</v>
      </c>
      <c r="B267" s="7" t="n">
        <v>118.1</v>
      </c>
      <c r="C267" s="7" t="n">
        <v>17.9</v>
      </c>
      <c r="D267" s="7" t="n">
        <v>14.7</v>
      </c>
      <c r="E267" s="7" t="n">
        <v>5.3</v>
      </c>
      <c r="F267" s="7" t="n">
        <v>5.1</v>
      </c>
      <c r="G267" s="7" t="n">
        <v>2.3</v>
      </c>
      <c r="H267" s="119" t="str">
        <f aca="false">IF(B267 &gt;= 120, "2", "1")</f>
        <v>1</v>
      </c>
      <c r="I267" s="111" t="n">
        <v>45392</v>
      </c>
      <c r="J267" s="112" t="n">
        <f aca="false">Racao!$H$24</f>
        <v>65.04083333</v>
      </c>
      <c r="K267" s="113" t="n">
        <f aca="false">(Dados_Peso!$M$5-Dados_Peso!$L$5)/20</f>
        <v>2.48025</v>
      </c>
      <c r="L267" s="110" t="n">
        <v>41</v>
      </c>
      <c r="M267" s="110" t="n">
        <v>850</v>
      </c>
      <c r="N267" s="112" t="n">
        <f aca="false">M267-B267</f>
        <v>731.9</v>
      </c>
      <c r="O267" s="113" t="n">
        <f aca="false">R267/(Dados_Peso!$M$9)</f>
        <v>2.204230084</v>
      </c>
      <c r="P267" s="113" t="n">
        <f aca="false">(Dados_Peso!$M$5-Dados_Peso!$K$5)/40</f>
        <v>2.234375</v>
      </c>
      <c r="Q267" s="113" t="n">
        <f aca="false">Racao!$G$7*R267</f>
        <v>0.5532646167</v>
      </c>
      <c r="R267" s="118" t="n">
        <f aca="false">Racao!$H$21</f>
        <v>109.3408333</v>
      </c>
    </row>
    <row r="268" customFormat="false" ht="15.75" hidden="false" customHeight="false" outlineLevel="0" collapsed="false">
      <c r="A268" s="6" t="e">
        <v>#NAME?</v>
      </c>
      <c r="B268" s="7" t="n">
        <v>126.18</v>
      </c>
      <c r="C268" s="7" t="n">
        <v>18.3</v>
      </c>
      <c r="D268" s="7" t="n">
        <v>15.7</v>
      </c>
      <c r="E268" s="7" t="n">
        <v>4.9</v>
      </c>
      <c r="F268" s="7" t="n">
        <v>5.1</v>
      </c>
      <c r="G268" s="7" t="n">
        <v>2.3</v>
      </c>
      <c r="H268" s="119" t="str">
        <f aca="false">IF(B268 &gt;= 120, "2", "1")</f>
        <v>2</v>
      </c>
      <c r="I268" s="111" t="n">
        <v>45392</v>
      </c>
      <c r="J268" s="112" t="n">
        <f aca="false">Racao!$H$24</f>
        <v>65.04083333</v>
      </c>
      <c r="K268" s="113" t="n">
        <f aca="false">(Dados_Peso!$M$5-Dados_Peso!$L$5)/20</f>
        <v>2.48025</v>
      </c>
      <c r="L268" s="110" t="n">
        <v>41</v>
      </c>
      <c r="M268" s="110" t="n">
        <v>850</v>
      </c>
      <c r="N268" s="112" t="n">
        <f aca="false">M268-B268</f>
        <v>723.82</v>
      </c>
      <c r="O268" s="113" t="n">
        <f aca="false">R268/(Dados_Peso!$M$9)</f>
        <v>2.204230084</v>
      </c>
      <c r="P268" s="113" t="n">
        <f aca="false">(Dados_Peso!$M$5-Dados_Peso!$K$5)/40</f>
        <v>2.234375</v>
      </c>
      <c r="Q268" s="113" t="n">
        <f aca="false">Racao!$G$7*R268</f>
        <v>0.5532646167</v>
      </c>
      <c r="R268" s="118" t="n">
        <f aca="false">Racao!$H$21</f>
        <v>109.3408333</v>
      </c>
    </row>
    <row r="269" customFormat="false" ht="15.75" hidden="false" customHeight="false" outlineLevel="0" collapsed="false">
      <c r="A269" s="6" t="e">
        <v>#NAME?</v>
      </c>
      <c r="B269" s="7" t="n">
        <v>151.57</v>
      </c>
      <c r="C269" s="7" t="n">
        <v>18.9</v>
      </c>
      <c r="D269" s="7" t="n">
        <v>16.4</v>
      </c>
      <c r="E269" s="7" t="n">
        <v>5.7</v>
      </c>
      <c r="F269" s="7" t="n">
        <v>5.5</v>
      </c>
      <c r="G269" s="7" t="n">
        <v>2.4</v>
      </c>
      <c r="H269" s="119" t="str">
        <f aca="false">IF(B269 &gt;= 120, "2", "1")</f>
        <v>2</v>
      </c>
      <c r="I269" s="111" t="n">
        <v>45392</v>
      </c>
      <c r="J269" s="112" t="n">
        <f aca="false">Racao!$H$24</f>
        <v>65.04083333</v>
      </c>
      <c r="K269" s="113" t="n">
        <f aca="false">(Dados_Peso!$M$5-Dados_Peso!$L$5)/20</f>
        <v>2.48025</v>
      </c>
      <c r="L269" s="110" t="n">
        <v>41</v>
      </c>
      <c r="M269" s="110" t="n">
        <v>850</v>
      </c>
      <c r="N269" s="112" t="n">
        <f aca="false">M269-B269</f>
        <v>698.43</v>
      </c>
      <c r="O269" s="113" t="n">
        <f aca="false">R269/(Dados_Peso!$M$9)</f>
        <v>2.204230084</v>
      </c>
      <c r="P269" s="113" t="n">
        <f aca="false">(Dados_Peso!$M$5-Dados_Peso!$K$5)/40</f>
        <v>2.234375</v>
      </c>
      <c r="Q269" s="113" t="n">
        <f aca="false">Racao!$G$7*R269</f>
        <v>0.5532646167</v>
      </c>
      <c r="R269" s="118" t="n">
        <f aca="false">Racao!$H$21</f>
        <v>109.3408333</v>
      </c>
    </row>
    <row r="270" customFormat="false" ht="15.75" hidden="false" customHeight="false" outlineLevel="0" collapsed="false">
      <c r="A270" s="6" t="e">
        <v>#NAME?</v>
      </c>
      <c r="B270" s="7" t="n">
        <v>137</v>
      </c>
      <c r="C270" s="7" t="n">
        <v>18.6</v>
      </c>
      <c r="D270" s="7" t="n">
        <v>15.7</v>
      </c>
      <c r="E270" s="7" t="n">
        <v>4.8</v>
      </c>
      <c r="F270" s="7" t="n">
        <v>5.6</v>
      </c>
      <c r="G270" s="7" t="n">
        <v>2.3</v>
      </c>
      <c r="H270" s="119" t="str">
        <f aca="false">IF(B270 &gt;= 120, "2", "1")</f>
        <v>2</v>
      </c>
      <c r="I270" s="111" t="n">
        <v>45392</v>
      </c>
      <c r="J270" s="112" t="n">
        <f aca="false">Racao!$H$24</f>
        <v>65.04083333</v>
      </c>
      <c r="K270" s="113" t="n">
        <f aca="false">(Dados_Peso!$M$5-Dados_Peso!$L$5)/20</f>
        <v>2.48025</v>
      </c>
      <c r="L270" s="110" t="n">
        <v>41</v>
      </c>
      <c r="M270" s="110" t="n">
        <v>850</v>
      </c>
      <c r="N270" s="112" t="n">
        <f aca="false">M270-B270</f>
        <v>713</v>
      </c>
      <c r="O270" s="113" t="n">
        <f aca="false">R270/(Dados_Peso!$M$9)</f>
        <v>2.204230084</v>
      </c>
      <c r="P270" s="113" t="n">
        <f aca="false">(Dados_Peso!$M$5-Dados_Peso!$K$5)/40</f>
        <v>2.234375</v>
      </c>
      <c r="Q270" s="113" t="n">
        <f aca="false">Racao!$G$7*R270</f>
        <v>0.5532646167</v>
      </c>
      <c r="R270" s="118" t="n">
        <f aca="false">Racao!$H$21</f>
        <v>109.3408333</v>
      </c>
    </row>
    <row r="271" customFormat="false" ht="15.75" hidden="false" customHeight="false" outlineLevel="0" collapsed="false">
      <c r="A271" s="6" t="e">
        <v>#NAME?</v>
      </c>
      <c r="B271" s="7" t="n">
        <v>160.25</v>
      </c>
      <c r="C271" s="7" t="n">
        <v>20.3</v>
      </c>
      <c r="D271" s="7" t="n">
        <v>17.4</v>
      </c>
      <c r="E271" s="7" t="n">
        <v>5.6</v>
      </c>
      <c r="F271" s="7" t="n">
        <v>5.6</v>
      </c>
      <c r="G271" s="7" t="n">
        <v>2.5</v>
      </c>
      <c r="H271" s="119" t="str">
        <f aca="false">IF(B271 &gt;= 120, "2", "1")</f>
        <v>2</v>
      </c>
      <c r="I271" s="111" t="n">
        <v>45392</v>
      </c>
      <c r="J271" s="112" t="n">
        <f aca="false">Racao!$H$24</f>
        <v>65.04083333</v>
      </c>
      <c r="K271" s="113" t="n">
        <f aca="false">(Dados_Peso!$M$5-Dados_Peso!$L$5)/20</f>
        <v>2.48025</v>
      </c>
      <c r="L271" s="110" t="n">
        <v>41</v>
      </c>
      <c r="M271" s="110" t="n">
        <v>850</v>
      </c>
      <c r="N271" s="112" t="n">
        <f aca="false">M271-B271</f>
        <v>689.75</v>
      </c>
      <c r="O271" s="113" t="n">
        <f aca="false">R271/(Dados_Peso!$M$9)</f>
        <v>2.204230084</v>
      </c>
      <c r="P271" s="113" t="n">
        <f aca="false">(Dados_Peso!$M$5-Dados_Peso!$K$5)/40</f>
        <v>2.234375</v>
      </c>
      <c r="Q271" s="113" t="n">
        <f aca="false">Racao!$G$7*R271</f>
        <v>0.5532646167</v>
      </c>
      <c r="R271" s="118" t="n">
        <f aca="false">Racao!$H$21</f>
        <v>109.3408333</v>
      </c>
    </row>
    <row r="272" customFormat="false" ht="15.75" hidden="false" customHeight="false" outlineLevel="0" collapsed="false">
      <c r="A272" s="6" t="e">
        <v>#NAME?</v>
      </c>
      <c r="B272" s="7" t="n">
        <v>142.54</v>
      </c>
      <c r="C272" s="7" t="n">
        <v>20</v>
      </c>
      <c r="D272" s="7" t="n">
        <v>16.1</v>
      </c>
      <c r="E272" s="7" t="n">
        <v>5.1</v>
      </c>
      <c r="F272" s="7" t="n">
        <v>5.4</v>
      </c>
      <c r="G272" s="7" t="n">
        <v>2.2</v>
      </c>
      <c r="H272" s="119" t="str">
        <f aca="false">IF(B272 &gt;= 120, "2", "1")</f>
        <v>2</v>
      </c>
      <c r="I272" s="111" t="n">
        <v>45392</v>
      </c>
      <c r="J272" s="112" t="n">
        <f aca="false">Racao!$H$24</f>
        <v>65.04083333</v>
      </c>
      <c r="K272" s="113" t="n">
        <f aca="false">(Dados_Peso!$M$5-Dados_Peso!$L$5)/20</f>
        <v>2.48025</v>
      </c>
      <c r="L272" s="110" t="n">
        <v>41</v>
      </c>
      <c r="M272" s="110" t="n">
        <v>850</v>
      </c>
      <c r="N272" s="112" t="n">
        <f aca="false">M272-B272</f>
        <v>707.46</v>
      </c>
      <c r="O272" s="113" t="n">
        <f aca="false">R272/(Dados_Peso!$M$9)</f>
        <v>2.204230084</v>
      </c>
      <c r="P272" s="113" t="n">
        <f aca="false">(Dados_Peso!$M$5-Dados_Peso!$K$5)/40</f>
        <v>2.234375</v>
      </c>
      <c r="Q272" s="113" t="n">
        <f aca="false">Racao!$G$7*R272</f>
        <v>0.5532646167</v>
      </c>
      <c r="R272" s="118" t="n">
        <f aca="false">Racao!$H$21</f>
        <v>109.3408333</v>
      </c>
    </row>
    <row r="273" customFormat="false" ht="15.75" hidden="false" customHeight="false" outlineLevel="0" collapsed="false">
      <c r="A273" s="6" t="e">
        <v>#NAME?</v>
      </c>
      <c r="B273" s="7" t="n">
        <v>137.4</v>
      </c>
      <c r="C273" s="7" t="n">
        <v>18.5</v>
      </c>
      <c r="D273" s="7" t="n">
        <v>16.7</v>
      </c>
      <c r="E273" s="7" t="n">
        <v>5.3</v>
      </c>
      <c r="F273" s="7" t="n">
        <v>5.5</v>
      </c>
      <c r="G273" s="7" t="n">
        <v>2.5</v>
      </c>
      <c r="H273" s="119" t="str">
        <f aca="false">IF(B273 &gt;= 120, "2", "1")</f>
        <v>2</v>
      </c>
      <c r="I273" s="111" t="n">
        <v>45392</v>
      </c>
      <c r="J273" s="112" t="n">
        <f aca="false">Racao!$H$24</f>
        <v>65.04083333</v>
      </c>
      <c r="K273" s="113" t="n">
        <f aca="false">(Dados_Peso!$M$5-Dados_Peso!$L$5)/20</f>
        <v>2.48025</v>
      </c>
      <c r="L273" s="110" t="n">
        <v>41</v>
      </c>
      <c r="M273" s="110" t="n">
        <v>850</v>
      </c>
      <c r="N273" s="112" t="n">
        <f aca="false">M273-B273</f>
        <v>712.6</v>
      </c>
      <c r="O273" s="113" t="n">
        <f aca="false">R273/(Dados_Peso!$M$9)</f>
        <v>2.204230084</v>
      </c>
      <c r="P273" s="113" t="n">
        <f aca="false">(Dados_Peso!$M$5-Dados_Peso!$K$5)/40</f>
        <v>2.234375</v>
      </c>
      <c r="Q273" s="113" t="n">
        <f aca="false">Racao!$G$7*R273</f>
        <v>0.5532646167</v>
      </c>
      <c r="R273" s="118" t="n">
        <f aca="false">Racao!$H$21</f>
        <v>109.3408333</v>
      </c>
    </row>
    <row r="274" customFormat="false" ht="15.75" hidden="false" customHeight="false" outlineLevel="0" collapsed="false">
      <c r="A274" s="6" t="e">
        <v>#NAME?</v>
      </c>
      <c r="B274" s="7" t="n">
        <v>122.39</v>
      </c>
      <c r="C274" s="7" t="n">
        <v>17.6</v>
      </c>
      <c r="D274" s="7" t="n">
        <v>15</v>
      </c>
      <c r="E274" s="7" t="n">
        <v>4.7</v>
      </c>
      <c r="F274" s="7" t="n">
        <v>5.4</v>
      </c>
      <c r="G274" s="7" t="n">
        <v>2.4</v>
      </c>
      <c r="H274" s="119" t="str">
        <f aca="false">IF(B274 &gt;= 120, "2", "1")</f>
        <v>2</v>
      </c>
      <c r="I274" s="111" t="n">
        <v>45392</v>
      </c>
      <c r="J274" s="112" t="n">
        <f aca="false">Racao!$H$24</f>
        <v>65.04083333</v>
      </c>
      <c r="K274" s="113" t="n">
        <f aca="false">(Dados_Peso!$M$5-Dados_Peso!$L$5)/20</f>
        <v>2.48025</v>
      </c>
      <c r="L274" s="110" t="n">
        <v>41</v>
      </c>
      <c r="M274" s="110" t="n">
        <v>850</v>
      </c>
      <c r="N274" s="112" t="n">
        <f aca="false">M274-B274</f>
        <v>727.61</v>
      </c>
      <c r="O274" s="113" t="n">
        <f aca="false">R274/(Dados_Peso!$M$9)</f>
        <v>2.204230084</v>
      </c>
      <c r="P274" s="113" t="n">
        <f aca="false">(Dados_Peso!$M$5-Dados_Peso!$K$5)/40</f>
        <v>2.234375</v>
      </c>
      <c r="Q274" s="113" t="n">
        <f aca="false">Racao!$G$7*R274</f>
        <v>0.5532646167</v>
      </c>
      <c r="R274" s="118" t="n">
        <f aca="false">Racao!$H$21</f>
        <v>109.3408333</v>
      </c>
    </row>
    <row r="275" customFormat="false" ht="15.75" hidden="false" customHeight="false" outlineLevel="0" collapsed="false">
      <c r="A275" s="6" t="e">
        <v>#NAME?</v>
      </c>
      <c r="B275" s="7" t="n">
        <v>145.28</v>
      </c>
      <c r="C275" s="7" t="n">
        <v>18.4</v>
      </c>
      <c r="D275" s="7" t="n">
        <v>15.5</v>
      </c>
      <c r="E275" s="7" t="n">
        <v>5</v>
      </c>
      <c r="F275" s="7" t="n">
        <v>5.6</v>
      </c>
      <c r="G275" s="7" t="n">
        <v>2.4</v>
      </c>
      <c r="H275" s="119" t="str">
        <f aca="false">IF(B275 &gt;= 120, "2", "1")</f>
        <v>2</v>
      </c>
      <c r="I275" s="111" t="n">
        <v>45392</v>
      </c>
      <c r="J275" s="112" t="n">
        <f aca="false">Racao!$H$24</f>
        <v>65.04083333</v>
      </c>
      <c r="K275" s="113" t="n">
        <f aca="false">(Dados_Peso!$M$5-Dados_Peso!$L$5)/20</f>
        <v>2.48025</v>
      </c>
      <c r="L275" s="110" t="n">
        <v>41</v>
      </c>
      <c r="M275" s="110" t="n">
        <v>850</v>
      </c>
      <c r="N275" s="112" t="n">
        <f aca="false">M275-B275</f>
        <v>704.72</v>
      </c>
      <c r="O275" s="113" t="n">
        <f aca="false">R275/(Dados_Peso!$M$9)</f>
        <v>2.204230084</v>
      </c>
      <c r="P275" s="113" t="n">
        <f aca="false">(Dados_Peso!$M$5-Dados_Peso!$K$5)/40</f>
        <v>2.234375</v>
      </c>
      <c r="Q275" s="113" t="n">
        <f aca="false">Racao!$G$7*R275</f>
        <v>0.5532646167</v>
      </c>
      <c r="R275" s="118" t="n">
        <f aca="false">Racao!$H$21</f>
        <v>109.3408333</v>
      </c>
    </row>
    <row r="276" customFormat="false" ht="15.75" hidden="false" customHeight="false" outlineLevel="0" collapsed="false">
      <c r="A276" s="6" t="e">
        <v>#NAME?</v>
      </c>
      <c r="B276" s="7" t="n">
        <v>117.35</v>
      </c>
      <c r="C276" s="7" t="n">
        <v>18.1</v>
      </c>
      <c r="D276" s="7" t="n">
        <v>15.5</v>
      </c>
      <c r="E276" s="7" t="n">
        <v>5.2</v>
      </c>
      <c r="F276" s="7" t="n">
        <v>5</v>
      </c>
      <c r="G276" s="7" t="n">
        <v>2.4</v>
      </c>
      <c r="H276" s="119" t="str">
        <f aca="false">IF(B276 &gt;= 120, "2", "1")</f>
        <v>1</v>
      </c>
      <c r="I276" s="111" t="n">
        <v>45392</v>
      </c>
      <c r="J276" s="112" t="n">
        <f aca="false">Racao!$H$24</f>
        <v>65.04083333</v>
      </c>
      <c r="K276" s="113" t="n">
        <f aca="false">(Dados_Peso!$M$5-Dados_Peso!$L$5)/20</f>
        <v>2.48025</v>
      </c>
      <c r="L276" s="110" t="n">
        <v>41</v>
      </c>
      <c r="M276" s="110" t="n">
        <v>850</v>
      </c>
      <c r="N276" s="112" t="n">
        <f aca="false">M276-B276</f>
        <v>732.65</v>
      </c>
      <c r="O276" s="113" t="n">
        <f aca="false">R276/(Dados_Peso!$M$9)</f>
        <v>2.204230084</v>
      </c>
      <c r="P276" s="113" t="n">
        <f aca="false">(Dados_Peso!$M$5-Dados_Peso!$K$5)/40</f>
        <v>2.234375</v>
      </c>
      <c r="Q276" s="113" t="n">
        <f aca="false">Racao!$G$7*R276</f>
        <v>0.5532646167</v>
      </c>
      <c r="R276" s="118" t="n">
        <f aca="false">Racao!$H$21</f>
        <v>109.3408333</v>
      </c>
    </row>
    <row r="277" customFormat="false" ht="15.75" hidden="false" customHeight="false" outlineLevel="0" collapsed="false">
      <c r="A277" s="6" t="e">
        <v>#NAME?</v>
      </c>
      <c r="B277" s="7" t="n">
        <v>110.8</v>
      </c>
      <c r="C277" s="7" t="n">
        <v>17.6</v>
      </c>
      <c r="D277" s="7" t="n">
        <v>14.9</v>
      </c>
      <c r="E277" s="7" t="n">
        <v>4.8</v>
      </c>
      <c r="F277" s="7" t="n">
        <v>5.3</v>
      </c>
      <c r="G277" s="7" t="n">
        <v>2.4</v>
      </c>
      <c r="H277" s="119" t="str">
        <f aca="false">IF(B277 &gt;= 120, "2", "1")</f>
        <v>1</v>
      </c>
      <c r="I277" s="111" t="n">
        <v>45392</v>
      </c>
      <c r="J277" s="112" t="n">
        <f aca="false">Racao!$H$24</f>
        <v>65.04083333</v>
      </c>
      <c r="K277" s="113" t="n">
        <f aca="false">(Dados_Peso!$M$5-Dados_Peso!$L$5)/20</f>
        <v>2.48025</v>
      </c>
      <c r="L277" s="110" t="n">
        <v>41</v>
      </c>
      <c r="M277" s="110" t="n">
        <v>850</v>
      </c>
      <c r="N277" s="112" t="n">
        <f aca="false">M277-B277</f>
        <v>739.2</v>
      </c>
      <c r="O277" s="113" t="n">
        <f aca="false">R277/(Dados_Peso!$M$9)</f>
        <v>2.204230084</v>
      </c>
      <c r="P277" s="113" t="n">
        <f aca="false">(Dados_Peso!$M$5-Dados_Peso!$K$5)/40</f>
        <v>2.234375</v>
      </c>
      <c r="Q277" s="113" t="n">
        <f aca="false">Racao!$G$7*R277</f>
        <v>0.5532646167</v>
      </c>
      <c r="R277" s="118" t="n">
        <f aca="false">Racao!$H$21</f>
        <v>109.3408333</v>
      </c>
    </row>
    <row r="278" customFormat="false" ht="15.75" hidden="false" customHeight="false" outlineLevel="0" collapsed="false">
      <c r="A278" s="6" t="e">
        <v>#NAME?</v>
      </c>
      <c r="B278" s="7" t="n">
        <v>148.02</v>
      </c>
      <c r="C278" s="7" t="n">
        <v>19.8</v>
      </c>
      <c r="D278" s="7" t="n">
        <v>16.4</v>
      </c>
      <c r="E278" s="7" t="n">
        <v>5.3</v>
      </c>
      <c r="F278" s="7" t="n">
        <v>5.5</v>
      </c>
      <c r="G278" s="7" t="n">
        <v>2.6</v>
      </c>
      <c r="H278" s="119" t="str">
        <f aca="false">IF(B278 &gt;= 120, "2", "1")</f>
        <v>2</v>
      </c>
      <c r="I278" s="111" t="n">
        <v>45392</v>
      </c>
      <c r="J278" s="112" t="n">
        <f aca="false">Racao!$H$24</f>
        <v>65.04083333</v>
      </c>
      <c r="K278" s="113" t="n">
        <f aca="false">(Dados_Peso!$M$5-Dados_Peso!$L$5)/20</f>
        <v>2.48025</v>
      </c>
      <c r="L278" s="110" t="n">
        <v>41</v>
      </c>
      <c r="M278" s="110" t="n">
        <v>850</v>
      </c>
      <c r="N278" s="112" t="n">
        <f aca="false">M278-B278</f>
        <v>701.98</v>
      </c>
      <c r="O278" s="113" t="n">
        <f aca="false">R278/(Dados_Peso!$M$9)</f>
        <v>2.204230084</v>
      </c>
      <c r="P278" s="113" t="n">
        <f aca="false">(Dados_Peso!$M$5-Dados_Peso!$K$5)/40</f>
        <v>2.234375</v>
      </c>
      <c r="Q278" s="113" t="n">
        <f aca="false">Racao!$G$7*R278</f>
        <v>0.5532646167</v>
      </c>
      <c r="R278" s="118" t="n">
        <f aca="false">Racao!$H$21</f>
        <v>109.3408333</v>
      </c>
    </row>
    <row r="279" customFormat="false" ht="15.75" hidden="false" customHeight="false" outlineLevel="0" collapsed="false">
      <c r="A279" s="6" t="e">
        <v>#NAME?</v>
      </c>
      <c r="B279" s="7" t="n">
        <v>115</v>
      </c>
      <c r="C279" s="7" t="n">
        <v>17.6</v>
      </c>
      <c r="D279" s="7" t="n">
        <v>14.8</v>
      </c>
      <c r="E279" s="7" t="n">
        <v>5</v>
      </c>
      <c r="F279" s="7" t="n">
        <v>5.2</v>
      </c>
      <c r="G279" s="7" t="n">
        <v>2.4</v>
      </c>
      <c r="H279" s="119" t="str">
        <f aca="false">IF(B279 &gt;= 120, "2", "1")</f>
        <v>1</v>
      </c>
      <c r="I279" s="111" t="n">
        <v>45392</v>
      </c>
      <c r="J279" s="112" t="n">
        <f aca="false">Racao!$H$24</f>
        <v>65.04083333</v>
      </c>
      <c r="K279" s="113" t="n">
        <f aca="false">(Dados_Peso!$M$5-Dados_Peso!$L$5)/20</f>
        <v>2.48025</v>
      </c>
      <c r="L279" s="110" t="n">
        <v>41</v>
      </c>
      <c r="M279" s="110" t="n">
        <v>850</v>
      </c>
      <c r="N279" s="112" t="n">
        <f aca="false">M279-B279</f>
        <v>735</v>
      </c>
      <c r="O279" s="113" t="n">
        <f aca="false">R279/(Dados_Peso!$M$9)</f>
        <v>2.204230084</v>
      </c>
      <c r="P279" s="113" t="n">
        <f aca="false">(Dados_Peso!$M$5-Dados_Peso!$K$5)/40</f>
        <v>2.234375</v>
      </c>
      <c r="Q279" s="113" t="n">
        <f aca="false">Racao!$G$7*R279</f>
        <v>0.5532646167</v>
      </c>
      <c r="R279" s="118" t="n">
        <f aca="false">Racao!$H$21</f>
        <v>109.3408333</v>
      </c>
    </row>
    <row r="280" customFormat="false" ht="15.75" hidden="false" customHeight="false" outlineLevel="0" collapsed="false">
      <c r="A280" s="6" t="e">
        <v>#NAME?</v>
      </c>
      <c r="B280" s="7" t="n">
        <v>151.67</v>
      </c>
      <c r="C280" s="7" t="n">
        <v>20</v>
      </c>
      <c r="D280" s="7" t="n">
        <v>16.9</v>
      </c>
      <c r="E280" s="7" t="n">
        <v>5.3</v>
      </c>
      <c r="F280" s="7" t="n">
        <v>5.3</v>
      </c>
      <c r="G280" s="7" t="n">
        <v>2.5</v>
      </c>
      <c r="H280" s="119" t="str">
        <f aca="false">IF(B280 &gt;= 120, "2", "1")</f>
        <v>2</v>
      </c>
      <c r="I280" s="111" t="n">
        <v>45392</v>
      </c>
      <c r="J280" s="112" t="n">
        <f aca="false">Racao!$H$24</f>
        <v>65.04083333</v>
      </c>
      <c r="K280" s="113" t="n">
        <f aca="false">(Dados_Peso!$M$5-Dados_Peso!$L$5)/20</f>
        <v>2.48025</v>
      </c>
      <c r="L280" s="110" t="n">
        <v>41</v>
      </c>
      <c r="M280" s="110" t="n">
        <v>850</v>
      </c>
      <c r="N280" s="112" t="n">
        <f aca="false">M280-B280</f>
        <v>698.33</v>
      </c>
      <c r="O280" s="113" t="n">
        <f aca="false">R280/(Dados_Peso!$M$9)</f>
        <v>2.204230084</v>
      </c>
      <c r="P280" s="113" t="n">
        <f aca="false">(Dados_Peso!$M$5-Dados_Peso!$K$5)/40</f>
        <v>2.234375</v>
      </c>
      <c r="Q280" s="113" t="n">
        <f aca="false">Racao!$G$7*R280</f>
        <v>0.5532646167</v>
      </c>
      <c r="R280" s="118" t="n">
        <f aca="false">Racao!$H$21</f>
        <v>109.3408333</v>
      </c>
    </row>
    <row r="281" customFormat="false" ht="15.75" hidden="false" customHeight="false" outlineLevel="0" collapsed="false">
      <c r="A281" s="6" t="e">
        <v>#NAME?</v>
      </c>
      <c r="B281" s="7" t="n">
        <v>109.52</v>
      </c>
      <c r="C281" s="7" t="n">
        <v>17.5</v>
      </c>
      <c r="D281" s="7" t="n">
        <v>14.6</v>
      </c>
      <c r="E281" s="7" t="n">
        <v>4.7</v>
      </c>
      <c r="F281" s="7" t="n">
        <v>5.3</v>
      </c>
      <c r="G281" s="7" t="n">
        <v>2.3</v>
      </c>
      <c r="H281" s="119" t="str">
        <f aca="false">IF(B281 &gt;= 120, "2", "1")</f>
        <v>1</v>
      </c>
      <c r="I281" s="111" t="n">
        <v>45392</v>
      </c>
      <c r="J281" s="112" t="n">
        <f aca="false">Racao!$H$24</f>
        <v>65.04083333</v>
      </c>
      <c r="K281" s="113" t="n">
        <f aca="false">(Dados_Peso!$M$5-Dados_Peso!$L$5)/20</f>
        <v>2.48025</v>
      </c>
      <c r="L281" s="110" t="n">
        <v>41</v>
      </c>
      <c r="M281" s="110" t="n">
        <v>850</v>
      </c>
      <c r="N281" s="112" t="n">
        <f aca="false">M281-B281</f>
        <v>740.48</v>
      </c>
      <c r="O281" s="113" t="n">
        <f aca="false">R281/(Dados_Peso!$M$9)</f>
        <v>2.204230084</v>
      </c>
      <c r="P281" s="113" t="n">
        <f aca="false">(Dados_Peso!$M$5-Dados_Peso!$K$5)/40</f>
        <v>2.234375</v>
      </c>
      <c r="Q281" s="113" t="n">
        <f aca="false">Racao!$G$7*R281</f>
        <v>0.5532646167</v>
      </c>
      <c r="R281" s="118" t="n">
        <f aca="false">Racao!$H$21</f>
        <v>109.3408333</v>
      </c>
    </row>
    <row r="282" customFormat="false" ht="15.75" hidden="false" customHeight="false" outlineLevel="0" collapsed="false">
      <c r="A282" s="6" t="e">
        <v>#NAME?</v>
      </c>
      <c r="B282" s="7" t="n">
        <v>116.29</v>
      </c>
      <c r="C282" s="7" t="n">
        <v>17.5</v>
      </c>
      <c r="D282" s="7" t="n">
        <v>14.8</v>
      </c>
      <c r="E282" s="7" t="n">
        <v>5</v>
      </c>
      <c r="F282" s="7" t="n">
        <v>5.5</v>
      </c>
      <c r="G282" s="7" t="n">
        <v>2.3</v>
      </c>
      <c r="H282" s="119" t="str">
        <f aca="false">IF(B282 &gt;= 120, "2", "1")</f>
        <v>1</v>
      </c>
      <c r="I282" s="111" t="n">
        <v>45392</v>
      </c>
      <c r="J282" s="112" t="n">
        <f aca="false">Racao!$H$24</f>
        <v>65.04083333</v>
      </c>
      <c r="K282" s="113" t="n">
        <f aca="false">(Dados_Peso!$M$5-Dados_Peso!$L$5)/20</f>
        <v>2.48025</v>
      </c>
      <c r="L282" s="110" t="n">
        <v>41</v>
      </c>
      <c r="M282" s="110" t="n">
        <v>850</v>
      </c>
      <c r="N282" s="112" t="n">
        <f aca="false">M282-B282</f>
        <v>733.71</v>
      </c>
      <c r="O282" s="113" t="n">
        <f aca="false">R282/(Dados_Peso!$M$9)</f>
        <v>2.204230084</v>
      </c>
      <c r="P282" s="113" t="n">
        <f aca="false">(Dados_Peso!$M$5-Dados_Peso!$K$5)/40</f>
        <v>2.234375</v>
      </c>
      <c r="Q282" s="113" t="n">
        <f aca="false">Racao!$G$7*R282</f>
        <v>0.5532646167</v>
      </c>
      <c r="R282" s="118" t="n">
        <f aca="false">Racao!$H$21</f>
        <v>109.3408333</v>
      </c>
    </row>
    <row r="283" customFormat="false" ht="15.75" hidden="false" customHeight="false" outlineLevel="0" collapsed="false">
      <c r="A283" s="6" t="e">
        <v>#NAME?</v>
      </c>
      <c r="B283" s="7" t="n">
        <v>129.44</v>
      </c>
      <c r="C283" s="7" t="n">
        <v>18.5</v>
      </c>
      <c r="D283" s="7" t="n">
        <v>16.2</v>
      </c>
      <c r="E283" s="7" t="n">
        <v>5.3</v>
      </c>
      <c r="F283" s="7" t="n">
        <v>5.5</v>
      </c>
      <c r="G283" s="7" t="n">
        <v>2.4</v>
      </c>
      <c r="H283" s="119" t="str">
        <f aca="false">IF(B283 &gt;= 120, "2", "1")</f>
        <v>2</v>
      </c>
      <c r="I283" s="111" t="n">
        <v>45392</v>
      </c>
      <c r="J283" s="112" t="n">
        <f aca="false">Racao!$H$24</f>
        <v>65.04083333</v>
      </c>
      <c r="K283" s="113" t="n">
        <f aca="false">(Dados_Peso!$M$5-Dados_Peso!$L$5)/20</f>
        <v>2.48025</v>
      </c>
      <c r="L283" s="110" t="n">
        <v>41</v>
      </c>
      <c r="M283" s="110" t="n">
        <v>850</v>
      </c>
      <c r="N283" s="112" t="n">
        <f aca="false">M283-B283</f>
        <v>720.56</v>
      </c>
      <c r="O283" s="113" t="n">
        <f aca="false">R283/(Dados_Peso!$M$9)</f>
        <v>2.204230084</v>
      </c>
      <c r="P283" s="113" t="n">
        <f aca="false">(Dados_Peso!$M$5-Dados_Peso!$K$5)/40</f>
        <v>2.234375</v>
      </c>
      <c r="Q283" s="113" t="n">
        <f aca="false">Racao!$G$7*R283</f>
        <v>0.5532646167</v>
      </c>
      <c r="R283" s="118" t="n">
        <f aca="false">Racao!$H$21</f>
        <v>109.3408333</v>
      </c>
    </row>
    <row r="284" customFormat="false" ht="15.75" hidden="false" customHeight="false" outlineLevel="0" collapsed="false">
      <c r="A284" s="6" t="e">
        <v>#NAME?</v>
      </c>
      <c r="B284" s="7" t="n">
        <v>136.24</v>
      </c>
      <c r="C284" s="7" t="n">
        <v>18.5</v>
      </c>
      <c r="D284" s="7" t="n">
        <v>16</v>
      </c>
      <c r="E284" s="7" t="n">
        <v>5.2</v>
      </c>
      <c r="F284" s="7" t="n">
        <v>5.5</v>
      </c>
      <c r="G284" s="7" t="n">
        <v>2.5</v>
      </c>
      <c r="H284" s="119" t="str">
        <f aca="false">IF(B284 &gt;= 120, "2", "1")</f>
        <v>2</v>
      </c>
      <c r="I284" s="111" t="n">
        <v>45392</v>
      </c>
      <c r="J284" s="112" t="n">
        <f aca="false">Racao!$H$24</f>
        <v>65.04083333</v>
      </c>
      <c r="K284" s="113" t="n">
        <f aca="false">(Dados_Peso!$M$5-Dados_Peso!$L$5)/20</f>
        <v>2.48025</v>
      </c>
      <c r="L284" s="110" t="n">
        <v>41</v>
      </c>
      <c r="M284" s="110" t="n">
        <v>850</v>
      </c>
      <c r="N284" s="112" t="n">
        <f aca="false">M284-B284</f>
        <v>713.76</v>
      </c>
      <c r="O284" s="113" t="n">
        <f aca="false">R284/(Dados_Peso!$M$9)</f>
        <v>2.204230084</v>
      </c>
      <c r="P284" s="113" t="n">
        <f aca="false">(Dados_Peso!$M$5-Dados_Peso!$K$5)/40</f>
        <v>2.234375</v>
      </c>
      <c r="Q284" s="113" t="n">
        <f aca="false">Racao!$G$7*R284</f>
        <v>0.5532646167</v>
      </c>
      <c r="R284" s="118" t="n">
        <f aca="false">Racao!$H$21</f>
        <v>109.3408333</v>
      </c>
    </row>
    <row r="285" customFormat="false" ht="15.75" hidden="false" customHeight="false" outlineLevel="0" collapsed="false">
      <c r="A285" s="6" t="e">
        <v>#NAME?</v>
      </c>
      <c r="B285" s="7" t="n">
        <v>109.54</v>
      </c>
      <c r="C285" s="7" t="n">
        <v>17</v>
      </c>
      <c r="D285" s="7" t="n">
        <v>14.6</v>
      </c>
      <c r="E285" s="7" t="n">
        <v>4.8</v>
      </c>
      <c r="F285" s="7" t="n">
        <v>5.2</v>
      </c>
      <c r="G285" s="7" t="n">
        <v>2.2</v>
      </c>
      <c r="H285" s="119" t="str">
        <f aca="false">IF(B285 &gt;= 120, "2", "1")</f>
        <v>1</v>
      </c>
      <c r="I285" s="111" t="n">
        <v>45392</v>
      </c>
      <c r="J285" s="112" t="n">
        <f aca="false">Racao!$H$24</f>
        <v>65.04083333</v>
      </c>
      <c r="K285" s="113" t="n">
        <f aca="false">(Dados_Peso!$M$5-Dados_Peso!$L$5)/20</f>
        <v>2.48025</v>
      </c>
      <c r="L285" s="110" t="n">
        <v>41</v>
      </c>
      <c r="M285" s="110" t="n">
        <v>850</v>
      </c>
      <c r="N285" s="112" t="n">
        <f aca="false">M285-B285</f>
        <v>740.46</v>
      </c>
      <c r="O285" s="113" t="n">
        <f aca="false">R285/(Dados_Peso!$M$9)</f>
        <v>2.204230084</v>
      </c>
      <c r="P285" s="113" t="n">
        <f aca="false">(Dados_Peso!$M$5-Dados_Peso!$K$5)/40</f>
        <v>2.234375</v>
      </c>
      <c r="Q285" s="113" t="n">
        <f aca="false">Racao!$G$7*R285</f>
        <v>0.5532646167</v>
      </c>
      <c r="R285" s="118" t="n">
        <f aca="false">Racao!$H$21</f>
        <v>109.3408333</v>
      </c>
    </row>
    <row r="286" customFormat="false" ht="15.75" hidden="false" customHeight="false" outlineLevel="0" collapsed="false">
      <c r="A286" s="6" t="e">
        <v>#NAME?</v>
      </c>
      <c r="B286" s="7" t="n">
        <v>134.75</v>
      </c>
      <c r="C286" s="7" t="n">
        <v>18.7</v>
      </c>
      <c r="D286" s="7" t="n">
        <v>16.3</v>
      </c>
      <c r="E286" s="7" t="n">
        <v>5.1</v>
      </c>
      <c r="F286" s="7" t="n">
        <v>5.6</v>
      </c>
      <c r="G286" s="7" t="n">
        <v>2.4</v>
      </c>
      <c r="H286" s="119" t="str">
        <f aca="false">IF(B286 &gt;= 120, "2", "1")</f>
        <v>2</v>
      </c>
      <c r="I286" s="111" t="n">
        <v>45392</v>
      </c>
      <c r="J286" s="112" t="n">
        <f aca="false">Racao!$H$24</f>
        <v>65.04083333</v>
      </c>
      <c r="K286" s="113" t="n">
        <f aca="false">(Dados_Peso!$M$5-Dados_Peso!$L$5)/20</f>
        <v>2.48025</v>
      </c>
      <c r="L286" s="110" t="n">
        <v>41</v>
      </c>
      <c r="M286" s="110" t="n">
        <v>850</v>
      </c>
      <c r="N286" s="112" t="n">
        <f aca="false">M286-B286</f>
        <v>715.25</v>
      </c>
      <c r="O286" s="113" t="n">
        <f aca="false">R286/(Dados_Peso!$M$9)</f>
        <v>2.204230084</v>
      </c>
      <c r="P286" s="113" t="n">
        <f aca="false">(Dados_Peso!$M$5-Dados_Peso!$K$5)/40</f>
        <v>2.234375</v>
      </c>
      <c r="Q286" s="113" t="n">
        <f aca="false">Racao!$G$7*R286</f>
        <v>0.5532646167</v>
      </c>
      <c r="R286" s="118" t="n">
        <f aca="false">Racao!$H$21</f>
        <v>109.3408333</v>
      </c>
    </row>
    <row r="287" customFormat="false" ht="15.75" hidden="false" customHeight="false" outlineLevel="0" collapsed="false">
      <c r="A287" s="6" t="e">
        <v>#NAME?</v>
      </c>
      <c r="B287" s="7" t="n">
        <v>144.46</v>
      </c>
      <c r="C287" s="7" t="n">
        <v>19.03</v>
      </c>
      <c r="D287" s="7" t="n">
        <v>16.7</v>
      </c>
      <c r="E287" s="7" t="n">
        <v>5.2</v>
      </c>
      <c r="F287" s="7" t="n">
        <v>5.5</v>
      </c>
      <c r="G287" s="7" t="n">
        <v>2.5</v>
      </c>
      <c r="H287" s="119" t="str">
        <f aca="false">IF(B287 &gt;= 120, "2", "1")</f>
        <v>2</v>
      </c>
      <c r="I287" s="111" t="n">
        <v>45392</v>
      </c>
      <c r="J287" s="112" t="n">
        <f aca="false">Racao!$H$24</f>
        <v>65.04083333</v>
      </c>
      <c r="K287" s="113" t="n">
        <f aca="false">(Dados_Peso!$M$5-Dados_Peso!$L$5)/20</f>
        <v>2.48025</v>
      </c>
      <c r="L287" s="110" t="n">
        <v>41</v>
      </c>
      <c r="M287" s="110" t="n">
        <v>850</v>
      </c>
      <c r="N287" s="112" t="n">
        <f aca="false">M287-B287</f>
        <v>705.54</v>
      </c>
      <c r="O287" s="113" t="n">
        <f aca="false">R287/(Dados_Peso!$M$9)</f>
        <v>2.204230084</v>
      </c>
      <c r="P287" s="113" t="n">
        <f aca="false">(Dados_Peso!$M$5-Dados_Peso!$K$5)/40</f>
        <v>2.234375</v>
      </c>
      <c r="Q287" s="113" t="n">
        <f aca="false">Racao!$G$7*R287</f>
        <v>0.5532646167</v>
      </c>
      <c r="R287" s="118" t="n">
        <f aca="false">Racao!$H$21</f>
        <v>109.3408333</v>
      </c>
    </row>
    <row r="288" customFormat="false" ht="15.75" hidden="false" customHeight="false" outlineLevel="0" collapsed="false">
      <c r="A288" s="6" t="e">
        <v>#NAME?</v>
      </c>
      <c r="B288" s="7" t="n">
        <v>110.7</v>
      </c>
      <c r="C288" s="7" t="n">
        <v>17.5</v>
      </c>
      <c r="D288" s="7" t="n">
        <v>14.9</v>
      </c>
      <c r="E288" s="7" t="n">
        <v>4.9</v>
      </c>
      <c r="F288" s="7" t="n">
        <v>5.4</v>
      </c>
      <c r="G288" s="7" t="n">
        <v>2.3</v>
      </c>
      <c r="H288" s="119" t="str">
        <f aca="false">IF(B288 &gt;= 120, "2", "1")</f>
        <v>1</v>
      </c>
      <c r="I288" s="111" t="n">
        <v>45392</v>
      </c>
      <c r="J288" s="112" t="n">
        <f aca="false">Racao!$H$24</f>
        <v>65.04083333</v>
      </c>
      <c r="K288" s="113" t="n">
        <f aca="false">(Dados_Peso!$M$5-Dados_Peso!$L$5)/20</f>
        <v>2.48025</v>
      </c>
      <c r="L288" s="110" t="n">
        <v>41</v>
      </c>
      <c r="M288" s="110" t="n">
        <v>850</v>
      </c>
      <c r="N288" s="112" t="n">
        <f aca="false">M288-B288</f>
        <v>739.3</v>
      </c>
      <c r="O288" s="113" t="n">
        <f aca="false">R288/(Dados_Peso!$M$9)</f>
        <v>2.204230084</v>
      </c>
      <c r="P288" s="113" t="n">
        <f aca="false">(Dados_Peso!$M$5-Dados_Peso!$K$5)/40</f>
        <v>2.234375</v>
      </c>
      <c r="Q288" s="113" t="n">
        <f aca="false">Racao!$G$7*R288</f>
        <v>0.5532646167</v>
      </c>
      <c r="R288" s="118" t="n">
        <f aca="false">Racao!$H$21</f>
        <v>109.3408333</v>
      </c>
    </row>
    <row r="289" customFormat="false" ht="15.75" hidden="false" customHeight="false" outlineLevel="0" collapsed="false">
      <c r="A289" s="6" t="e">
        <v>#NAME?</v>
      </c>
      <c r="B289" s="12" t="n">
        <v>99.57</v>
      </c>
      <c r="C289" s="7" t="n">
        <v>17</v>
      </c>
      <c r="D289" s="7" t="n">
        <v>14.3</v>
      </c>
      <c r="E289" s="7" t="n">
        <v>4.9</v>
      </c>
      <c r="F289" s="7" t="n">
        <v>4.6</v>
      </c>
      <c r="G289" s="7" t="n">
        <v>2.3</v>
      </c>
      <c r="H289" s="119" t="str">
        <f aca="false">IF(B289 &gt;= 120, "2", "1")</f>
        <v>1</v>
      </c>
      <c r="I289" s="111" t="n">
        <v>45392</v>
      </c>
      <c r="J289" s="112" t="n">
        <f aca="false">Racao!$H$24</f>
        <v>65.04083333</v>
      </c>
      <c r="K289" s="113" t="n">
        <f aca="false">(Dados_Peso!$M$5-Dados_Peso!$L$5)/20</f>
        <v>2.48025</v>
      </c>
      <c r="L289" s="110" t="n">
        <v>41</v>
      </c>
      <c r="M289" s="110" t="n">
        <v>850</v>
      </c>
      <c r="N289" s="112" t="n">
        <f aca="false">M289-B289</f>
        <v>750.43</v>
      </c>
      <c r="O289" s="113" t="n">
        <f aca="false">R289/(Dados_Peso!$M$9)</f>
        <v>2.204230084</v>
      </c>
      <c r="P289" s="113" t="n">
        <f aca="false">(Dados_Peso!$M$5-Dados_Peso!$K$5)/40</f>
        <v>2.234375</v>
      </c>
      <c r="Q289" s="113" t="n">
        <f aca="false">Racao!$G$7*R289</f>
        <v>0.5532646167</v>
      </c>
      <c r="R289" s="118" t="n">
        <f aca="false">Racao!$H$21</f>
        <v>109.3408333</v>
      </c>
    </row>
    <row r="290" customFormat="false" ht="15.75" hidden="false" customHeight="false" outlineLevel="0" collapsed="false">
      <c r="A290" s="6" t="e">
        <v>#NAME?</v>
      </c>
      <c r="B290" s="7" t="n">
        <v>176.02</v>
      </c>
      <c r="C290" s="7" t="n">
        <v>20.4</v>
      </c>
      <c r="D290" s="7" t="n">
        <v>17.3</v>
      </c>
      <c r="E290" s="7" t="n">
        <v>5.4</v>
      </c>
      <c r="F290" s="7" t="n">
        <v>6</v>
      </c>
      <c r="G290" s="7" t="n">
        <v>2.6</v>
      </c>
      <c r="H290" s="119" t="str">
        <f aca="false">IF(B290 &gt;= 120, "2", "1")</f>
        <v>2</v>
      </c>
      <c r="I290" s="111" t="n">
        <v>45392</v>
      </c>
      <c r="J290" s="112" t="n">
        <f aca="false">Racao!$H$24</f>
        <v>65.04083333</v>
      </c>
      <c r="K290" s="113" t="n">
        <f aca="false">(Dados_Peso!$M$5-Dados_Peso!$L$5)/20</f>
        <v>2.48025</v>
      </c>
      <c r="L290" s="110" t="n">
        <v>41</v>
      </c>
      <c r="M290" s="110" t="n">
        <v>850</v>
      </c>
      <c r="N290" s="112" t="n">
        <f aca="false">M290-B290</f>
        <v>673.98</v>
      </c>
      <c r="O290" s="113" t="n">
        <f aca="false">R290/(Dados_Peso!$M$9)</f>
        <v>2.204230084</v>
      </c>
      <c r="P290" s="113" t="n">
        <f aca="false">(Dados_Peso!$M$5-Dados_Peso!$K$5)/40</f>
        <v>2.234375</v>
      </c>
      <c r="Q290" s="113" t="n">
        <f aca="false">Racao!$G$7*R290</f>
        <v>0.5532646167</v>
      </c>
      <c r="R290" s="118" t="n">
        <f aca="false">Racao!$H$21</f>
        <v>109.3408333</v>
      </c>
    </row>
    <row r="291" customFormat="false" ht="15.75" hidden="false" customHeight="false" outlineLevel="0" collapsed="false">
      <c r="A291" s="6" t="e">
        <v>#NAME?</v>
      </c>
      <c r="B291" s="7" t="n">
        <v>91.8</v>
      </c>
      <c r="C291" s="7" t="n">
        <v>17</v>
      </c>
      <c r="D291" s="7" t="n">
        <v>14.3</v>
      </c>
      <c r="E291" s="7" t="n">
        <v>5</v>
      </c>
      <c r="F291" s="7" t="n">
        <v>5</v>
      </c>
      <c r="G291" s="7" t="n">
        <v>2.2</v>
      </c>
      <c r="H291" s="119" t="str">
        <f aca="false">IF(B291 &gt;= 120, "2", "1")</f>
        <v>1</v>
      </c>
      <c r="I291" s="111" t="n">
        <v>45392</v>
      </c>
      <c r="J291" s="112" t="n">
        <f aca="false">Racao!$H$24</f>
        <v>65.04083333</v>
      </c>
      <c r="K291" s="113" t="n">
        <f aca="false">(Dados_Peso!$M$5-Dados_Peso!$L$5)/20</f>
        <v>2.48025</v>
      </c>
      <c r="L291" s="110" t="n">
        <v>41</v>
      </c>
      <c r="M291" s="110" t="n">
        <v>850</v>
      </c>
      <c r="N291" s="112" t="n">
        <f aca="false">M291-B291</f>
        <v>758.2</v>
      </c>
      <c r="O291" s="113" t="n">
        <f aca="false">R291/(Dados_Peso!$M$9)</f>
        <v>2.204230084</v>
      </c>
      <c r="P291" s="113" t="n">
        <f aca="false">(Dados_Peso!$M$5-Dados_Peso!$K$5)/40</f>
        <v>2.234375</v>
      </c>
      <c r="Q291" s="113" t="n">
        <f aca="false">Racao!$G$7*R291</f>
        <v>0.5532646167</v>
      </c>
      <c r="R291" s="118" t="n">
        <f aca="false">Racao!$H$21</f>
        <v>109.3408333</v>
      </c>
    </row>
    <row r="292" customFormat="false" ht="15.75" hidden="false" customHeight="false" outlineLevel="0" collapsed="false">
      <c r="A292" s="6" t="e">
        <v>#NAME?</v>
      </c>
      <c r="B292" s="7" t="n">
        <v>139.27</v>
      </c>
      <c r="C292" s="7" t="n">
        <v>18.6</v>
      </c>
      <c r="D292" s="7" t="n">
        <v>15.7</v>
      </c>
      <c r="E292" s="7" t="n">
        <v>4.9</v>
      </c>
      <c r="F292" s="7" t="n">
        <v>5.6</v>
      </c>
      <c r="G292" s="7" t="n">
        <v>2.4</v>
      </c>
      <c r="H292" s="119" t="str">
        <f aca="false">IF(B292 &gt;= 120, "2", "1")</f>
        <v>2</v>
      </c>
      <c r="I292" s="111" t="n">
        <v>45392</v>
      </c>
      <c r="J292" s="112" t="n">
        <f aca="false">Racao!$H$24</f>
        <v>65.04083333</v>
      </c>
      <c r="K292" s="113" t="n">
        <f aca="false">(Dados_Peso!$M$5-Dados_Peso!$L$5)/20</f>
        <v>2.48025</v>
      </c>
      <c r="L292" s="110" t="n">
        <v>41</v>
      </c>
      <c r="M292" s="110" t="n">
        <v>850</v>
      </c>
      <c r="N292" s="112" t="n">
        <f aca="false">M292-B292</f>
        <v>710.73</v>
      </c>
      <c r="O292" s="113" t="n">
        <f aca="false">R292/(Dados_Peso!$M$9)</f>
        <v>2.204230084</v>
      </c>
      <c r="P292" s="113" t="n">
        <f aca="false">(Dados_Peso!$M$5-Dados_Peso!$K$5)/40</f>
        <v>2.234375</v>
      </c>
      <c r="Q292" s="113" t="n">
        <f aca="false">Racao!$G$7*R292</f>
        <v>0.5532646167</v>
      </c>
      <c r="R292" s="118" t="n">
        <f aca="false">Racao!$H$21</f>
        <v>109.3408333</v>
      </c>
    </row>
    <row r="293" customFormat="false" ht="15.75" hidden="false" customHeight="false" outlineLevel="0" collapsed="false">
      <c r="A293" s="6" t="e">
        <v>#NAME?</v>
      </c>
      <c r="B293" s="7" t="n">
        <v>155.14</v>
      </c>
      <c r="C293" s="7" t="n">
        <v>19.7</v>
      </c>
      <c r="D293" s="7" t="n">
        <v>16.8</v>
      </c>
      <c r="E293" s="7" t="n">
        <v>5.4</v>
      </c>
      <c r="F293" s="7" t="n">
        <v>6</v>
      </c>
      <c r="G293" s="7" t="n">
        <v>2.5</v>
      </c>
      <c r="H293" s="119" t="str">
        <f aca="false">IF(B293 &gt;= 120, "2", "1")</f>
        <v>2</v>
      </c>
      <c r="I293" s="111" t="n">
        <v>45392</v>
      </c>
      <c r="J293" s="112" t="n">
        <f aca="false">Racao!$H$24</f>
        <v>65.04083333</v>
      </c>
      <c r="K293" s="113" t="n">
        <f aca="false">(Dados_Peso!$M$5-Dados_Peso!$L$5)/20</f>
        <v>2.48025</v>
      </c>
      <c r="L293" s="110" t="n">
        <v>41</v>
      </c>
      <c r="M293" s="110" t="n">
        <v>850</v>
      </c>
      <c r="N293" s="112" t="n">
        <f aca="false">M293-B293</f>
        <v>694.86</v>
      </c>
      <c r="O293" s="113" t="n">
        <f aca="false">R293/(Dados_Peso!$M$9)</f>
        <v>2.204230084</v>
      </c>
      <c r="P293" s="113" t="n">
        <f aca="false">(Dados_Peso!$M$5-Dados_Peso!$K$5)/40</f>
        <v>2.234375</v>
      </c>
      <c r="Q293" s="113" t="n">
        <f aca="false">Racao!$G$7*R293</f>
        <v>0.5532646167</v>
      </c>
      <c r="R293" s="118" t="n">
        <f aca="false">Racao!$H$21</f>
        <v>109.3408333</v>
      </c>
    </row>
    <row r="294" customFormat="false" ht="15.75" hidden="false" customHeight="false" outlineLevel="0" collapsed="false">
      <c r="A294" s="6" t="e">
        <v>#NAME?</v>
      </c>
      <c r="B294" s="7" t="n">
        <v>105.22</v>
      </c>
      <c r="C294" s="7" t="n">
        <v>16.7</v>
      </c>
      <c r="D294" s="7" t="n">
        <v>14.4</v>
      </c>
      <c r="E294" s="7" t="n">
        <v>4.2</v>
      </c>
      <c r="F294" s="7" t="n">
        <v>5.1</v>
      </c>
      <c r="G294" s="7" t="n">
        <v>2.3</v>
      </c>
      <c r="H294" s="119" t="str">
        <f aca="false">IF(B294 &gt;= 120, "2", "1")</f>
        <v>1</v>
      </c>
      <c r="I294" s="111" t="n">
        <v>45392</v>
      </c>
      <c r="J294" s="112" t="n">
        <f aca="false">Racao!$H$24</f>
        <v>65.04083333</v>
      </c>
      <c r="K294" s="113" t="n">
        <f aca="false">(Dados_Peso!$M$5-Dados_Peso!$L$5)/20</f>
        <v>2.48025</v>
      </c>
      <c r="L294" s="110" t="n">
        <v>41</v>
      </c>
      <c r="M294" s="110" t="n">
        <v>850</v>
      </c>
      <c r="N294" s="112" t="n">
        <f aca="false">M294-B294</f>
        <v>744.78</v>
      </c>
      <c r="O294" s="113" t="n">
        <f aca="false">R294/(Dados_Peso!$M$9)</f>
        <v>2.204230084</v>
      </c>
      <c r="P294" s="113" t="n">
        <f aca="false">(Dados_Peso!$M$5-Dados_Peso!$K$5)/40</f>
        <v>2.234375</v>
      </c>
      <c r="Q294" s="113" t="n">
        <f aca="false">Racao!$G$7*R294</f>
        <v>0.5532646167</v>
      </c>
      <c r="R294" s="118" t="n">
        <f aca="false">Racao!$H$21</f>
        <v>109.3408333</v>
      </c>
    </row>
    <row r="295" customFormat="false" ht="15.75" hidden="false" customHeight="false" outlineLevel="0" collapsed="false">
      <c r="A295" s="6" t="e">
        <v>#NAME?</v>
      </c>
      <c r="B295" s="7" t="n">
        <v>108.42</v>
      </c>
      <c r="C295" s="7" t="n">
        <v>17.3</v>
      </c>
      <c r="D295" s="7" t="n">
        <v>14.6</v>
      </c>
      <c r="E295" s="7" t="n">
        <v>4.8</v>
      </c>
      <c r="F295" s="7" t="n">
        <v>5.1</v>
      </c>
      <c r="G295" s="7" t="n">
        <v>2.2</v>
      </c>
      <c r="H295" s="119" t="str">
        <f aca="false">IF(B295 &gt;= 120, "2", "1")</f>
        <v>1</v>
      </c>
      <c r="I295" s="111" t="n">
        <v>45392</v>
      </c>
      <c r="J295" s="112" t="n">
        <f aca="false">Racao!$H$24</f>
        <v>65.04083333</v>
      </c>
      <c r="K295" s="113" t="n">
        <f aca="false">(Dados_Peso!$M$5-Dados_Peso!$L$5)/20</f>
        <v>2.48025</v>
      </c>
      <c r="L295" s="110" t="n">
        <v>41</v>
      </c>
      <c r="M295" s="110" t="n">
        <v>850</v>
      </c>
      <c r="N295" s="112" t="n">
        <f aca="false">M295-B295</f>
        <v>741.58</v>
      </c>
      <c r="O295" s="113" t="n">
        <f aca="false">R295/(Dados_Peso!$M$9)</f>
        <v>2.204230084</v>
      </c>
      <c r="P295" s="113" t="n">
        <f aca="false">(Dados_Peso!$M$5-Dados_Peso!$K$5)/40</f>
        <v>2.234375</v>
      </c>
      <c r="Q295" s="113" t="n">
        <f aca="false">Racao!$G$7*R295</f>
        <v>0.5532646167</v>
      </c>
      <c r="R295" s="118" t="n">
        <f aca="false">Racao!$H$21</f>
        <v>109.3408333</v>
      </c>
    </row>
    <row r="296" customFormat="false" ht="15.75" hidden="false" customHeight="false" outlineLevel="0" collapsed="false">
      <c r="A296" s="6" t="e">
        <v>#NAME?</v>
      </c>
      <c r="B296" s="7" t="n">
        <v>117.92</v>
      </c>
      <c r="C296" s="7" t="n">
        <v>17.9</v>
      </c>
      <c r="D296" s="7" t="n">
        <v>15.1</v>
      </c>
      <c r="E296" s="7" t="n">
        <v>4.7</v>
      </c>
      <c r="F296" s="7" t="n">
        <v>5.3</v>
      </c>
      <c r="G296" s="7" t="n">
        <v>2.4</v>
      </c>
      <c r="H296" s="119" t="str">
        <f aca="false">IF(B296 &gt;= 120, "2", "1")</f>
        <v>1</v>
      </c>
      <c r="I296" s="111" t="n">
        <v>45392</v>
      </c>
      <c r="J296" s="112" t="n">
        <f aca="false">Racao!$H$24</f>
        <v>65.04083333</v>
      </c>
      <c r="K296" s="113" t="n">
        <f aca="false">(Dados_Peso!$M$5-Dados_Peso!$L$5)/20</f>
        <v>2.48025</v>
      </c>
      <c r="L296" s="110" t="n">
        <v>41</v>
      </c>
      <c r="M296" s="110" t="n">
        <v>850</v>
      </c>
      <c r="N296" s="112" t="n">
        <f aca="false">M296-B296</f>
        <v>732.08</v>
      </c>
      <c r="O296" s="113" t="n">
        <f aca="false">R296/(Dados_Peso!$M$9)</f>
        <v>2.204230084</v>
      </c>
      <c r="P296" s="113" t="n">
        <f aca="false">(Dados_Peso!$M$5-Dados_Peso!$K$5)/40</f>
        <v>2.234375</v>
      </c>
      <c r="Q296" s="113" t="n">
        <f aca="false">Racao!$G$7*R296</f>
        <v>0.5532646167</v>
      </c>
      <c r="R296" s="118" t="n">
        <f aca="false">Racao!$H$21</f>
        <v>109.3408333</v>
      </c>
    </row>
    <row r="297" customFormat="false" ht="15.75" hidden="false" customHeight="false" outlineLevel="0" collapsed="false">
      <c r="A297" s="6" t="e">
        <v>#NAME?</v>
      </c>
      <c r="B297" s="7" t="n">
        <v>182.44</v>
      </c>
      <c r="C297" s="7" t="n">
        <v>20.4</v>
      </c>
      <c r="D297" s="7" t="n">
        <v>17</v>
      </c>
      <c r="E297" s="7" t="n">
        <v>5.4</v>
      </c>
      <c r="F297" s="7" t="n">
        <v>6</v>
      </c>
      <c r="G297" s="7" t="n">
        <v>2.9</v>
      </c>
      <c r="H297" s="119" t="str">
        <f aca="false">IF(B297 &gt;= 120, "2", "1")</f>
        <v>2</v>
      </c>
      <c r="I297" s="111" t="n">
        <v>45392</v>
      </c>
      <c r="J297" s="112" t="n">
        <f aca="false">Racao!$H$24</f>
        <v>65.04083333</v>
      </c>
      <c r="K297" s="113" t="n">
        <f aca="false">(Dados_Peso!$M$5-Dados_Peso!$L$5)/20</f>
        <v>2.48025</v>
      </c>
      <c r="L297" s="110" t="n">
        <v>41</v>
      </c>
      <c r="M297" s="110" t="n">
        <v>850</v>
      </c>
      <c r="N297" s="112" t="n">
        <f aca="false">M297-B297</f>
        <v>667.56</v>
      </c>
      <c r="O297" s="113" t="n">
        <f aca="false">R297/(Dados_Peso!$M$9)</f>
        <v>2.204230084</v>
      </c>
      <c r="P297" s="113" t="n">
        <f aca="false">(Dados_Peso!$M$5-Dados_Peso!$K$5)/40</f>
        <v>2.234375</v>
      </c>
      <c r="Q297" s="113" t="n">
        <f aca="false">Racao!$G$7*R297</f>
        <v>0.5532646167</v>
      </c>
      <c r="R297" s="118" t="n">
        <f aca="false">Racao!$H$21</f>
        <v>109.3408333</v>
      </c>
    </row>
    <row r="298" customFormat="false" ht="15.75" hidden="false" customHeight="false" outlineLevel="0" collapsed="false">
      <c r="A298" s="6" t="e">
        <v>#NAME?</v>
      </c>
      <c r="B298" s="7" t="n">
        <v>113.04</v>
      </c>
      <c r="C298" s="7" t="n">
        <v>18.7</v>
      </c>
      <c r="D298" s="7" t="n">
        <v>15.4</v>
      </c>
      <c r="E298" s="7" t="n">
        <v>4.5</v>
      </c>
      <c r="F298" s="7" t="n">
        <v>4.9</v>
      </c>
      <c r="G298" s="7" t="n">
        <v>2.4</v>
      </c>
      <c r="H298" s="119" t="str">
        <f aca="false">IF(B298 &gt;= 120, "2", "1")</f>
        <v>1</v>
      </c>
      <c r="I298" s="111" t="n">
        <v>45392</v>
      </c>
      <c r="J298" s="112" t="n">
        <f aca="false">Racao!$H$24</f>
        <v>65.04083333</v>
      </c>
      <c r="K298" s="113" t="n">
        <f aca="false">(Dados_Peso!$M$5-Dados_Peso!$L$5)/20</f>
        <v>2.48025</v>
      </c>
      <c r="L298" s="110" t="n">
        <v>41</v>
      </c>
      <c r="M298" s="110" t="n">
        <v>850</v>
      </c>
      <c r="N298" s="112" t="n">
        <f aca="false">M298-B298</f>
        <v>736.96</v>
      </c>
      <c r="O298" s="113" t="n">
        <f aca="false">R298/(Dados_Peso!$M$9)</f>
        <v>2.204230084</v>
      </c>
      <c r="P298" s="113" t="n">
        <f aca="false">(Dados_Peso!$M$5-Dados_Peso!$K$5)/40</f>
        <v>2.234375</v>
      </c>
      <c r="Q298" s="113" t="n">
        <f aca="false">Racao!$G$7*R298</f>
        <v>0.5532646167</v>
      </c>
      <c r="R298" s="118" t="n">
        <f aca="false">Racao!$H$21</f>
        <v>109.3408333</v>
      </c>
    </row>
    <row r="299" customFormat="false" ht="15.75" hidden="false" customHeight="false" outlineLevel="0" collapsed="false">
      <c r="A299" s="6" t="e">
        <v>#NAME?</v>
      </c>
      <c r="B299" s="7" t="n">
        <v>126.74</v>
      </c>
      <c r="C299" s="7" t="n">
        <v>17.8</v>
      </c>
      <c r="D299" s="7" t="n">
        <v>15.2</v>
      </c>
      <c r="E299" s="7" t="n">
        <v>5</v>
      </c>
      <c r="F299" s="7" t="n">
        <v>5.7</v>
      </c>
      <c r="G299" s="7" t="n">
        <v>2.4</v>
      </c>
      <c r="H299" s="119" t="str">
        <f aca="false">IF(B299 &gt;= 120, "2", "1")</f>
        <v>2</v>
      </c>
      <c r="I299" s="111" t="n">
        <v>45392</v>
      </c>
      <c r="J299" s="112" t="n">
        <f aca="false">Racao!$H$24</f>
        <v>65.04083333</v>
      </c>
      <c r="K299" s="113" t="n">
        <f aca="false">(Dados_Peso!$M$5-Dados_Peso!$L$5)/20</f>
        <v>2.48025</v>
      </c>
      <c r="L299" s="110" t="n">
        <v>41</v>
      </c>
      <c r="M299" s="110" t="n">
        <v>850</v>
      </c>
      <c r="N299" s="112" t="n">
        <f aca="false">M299-B299</f>
        <v>723.26</v>
      </c>
      <c r="O299" s="113" t="n">
        <f aca="false">R299/(Dados_Peso!$M$9)</f>
        <v>2.204230084</v>
      </c>
      <c r="P299" s="113" t="n">
        <f aca="false">(Dados_Peso!$M$5-Dados_Peso!$K$5)/40</f>
        <v>2.234375</v>
      </c>
      <c r="Q299" s="113" t="n">
        <f aca="false">Racao!$G$7*R299</f>
        <v>0.5532646167</v>
      </c>
      <c r="R299" s="118" t="n">
        <f aca="false">Racao!$H$21</f>
        <v>109.3408333</v>
      </c>
    </row>
    <row r="300" customFormat="false" ht="15.75" hidden="false" customHeight="false" outlineLevel="0" collapsed="false">
      <c r="A300" s="6" t="e">
        <v>#NAME?</v>
      </c>
      <c r="B300" s="7" t="n">
        <v>90.17</v>
      </c>
      <c r="C300" s="7" t="n">
        <v>16.8</v>
      </c>
      <c r="D300" s="7" t="n">
        <v>14.3</v>
      </c>
      <c r="E300" s="7" t="n">
        <v>4.8</v>
      </c>
      <c r="F300" s="7" t="n">
        <v>4.5</v>
      </c>
      <c r="G300" s="7" t="n">
        <v>2.2</v>
      </c>
      <c r="H300" s="119" t="str">
        <f aca="false">IF(B300 &gt;= 120, "2", "1")</f>
        <v>1</v>
      </c>
      <c r="I300" s="111" t="n">
        <v>45392</v>
      </c>
      <c r="J300" s="112" t="n">
        <f aca="false">Racao!$H$24</f>
        <v>65.04083333</v>
      </c>
      <c r="K300" s="113" t="n">
        <f aca="false">(Dados_Peso!$M$5-Dados_Peso!$L$5)/20</f>
        <v>2.48025</v>
      </c>
      <c r="L300" s="110" t="n">
        <v>41</v>
      </c>
      <c r="M300" s="110" t="n">
        <v>850</v>
      </c>
      <c r="N300" s="112" t="n">
        <f aca="false">M300-B300</f>
        <v>759.83</v>
      </c>
      <c r="O300" s="113" t="n">
        <f aca="false">R300/(Dados_Peso!$M$9)</f>
        <v>2.204230084</v>
      </c>
      <c r="P300" s="113" t="n">
        <f aca="false">(Dados_Peso!$M$5-Dados_Peso!$K$5)/40</f>
        <v>2.234375</v>
      </c>
      <c r="Q300" s="113" t="n">
        <f aca="false">Racao!$G$7*R300</f>
        <v>0.5532646167</v>
      </c>
      <c r="R300" s="118" t="n">
        <f aca="false">Racao!$H$21</f>
        <v>109.3408333</v>
      </c>
    </row>
    <row r="301" customFormat="false" ht="15.75" hidden="false" customHeight="false" outlineLevel="0" collapsed="false">
      <c r="A301" s="6" t="e">
        <v>#NAME?</v>
      </c>
      <c r="B301" s="7" t="n">
        <v>120.36</v>
      </c>
      <c r="C301" s="7" t="n">
        <v>18.6</v>
      </c>
      <c r="D301" s="7" t="n">
        <v>15.7</v>
      </c>
      <c r="E301" s="7" t="n">
        <v>4.8</v>
      </c>
      <c r="F301" s="7" t="n">
        <v>5.1</v>
      </c>
      <c r="G301" s="7" t="n">
        <v>2.4</v>
      </c>
      <c r="H301" s="119" t="str">
        <f aca="false">IF(B301 &gt;= 120, "2", "1")</f>
        <v>2</v>
      </c>
      <c r="I301" s="111" t="n">
        <v>45392</v>
      </c>
      <c r="J301" s="112" t="n">
        <f aca="false">Racao!$H$24</f>
        <v>65.04083333</v>
      </c>
      <c r="K301" s="113" t="n">
        <f aca="false">(Dados_Peso!$M$5-Dados_Peso!$L$5)/20</f>
        <v>2.48025</v>
      </c>
      <c r="L301" s="110" t="n">
        <v>41</v>
      </c>
      <c r="M301" s="110" t="n">
        <v>850</v>
      </c>
      <c r="N301" s="112" t="n">
        <f aca="false">M301-B301</f>
        <v>729.64</v>
      </c>
      <c r="O301" s="113" t="n">
        <f aca="false">R301/(Dados_Peso!$M$9)</f>
        <v>2.204230084</v>
      </c>
      <c r="P301" s="113" t="n">
        <f aca="false">(Dados_Peso!$M$5-Dados_Peso!$K$5)/40</f>
        <v>2.234375</v>
      </c>
      <c r="Q301" s="113" t="n">
        <f aca="false">Racao!$G$7*R301</f>
        <v>0.5532646167</v>
      </c>
      <c r="R301" s="118" t="n">
        <f aca="false">Racao!$H$21</f>
        <v>109.3408333</v>
      </c>
    </row>
    <row r="302" customFormat="false" ht="15.75" hidden="false" customHeight="false" outlineLevel="0" collapsed="false">
      <c r="A302" s="6" t="e">
        <v>#NAME?</v>
      </c>
      <c r="B302" s="7" t="n">
        <v>156.47</v>
      </c>
      <c r="C302" s="7" t="n">
        <v>19.5</v>
      </c>
      <c r="D302" s="7" t="n">
        <v>16.7</v>
      </c>
      <c r="E302" s="7" t="n">
        <v>5.4</v>
      </c>
      <c r="F302" s="7" t="n">
        <v>5.6</v>
      </c>
      <c r="G302" s="7" t="n">
        <v>2.5</v>
      </c>
      <c r="H302" s="119" t="str">
        <f aca="false">IF(B302 &gt;= 120, "2", "1")</f>
        <v>2</v>
      </c>
      <c r="I302" s="111" t="n">
        <v>45392</v>
      </c>
      <c r="J302" s="112" t="n">
        <f aca="false">Racao!$H$24</f>
        <v>65.04083333</v>
      </c>
      <c r="K302" s="113" t="n">
        <f aca="false">(Dados_Peso!$M$5-Dados_Peso!$L$5)/20</f>
        <v>2.48025</v>
      </c>
      <c r="L302" s="110" t="n">
        <v>41</v>
      </c>
      <c r="M302" s="110" t="n">
        <v>850</v>
      </c>
      <c r="N302" s="112" t="n">
        <f aca="false">M302-B302</f>
        <v>693.53</v>
      </c>
      <c r="O302" s="113" t="n">
        <f aca="false">R302/(Dados_Peso!$M$9)</f>
        <v>2.204230084</v>
      </c>
      <c r="P302" s="113" t="n">
        <f aca="false">(Dados_Peso!$M$5-Dados_Peso!$K$5)/40</f>
        <v>2.234375</v>
      </c>
      <c r="Q302" s="113" t="n">
        <f aca="false">Racao!$G$7*R302</f>
        <v>0.5532646167</v>
      </c>
      <c r="R302" s="118" t="n">
        <f aca="false">Racao!$H$21</f>
        <v>109.3408333</v>
      </c>
    </row>
    <row r="303" customFormat="false" ht="15.75" hidden="false" customHeight="false" outlineLevel="0" collapsed="false">
      <c r="A303" s="6" t="e">
        <v>#NAME?</v>
      </c>
      <c r="B303" s="7" t="n">
        <v>167.45</v>
      </c>
      <c r="C303" s="7" t="n">
        <v>19.7</v>
      </c>
      <c r="D303" s="7" t="n">
        <v>16.7</v>
      </c>
      <c r="E303" s="7" t="n">
        <v>5.6</v>
      </c>
      <c r="F303" s="7" t="n">
        <v>5.5</v>
      </c>
      <c r="G303" s="7" t="n">
        <v>2.7</v>
      </c>
      <c r="H303" s="119" t="str">
        <f aca="false">IF(B303 &gt;= 120, "2", "1")</f>
        <v>2</v>
      </c>
      <c r="I303" s="111" t="n">
        <v>45392</v>
      </c>
      <c r="J303" s="112" t="n">
        <f aca="false">Racao!$H$24</f>
        <v>65.04083333</v>
      </c>
      <c r="K303" s="113" t="n">
        <f aca="false">(Dados_Peso!$M$5-Dados_Peso!$L$5)/20</f>
        <v>2.48025</v>
      </c>
      <c r="L303" s="110" t="n">
        <v>41</v>
      </c>
      <c r="M303" s="110" t="n">
        <v>850</v>
      </c>
      <c r="N303" s="112" t="n">
        <f aca="false">M303-B303</f>
        <v>682.55</v>
      </c>
      <c r="O303" s="113" t="n">
        <f aca="false">R303/(Dados_Peso!$M$9)</f>
        <v>2.204230084</v>
      </c>
      <c r="P303" s="113" t="n">
        <f aca="false">(Dados_Peso!$M$5-Dados_Peso!$K$5)/40</f>
        <v>2.234375</v>
      </c>
      <c r="Q303" s="113" t="n">
        <f aca="false">Racao!$G$7*R303</f>
        <v>0.5532646167</v>
      </c>
      <c r="R303" s="118" t="n">
        <f aca="false">Racao!$H$21</f>
        <v>109.3408333</v>
      </c>
    </row>
    <row r="304" customFormat="false" ht="15.75" hidden="false" customHeight="false" outlineLevel="0" collapsed="false">
      <c r="A304" s="6" t="e">
        <v>#NAME?</v>
      </c>
      <c r="B304" s="7" t="n">
        <v>136.07</v>
      </c>
      <c r="C304" s="7" t="n">
        <v>18.7</v>
      </c>
      <c r="D304" s="7" t="n">
        <v>15.9</v>
      </c>
      <c r="E304" s="7" t="n">
        <v>5.3</v>
      </c>
      <c r="F304" s="7" t="n">
        <v>5.5</v>
      </c>
      <c r="G304" s="7" t="n">
        <v>2.5</v>
      </c>
      <c r="H304" s="119" t="str">
        <f aca="false">IF(B304 &gt;= 120, "2", "1")</f>
        <v>2</v>
      </c>
      <c r="I304" s="111" t="n">
        <v>45392</v>
      </c>
      <c r="J304" s="112" t="n">
        <f aca="false">Racao!$H$24</f>
        <v>65.04083333</v>
      </c>
      <c r="K304" s="113" t="n">
        <f aca="false">(Dados_Peso!$M$5-Dados_Peso!$L$5)/20</f>
        <v>2.48025</v>
      </c>
      <c r="L304" s="110" t="n">
        <v>41</v>
      </c>
      <c r="M304" s="110" t="n">
        <v>850</v>
      </c>
      <c r="N304" s="112" t="n">
        <f aca="false">M304-B304</f>
        <v>713.93</v>
      </c>
      <c r="O304" s="113" t="n">
        <f aca="false">R304/(Dados_Peso!$M$9)</f>
        <v>2.204230084</v>
      </c>
      <c r="P304" s="113" t="n">
        <f aca="false">(Dados_Peso!$M$5-Dados_Peso!$K$5)/40</f>
        <v>2.234375</v>
      </c>
      <c r="Q304" s="113" t="n">
        <f aca="false">Racao!$G$7*R304</f>
        <v>0.5532646167</v>
      </c>
      <c r="R304" s="118" t="n">
        <f aca="false">Racao!$H$21</f>
        <v>109.3408333</v>
      </c>
    </row>
    <row r="305" customFormat="false" ht="15.75" hidden="false" customHeight="false" outlineLevel="0" collapsed="false">
      <c r="A305" s="6" t="e">
        <v>#NAME?</v>
      </c>
      <c r="B305" s="7" t="n">
        <v>135.23</v>
      </c>
      <c r="C305" s="7" t="n">
        <v>18.6</v>
      </c>
      <c r="D305" s="7" t="n">
        <v>15.3</v>
      </c>
      <c r="E305" s="7" t="n">
        <v>5.4</v>
      </c>
      <c r="F305" s="7" t="n">
        <v>4.9</v>
      </c>
      <c r="G305" s="7" t="n">
        <v>2.5</v>
      </c>
      <c r="H305" s="119" t="str">
        <f aca="false">IF(B305 &gt;= 120, "2", "1")</f>
        <v>2</v>
      </c>
      <c r="I305" s="111" t="n">
        <v>45392</v>
      </c>
      <c r="J305" s="112" t="n">
        <f aca="false">Racao!$H$24</f>
        <v>65.04083333</v>
      </c>
      <c r="K305" s="113" t="n">
        <f aca="false">(Dados_Peso!$M$5-Dados_Peso!$L$5)/20</f>
        <v>2.48025</v>
      </c>
      <c r="L305" s="110" t="n">
        <v>41</v>
      </c>
      <c r="M305" s="110" t="n">
        <v>850</v>
      </c>
      <c r="N305" s="112" t="n">
        <f aca="false">M305-B305</f>
        <v>714.77</v>
      </c>
      <c r="O305" s="113" t="n">
        <f aca="false">R305/(Dados_Peso!$M$9)</f>
        <v>2.204230084</v>
      </c>
      <c r="P305" s="113" t="n">
        <f aca="false">(Dados_Peso!$M$5-Dados_Peso!$K$5)/40</f>
        <v>2.234375</v>
      </c>
      <c r="Q305" s="113" t="n">
        <f aca="false">Racao!$G$7*R305</f>
        <v>0.5532646167</v>
      </c>
      <c r="R305" s="118" t="n">
        <f aca="false">Racao!$H$21</f>
        <v>109.3408333</v>
      </c>
    </row>
    <row r="306" customFormat="false" ht="15.75" hidden="false" customHeight="false" outlineLevel="0" collapsed="false">
      <c r="A306" s="6" t="e">
        <v>#NAME?</v>
      </c>
      <c r="B306" s="7" t="n">
        <v>137.64</v>
      </c>
      <c r="C306" s="7" t="n">
        <v>18.3</v>
      </c>
      <c r="D306" s="7" t="n">
        <v>15.3</v>
      </c>
      <c r="E306" s="7" t="n">
        <v>5.1</v>
      </c>
      <c r="F306" s="7" t="n">
        <v>5.5</v>
      </c>
      <c r="G306" s="7" t="n">
        <v>2.3</v>
      </c>
      <c r="H306" s="119" t="str">
        <f aca="false">IF(B306 &gt;= 120, "2", "1")</f>
        <v>2</v>
      </c>
      <c r="I306" s="111" t="n">
        <v>45392</v>
      </c>
      <c r="J306" s="112" t="n">
        <f aca="false">Racao!$H$24</f>
        <v>65.04083333</v>
      </c>
      <c r="K306" s="113" t="n">
        <f aca="false">(Dados_Peso!$M$5-Dados_Peso!$L$5)/20</f>
        <v>2.48025</v>
      </c>
      <c r="L306" s="110" t="n">
        <v>41</v>
      </c>
      <c r="M306" s="110" t="n">
        <v>850</v>
      </c>
      <c r="N306" s="112" t="n">
        <f aca="false">M306-B306</f>
        <v>712.36</v>
      </c>
      <c r="O306" s="113" t="n">
        <f aca="false">R306/(Dados_Peso!$M$9)</f>
        <v>2.204230084</v>
      </c>
      <c r="P306" s="113" t="n">
        <f aca="false">(Dados_Peso!$M$5-Dados_Peso!$K$5)/40</f>
        <v>2.234375</v>
      </c>
      <c r="Q306" s="113" t="n">
        <f aca="false">Racao!$G$7*R306</f>
        <v>0.5532646167</v>
      </c>
      <c r="R306" s="118" t="n">
        <f aca="false">Racao!$H$21</f>
        <v>109.3408333</v>
      </c>
    </row>
    <row r="307" customFormat="false" ht="15.75" hidden="false" customHeight="false" outlineLevel="0" collapsed="false">
      <c r="A307" s="6" t="e">
        <v>#NAME?</v>
      </c>
      <c r="B307" s="7" t="n">
        <v>101.8</v>
      </c>
      <c r="C307" s="7" t="n">
        <v>17.3</v>
      </c>
      <c r="D307" s="7" t="n">
        <v>14.5</v>
      </c>
      <c r="E307" s="7" t="n">
        <v>4.6</v>
      </c>
      <c r="F307" s="7" t="n">
        <v>5.1</v>
      </c>
      <c r="G307" s="7" t="n">
        <v>2.2</v>
      </c>
      <c r="H307" s="119" t="str">
        <f aca="false">IF(B307 &gt;= 120, "2", "1")</f>
        <v>1</v>
      </c>
      <c r="I307" s="111" t="n">
        <v>45392</v>
      </c>
      <c r="J307" s="112" t="n">
        <f aca="false">Racao!$H$24</f>
        <v>65.04083333</v>
      </c>
      <c r="K307" s="113" t="n">
        <f aca="false">(Dados_Peso!$M$5-Dados_Peso!$L$5)/20</f>
        <v>2.48025</v>
      </c>
      <c r="L307" s="110" t="n">
        <v>41</v>
      </c>
      <c r="M307" s="110" t="n">
        <v>850</v>
      </c>
      <c r="N307" s="112" t="n">
        <f aca="false">M307-B307</f>
        <v>748.2</v>
      </c>
      <c r="O307" s="113" t="n">
        <f aca="false">R307/(Dados_Peso!$M$9)</f>
        <v>2.204230084</v>
      </c>
      <c r="P307" s="113" t="n">
        <f aca="false">(Dados_Peso!$M$5-Dados_Peso!$K$5)/40</f>
        <v>2.234375</v>
      </c>
      <c r="Q307" s="113" t="n">
        <f aca="false">Racao!$G$7*R307</f>
        <v>0.5532646167</v>
      </c>
      <c r="R307" s="118" t="n">
        <f aca="false">Racao!$H$21</f>
        <v>109.3408333</v>
      </c>
    </row>
    <row r="308" customFormat="false" ht="15.75" hidden="false" customHeight="false" outlineLevel="0" collapsed="false">
      <c r="A308" s="6" t="e">
        <v>#NAME?</v>
      </c>
      <c r="B308" s="7" t="n">
        <v>148.04</v>
      </c>
      <c r="C308" s="7" t="n">
        <v>19.5</v>
      </c>
      <c r="D308" s="7" t="n">
        <v>16.6</v>
      </c>
      <c r="E308" s="7" t="n">
        <v>5</v>
      </c>
      <c r="F308" s="7" t="n">
        <v>5.6</v>
      </c>
      <c r="G308" s="7" t="n">
        <v>2.4</v>
      </c>
      <c r="H308" s="119" t="str">
        <f aca="false">IF(B308 &gt;= 120, "2", "1")</f>
        <v>2</v>
      </c>
      <c r="I308" s="111" t="n">
        <v>45392</v>
      </c>
      <c r="J308" s="112" t="n">
        <f aca="false">Racao!$H$24</f>
        <v>65.04083333</v>
      </c>
      <c r="K308" s="113" t="n">
        <f aca="false">(Dados_Peso!$M$5-Dados_Peso!$L$5)/20</f>
        <v>2.48025</v>
      </c>
      <c r="L308" s="110" t="n">
        <v>41</v>
      </c>
      <c r="M308" s="110" t="n">
        <v>850</v>
      </c>
      <c r="N308" s="112" t="n">
        <f aca="false">M308-B308</f>
        <v>701.96</v>
      </c>
      <c r="O308" s="113" t="n">
        <f aca="false">R308/(Dados_Peso!$M$9)</f>
        <v>2.204230084</v>
      </c>
      <c r="P308" s="113" t="n">
        <f aca="false">(Dados_Peso!$M$5-Dados_Peso!$K$5)/40</f>
        <v>2.234375</v>
      </c>
      <c r="Q308" s="113" t="n">
        <f aca="false">Racao!$G$7*R308</f>
        <v>0.5532646167</v>
      </c>
      <c r="R308" s="118" t="n">
        <f aca="false">Racao!$H$21</f>
        <v>109.3408333</v>
      </c>
    </row>
    <row r="309" customFormat="false" ht="15.75" hidden="false" customHeight="false" outlineLevel="0" collapsed="false">
      <c r="A309" s="6" t="e">
        <v>#NAME?</v>
      </c>
      <c r="B309" s="7" t="n">
        <v>119.59</v>
      </c>
      <c r="C309" s="7" t="n">
        <v>18.5</v>
      </c>
      <c r="D309" s="7" t="n">
        <v>15.4</v>
      </c>
      <c r="E309" s="7" t="n">
        <v>4.7</v>
      </c>
      <c r="F309" s="7" t="n">
        <v>5.5</v>
      </c>
      <c r="G309" s="7" t="n">
        <v>2.4</v>
      </c>
      <c r="H309" s="119" t="str">
        <f aca="false">IF(B309 &gt;= 120, "2", "1")</f>
        <v>1</v>
      </c>
      <c r="I309" s="111" t="n">
        <v>45392</v>
      </c>
      <c r="J309" s="112" t="n">
        <f aca="false">Racao!$H$24</f>
        <v>65.04083333</v>
      </c>
      <c r="K309" s="113" t="n">
        <f aca="false">(Dados_Peso!$M$5-Dados_Peso!$L$5)/20</f>
        <v>2.48025</v>
      </c>
      <c r="L309" s="110" t="n">
        <v>41</v>
      </c>
      <c r="M309" s="110" t="n">
        <v>850</v>
      </c>
      <c r="N309" s="112" t="n">
        <f aca="false">M309-B309</f>
        <v>730.41</v>
      </c>
      <c r="O309" s="113" t="n">
        <f aca="false">R309/(Dados_Peso!$M$9)</f>
        <v>2.204230084</v>
      </c>
      <c r="P309" s="113" t="n">
        <f aca="false">(Dados_Peso!$M$5-Dados_Peso!$K$5)/40</f>
        <v>2.234375</v>
      </c>
      <c r="Q309" s="113" t="n">
        <f aca="false">Racao!$G$7*R309</f>
        <v>0.5532646167</v>
      </c>
      <c r="R309" s="118" t="n">
        <f aca="false">Racao!$H$21</f>
        <v>109.3408333</v>
      </c>
    </row>
    <row r="310" customFormat="false" ht="15.75" hidden="false" customHeight="false" outlineLevel="0" collapsed="false">
      <c r="A310" s="6" t="e">
        <v>#NAME?</v>
      </c>
      <c r="B310" s="7" t="n">
        <v>134.56</v>
      </c>
      <c r="C310" s="7" t="n">
        <v>19.4</v>
      </c>
      <c r="D310" s="7" t="n">
        <v>16.5</v>
      </c>
      <c r="E310" s="7" t="n">
        <v>5</v>
      </c>
      <c r="F310" s="7" t="n">
        <v>5.5</v>
      </c>
      <c r="G310" s="7" t="n">
        <v>2.4</v>
      </c>
      <c r="H310" s="119" t="str">
        <f aca="false">IF(B310 &gt;= 120, "2", "1")</f>
        <v>2</v>
      </c>
      <c r="I310" s="111" t="n">
        <v>45392</v>
      </c>
      <c r="J310" s="112" t="n">
        <f aca="false">Racao!$H$24</f>
        <v>65.04083333</v>
      </c>
      <c r="K310" s="113" t="n">
        <f aca="false">(Dados_Peso!$M$5-Dados_Peso!$L$5)/20</f>
        <v>2.48025</v>
      </c>
      <c r="L310" s="110" t="n">
        <v>41</v>
      </c>
      <c r="M310" s="110" t="n">
        <v>850</v>
      </c>
      <c r="N310" s="112" t="n">
        <f aca="false">M310-B310</f>
        <v>715.44</v>
      </c>
      <c r="O310" s="113" t="n">
        <f aca="false">R310/(Dados_Peso!$M$9)</f>
        <v>2.204230084</v>
      </c>
      <c r="P310" s="113" t="n">
        <f aca="false">(Dados_Peso!$M$5-Dados_Peso!$K$5)/40</f>
        <v>2.234375</v>
      </c>
      <c r="Q310" s="113" t="n">
        <f aca="false">Racao!$G$7*R310</f>
        <v>0.5532646167</v>
      </c>
      <c r="R310" s="118" t="n">
        <f aca="false">Racao!$H$21</f>
        <v>109.3408333</v>
      </c>
    </row>
    <row r="311" customFormat="false" ht="15.75" hidden="false" customHeight="false" outlineLevel="0" collapsed="false">
      <c r="A311" s="6" t="e">
        <v>#NAME?</v>
      </c>
      <c r="B311" s="7" t="n">
        <v>104.61</v>
      </c>
      <c r="C311" s="7" t="n">
        <v>18.2</v>
      </c>
      <c r="D311" s="7" t="n">
        <v>15.1</v>
      </c>
      <c r="E311" s="7" t="n">
        <v>4.6</v>
      </c>
      <c r="F311" s="7" t="n">
        <v>4.9</v>
      </c>
      <c r="G311" s="7" t="n">
        <v>2.2</v>
      </c>
      <c r="H311" s="119" t="str">
        <f aca="false">IF(B311 &gt;= 120, "2", "1")</f>
        <v>1</v>
      </c>
      <c r="I311" s="111" t="n">
        <v>45392</v>
      </c>
      <c r="J311" s="112" t="n">
        <f aca="false">Racao!$H$24</f>
        <v>65.04083333</v>
      </c>
      <c r="K311" s="113" t="n">
        <f aca="false">(Dados_Peso!$M$5-Dados_Peso!$L$5)/20</f>
        <v>2.48025</v>
      </c>
      <c r="L311" s="110" t="n">
        <v>41</v>
      </c>
      <c r="M311" s="110" t="n">
        <v>850</v>
      </c>
      <c r="N311" s="112" t="n">
        <f aca="false">M311-B311</f>
        <v>745.39</v>
      </c>
      <c r="O311" s="113" t="n">
        <f aca="false">R311/(Dados_Peso!$M$9)</f>
        <v>2.204230084</v>
      </c>
      <c r="P311" s="113" t="n">
        <f aca="false">(Dados_Peso!$M$5-Dados_Peso!$K$5)/40</f>
        <v>2.234375</v>
      </c>
      <c r="Q311" s="113" t="n">
        <f aca="false">Racao!$G$7*R311</f>
        <v>0.5532646167</v>
      </c>
      <c r="R311" s="118" t="n">
        <f aca="false">Racao!$H$21</f>
        <v>109.3408333</v>
      </c>
    </row>
    <row r="312" customFormat="false" ht="15.75" hidden="false" customHeight="false" outlineLevel="0" collapsed="false">
      <c r="A312" s="6" t="e">
        <v>#NAME?</v>
      </c>
      <c r="B312" s="7" t="n">
        <v>141.24</v>
      </c>
      <c r="C312" s="7" t="n">
        <v>18.6</v>
      </c>
      <c r="D312" s="7" t="n">
        <v>16.2</v>
      </c>
      <c r="E312" s="7" t="n">
        <v>5.1</v>
      </c>
      <c r="F312" s="7" t="n">
        <v>5.5</v>
      </c>
      <c r="G312" s="7" t="n">
        <v>2.4</v>
      </c>
      <c r="H312" s="119" t="str">
        <f aca="false">IF(B312 &gt;= 120, "2", "1")</f>
        <v>2</v>
      </c>
      <c r="I312" s="111" t="n">
        <v>45392</v>
      </c>
      <c r="J312" s="112" t="n">
        <f aca="false">Racao!$H$24</f>
        <v>65.04083333</v>
      </c>
      <c r="K312" s="113" t="n">
        <f aca="false">(Dados_Peso!$M$5-Dados_Peso!$L$5)/20</f>
        <v>2.48025</v>
      </c>
      <c r="L312" s="110" t="n">
        <v>41</v>
      </c>
      <c r="M312" s="110" t="n">
        <v>850</v>
      </c>
      <c r="N312" s="112" t="n">
        <f aca="false">M312-B312</f>
        <v>708.76</v>
      </c>
      <c r="O312" s="113" t="n">
        <f aca="false">R312/(Dados_Peso!$M$9)</f>
        <v>2.204230084</v>
      </c>
      <c r="P312" s="113" t="n">
        <f aca="false">(Dados_Peso!$M$5-Dados_Peso!$K$5)/40</f>
        <v>2.234375</v>
      </c>
      <c r="Q312" s="113" t="n">
        <f aca="false">Racao!$G$7*R312</f>
        <v>0.5532646167</v>
      </c>
      <c r="R312" s="118" t="n">
        <f aca="false">Racao!$H$21</f>
        <v>109.3408333</v>
      </c>
    </row>
    <row r="313" customFormat="false" ht="15.75" hidden="false" customHeight="false" outlineLevel="0" collapsed="false">
      <c r="A313" s="6" t="e">
        <v>#NAME?</v>
      </c>
      <c r="B313" s="7" t="n">
        <v>124.6</v>
      </c>
      <c r="C313" s="7" t="n">
        <v>18.5</v>
      </c>
      <c r="D313" s="7" t="n">
        <v>15.7</v>
      </c>
      <c r="E313" s="7" t="n">
        <v>5</v>
      </c>
      <c r="F313" s="7" t="n">
        <v>5.1</v>
      </c>
      <c r="G313" s="7" t="n">
        <v>2.4</v>
      </c>
      <c r="H313" s="119" t="str">
        <f aca="false">IF(B313 &gt;= 120, "2", "1")</f>
        <v>2</v>
      </c>
      <c r="I313" s="111" t="n">
        <v>45392</v>
      </c>
      <c r="J313" s="112" t="n">
        <f aca="false">Racao!$H$24</f>
        <v>65.04083333</v>
      </c>
      <c r="K313" s="113" t="n">
        <f aca="false">(Dados_Peso!$M$5-Dados_Peso!$L$5)/20</f>
        <v>2.48025</v>
      </c>
      <c r="L313" s="110" t="n">
        <v>41</v>
      </c>
      <c r="M313" s="110" t="n">
        <v>850</v>
      </c>
      <c r="N313" s="112" t="n">
        <f aca="false">M313-B313</f>
        <v>725.4</v>
      </c>
      <c r="O313" s="113" t="n">
        <f aca="false">R313/(Dados_Peso!$M$9)</f>
        <v>2.204230084</v>
      </c>
      <c r="P313" s="113" t="n">
        <f aca="false">(Dados_Peso!$M$5-Dados_Peso!$K$5)/40</f>
        <v>2.234375</v>
      </c>
      <c r="Q313" s="113" t="n">
        <f aca="false">Racao!$G$7*R313</f>
        <v>0.5532646167</v>
      </c>
      <c r="R313" s="118" t="n">
        <f aca="false">Racao!$H$21</f>
        <v>109.3408333</v>
      </c>
    </row>
    <row r="314" customFormat="false" ht="15.75" hidden="false" customHeight="false" outlineLevel="0" collapsed="false">
      <c r="A314" s="6" t="e">
        <v>#NAME?</v>
      </c>
      <c r="B314" s="7" t="n">
        <v>152.66</v>
      </c>
      <c r="C314" s="7" t="n">
        <v>20.3</v>
      </c>
      <c r="D314" s="7" t="n">
        <v>17.2</v>
      </c>
      <c r="E314" s="7" t="n">
        <v>5.4</v>
      </c>
      <c r="F314" s="7" t="n">
        <v>5.6</v>
      </c>
      <c r="G314" s="7" t="n">
        <v>2.4</v>
      </c>
      <c r="H314" s="119" t="str">
        <f aca="false">IF(B314 &gt;= 120, "2", "1")</f>
        <v>2</v>
      </c>
      <c r="I314" s="111" t="n">
        <v>45392</v>
      </c>
      <c r="J314" s="112" t="n">
        <f aca="false">Racao!$H$24</f>
        <v>65.04083333</v>
      </c>
      <c r="K314" s="113" t="n">
        <f aca="false">(Dados_Peso!$M$5-Dados_Peso!$L$5)/20</f>
        <v>2.48025</v>
      </c>
      <c r="L314" s="110" t="n">
        <v>41</v>
      </c>
      <c r="M314" s="110" t="n">
        <v>850</v>
      </c>
      <c r="N314" s="112" t="n">
        <f aca="false">M314-B314</f>
        <v>697.34</v>
      </c>
      <c r="O314" s="113" t="n">
        <f aca="false">R314/(Dados_Peso!$M$9)</f>
        <v>2.204230084</v>
      </c>
      <c r="P314" s="113" t="n">
        <f aca="false">(Dados_Peso!$M$5-Dados_Peso!$K$5)/40</f>
        <v>2.234375</v>
      </c>
      <c r="Q314" s="113" t="n">
        <f aca="false">Racao!$G$7*R314</f>
        <v>0.5532646167</v>
      </c>
      <c r="R314" s="118" t="n">
        <f aca="false">Racao!$H$21</f>
        <v>109.3408333</v>
      </c>
    </row>
    <row r="315" customFormat="false" ht="15.75" hidden="false" customHeight="false" outlineLevel="0" collapsed="false">
      <c r="A315" s="6" t="e">
        <v>#NAME?</v>
      </c>
      <c r="B315" s="7" t="n">
        <v>116.35</v>
      </c>
      <c r="C315" s="7" t="n">
        <v>18.7</v>
      </c>
      <c r="D315" s="7" t="n">
        <v>15</v>
      </c>
      <c r="E315" s="7" t="n">
        <v>4.7</v>
      </c>
      <c r="F315" s="7" t="n">
        <v>5.4</v>
      </c>
      <c r="G315" s="7" t="n">
        <v>2.2</v>
      </c>
      <c r="H315" s="119" t="str">
        <f aca="false">IF(B315 &gt;= 120, "2", "1")</f>
        <v>1</v>
      </c>
      <c r="I315" s="111" t="n">
        <v>45392</v>
      </c>
      <c r="J315" s="112" t="n">
        <f aca="false">Racao!$H$24</f>
        <v>65.04083333</v>
      </c>
      <c r="K315" s="113" t="n">
        <f aca="false">(Dados_Peso!$M$5-Dados_Peso!$L$5)/20</f>
        <v>2.48025</v>
      </c>
      <c r="L315" s="110" t="n">
        <v>41</v>
      </c>
      <c r="M315" s="110" t="n">
        <v>850</v>
      </c>
      <c r="N315" s="112" t="n">
        <f aca="false">M315-B315</f>
        <v>733.65</v>
      </c>
      <c r="O315" s="113" t="n">
        <f aca="false">R315/(Dados_Peso!$M$9)</f>
        <v>2.204230084</v>
      </c>
      <c r="P315" s="113" t="n">
        <f aca="false">(Dados_Peso!$M$5-Dados_Peso!$K$5)/40</f>
        <v>2.234375</v>
      </c>
      <c r="Q315" s="113" t="n">
        <f aca="false">Racao!$G$7*R315</f>
        <v>0.5532646167</v>
      </c>
      <c r="R315" s="118" t="n">
        <f aca="false">Racao!$H$21</f>
        <v>109.3408333</v>
      </c>
    </row>
    <row r="316" customFormat="false" ht="15.75" hidden="false" customHeight="false" outlineLevel="0" collapsed="false">
      <c r="A316" s="6" t="e">
        <v>#NAME?</v>
      </c>
      <c r="B316" s="7" t="n">
        <v>119.21</v>
      </c>
      <c r="C316" s="7" t="n">
        <v>17.7</v>
      </c>
      <c r="D316" s="7" t="n">
        <v>15</v>
      </c>
      <c r="E316" s="7" t="n">
        <v>4.8</v>
      </c>
      <c r="F316" s="7" t="n">
        <v>5.3</v>
      </c>
      <c r="G316" s="7" t="n">
        <v>2.4</v>
      </c>
      <c r="H316" s="119" t="str">
        <f aca="false">IF(B316 &gt;= 120, "2", "1")</f>
        <v>1</v>
      </c>
      <c r="I316" s="111" t="n">
        <v>45392</v>
      </c>
      <c r="J316" s="112" t="n">
        <f aca="false">Racao!$H$24</f>
        <v>65.04083333</v>
      </c>
      <c r="K316" s="113" t="n">
        <f aca="false">(Dados_Peso!$M$5-Dados_Peso!$L$5)/20</f>
        <v>2.48025</v>
      </c>
      <c r="L316" s="110" t="n">
        <v>41</v>
      </c>
      <c r="M316" s="110" t="n">
        <v>850</v>
      </c>
      <c r="N316" s="112" t="n">
        <f aca="false">M316-B316</f>
        <v>730.79</v>
      </c>
      <c r="O316" s="113" t="n">
        <f aca="false">R316/(Dados_Peso!$M$9)</f>
        <v>2.204230084</v>
      </c>
      <c r="P316" s="113" t="n">
        <f aca="false">(Dados_Peso!$M$5-Dados_Peso!$K$5)/40</f>
        <v>2.234375</v>
      </c>
      <c r="Q316" s="113" t="n">
        <f aca="false">Racao!$G$7*R316</f>
        <v>0.5532646167</v>
      </c>
      <c r="R316" s="118" t="n">
        <f aca="false">Racao!$H$21</f>
        <v>109.3408333</v>
      </c>
    </row>
    <row r="317" customFormat="false" ht="15.75" hidden="false" customHeight="false" outlineLevel="0" collapsed="false">
      <c r="A317" s="6" t="e">
        <v>#NAME?</v>
      </c>
      <c r="B317" s="7" t="n">
        <v>134.75</v>
      </c>
      <c r="C317" s="7" t="n">
        <v>18.6</v>
      </c>
      <c r="D317" s="7" t="n">
        <v>15.8</v>
      </c>
      <c r="E317" s="7" t="n">
        <v>4.9</v>
      </c>
      <c r="F317" s="7" t="n">
        <v>5.5</v>
      </c>
      <c r="G317" s="7" t="n">
        <v>2.3</v>
      </c>
      <c r="H317" s="119" t="str">
        <f aca="false">IF(B317 &gt;= 120, "2", "1")</f>
        <v>2</v>
      </c>
      <c r="I317" s="111" t="n">
        <v>45392</v>
      </c>
      <c r="J317" s="112" t="n">
        <f aca="false">Racao!$H$24</f>
        <v>65.04083333</v>
      </c>
      <c r="K317" s="113" t="n">
        <f aca="false">(Dados_Peso!$M$5-Dados_Peso!$L$5)/20</f>
        <v>2.48025</v>
      </c>
      <c r="L317" s="110" t="n">
        <v>41</v>
      </c>
      <c r="M317" s="110" t="n">
        <v>850</v>
      </c>
      <c r="N317" s="112" t="n">
        <f aca="false">M317-B317</f>
        <v>715.25</v>
      </c>
      <c r="O317" s="113" t="n">
        <f aca="false">R317/(Dados_Peso!$M$9)</f>
        <v>2.204230084</v>
      </c>
      <c r="P317" s="113" t="n">
        <f aca="false">(Dados_Peso!$M$5-Dados_Peso!$K$5)/40</f>
        <v>2.234375</v>
      </c>
      <c r="Q317" s="113" t="n">
        <f aca="false">Racao!$G$7*R317</f>
        <v>0.5532646167</v>
      </c>
      <c r="R317" s="118" t="n">
        <f aca="false">Racao!$H$21</f>
        <v>109.3408333</v>
      </c>
    </row>
    <row r="318" customFormat="false" ht="15.75" hidden="false" customHeight="false" outlineLevel="0" collapsed="false">
      <c r="A318" s="6" t="e">
        <v>#NAME?</v>
      </c>
      <c r="B318" s="7" t="n">
        <v>118.7</v>
      </c>
      <c r="C318" s="7" t="n">
        <v>18.4</v>
      </c>
      <c r="D318" s="7" t="n">
        <v>15.8</v>
      </c>
      <c r="E318" s="7" t="n">
        <v>5.3</v>
      </c>
      <c r="F318" s="7" t="n">
        <v>5.3</v>
      </c>
      <c r="G318" s="7" t="n">
        <v>2.3</v>
      </c>
      <c r="H318" s="119" t="str">
        <f aca="false">IF(B318 &gt;= 120, "2", "1")</f>
        <v>1</v>
      </c>
      <c r="I318" s="111" t="n">
        <v>45392</v>
      </c>
      <c r="J318" s="112" t="n">
        <f aca="false">Racao!$H$24</f>
        <v>65.04083333</v>
      </c>
      <c r="K318" s="113" t="n">
        <f aca="false">(Dados_Peso!$M$5-Dados_Peso!$L$5)/20</f>
        <v>2.48025</v>
      </c>
      <c r="L318" s="110" t="n">
        <v>41</v>
      </c>
      <c r="M318" s="110" t="n">
        <v>850</v>
      </c>
      <c r="N318" s="112" t="n">
        <f aca="false">M318-B318</f>
        <v>731.3</v>
      </c>
      <c r="O318" s="113" t="n">
        <f aca="false">R318/(Dados_Peso!$M$9)</f>
        <v>2.204230084</v>
      </c>
      <c r="P318" s="113" t="n">
        <f aca="false">(Dados_Peso!$M$5-Dados_Peso!$K$5)/40</f>
        <v>2.234375</v>
      </c>
      <c r="Q318" s="113" t="n">
        <f aca="false">Racao!$G$7*R318</f>
        <v>0.5532646167</v>
      </c>
      <c r="R318" s="118" t="n">
        <f aca="false">Racao!$H$21</f>
        <v>109.3408333</v>
      </c>
    </row>
    <row r="319" customFormat="false" ht="15.75" hidden="false" customHeight="false" outlineLevel="0" collapsed="false">
      <c r="A319" s="6" t="e">
        <v>#NAME?</v>
      </c>
      <c r="B319" s="7" t="n">
        <v>147.25</v>
      </c>
      <c r="C319" s="7" t="n">
        <v>18.7</v>
      </c>
      <c r="D319" s="7" t="n">
        <v>16.2</v>
      </c>
      <c r="E319" s="7" t="n">
        <v>5.3</v>
      </c>
      <c r="F319" s="7" t="n">
        <v>5.4</v>
      </c>
      <c r="G319" s="7" t="n">
        <v>2.3</v>
      </c>
      <c r="H319" s="119" t="str">
        <f aca="false">IF(B319 &gt;= 120, "2", "1")</f>
        <v>2</v>
      </c>
      <c r="I319" s="111" t="n">
        <v>45392</v>
      </c>
      <c r="J319" s="112" t="n">
        <f aca="false">Racao!$H$24</f>
        <v>65.04083333</v>
      </c>
      <c r="K319" s="113" t="n">
        <f aca="false">(Dados_Peso!$M$5-Dados_Peso!$L$5)/20</f>
        <v>2.48025</v>
      </c>
      <c r="L319" s="110" t="n">
        <v>41</v>
      </c>
      <c r="M319" s="110" t="n">
        <v>850</v>
      </c>
      <c r="N319" s="112" t="n">
        <f aca="false">M319-B319</f>
        <v>702.75</v>
      </c>
      <c r="O319" s="113" t="n">
        <f aca="false">R319/(Dados_Peso!$M$9)</f>
        <v>2.204230084</v>
      </c>
      <c r="P319" s="113" t="n">
        <f aca="false">(Dados_Peso!$M$5-Dados_Peso!$K$5)/40</f>
        <v>2.234375</v>
      </c>
      <c r="Q319" s="113" t="n">
        <f aca="false">Racao!$G$7*R319</f>
        <v>0.5532646167</v>
      </c>
      <c r="R319" s="118" t="n">
        <f aca="false">Racao!$H$21</f>
        <v>109.3408333</v>
      </c>
    </row>
    <row r="320" customFormat="false" ht="15.75" hidden="false" customHeight="false" outlineLevel="0" collapsed="false">
      <c r="A320" s="6" t="e">
        <v>#NAME?</v>
      </c>
      <c r="B320" s="7" t="n">
        <v>120.32</v>
      </c>
      <c r="C320" s="7" t="n">
        <v>18.2</v>
      </c>
      <c r="D320" s="7" t="n">
        <v>15.4</v>
      </c>
      <c r="E320" s="7" t="n">
        <v>5</v>
      </c>
      <c r="F320" s="7" t="n">
        <v>5.2</v>
      </c>
      <c r="G320" s="7" t="n">
        <v>2.4</v>
      </c>
      <c r="H320" s="119" t="str">
        <f aca="false">IF(B320 &gt;= 120, "2", "1")</f>
        <v>2</v>
      </c>
      <c r="I320" s="111" t="n">
        <v>45392</v>
      </c>
      <c r="J320" s="112" t="n">
        <f aca="false">Racao!$H$24</f>
        <v>65.04083333</v>
      </c>
      <c r="K320" s="113" t="n">
        <f aca="false">(Dados_Peso!$M$5-Dados_Peso!$L$5)/20</f>
        <v>2.48025</v>
      </c>
      <c r="L320" s="110" t="n">
        <v>41</v>
      </c>
      <c r="M320" s="110" t="n">
        <v>850</v>
      </c>
      <c r="N320" s="112" t="n">
        <f aca="false">M320-B320</f>
        <v>729.68</v>
      </c>
      <c r="O320" s="113" t="n">
        <f aca="false">R320/(Dados_Peso!$M$9)</f>
        <v>2.204230084</v>
      </c>
      <c r="P320" s="113" t="n">
        <f aca="false">(Dados_Peso!$M$5-Dados_Peso!$K$5)/40</f>
        <v>2.234375</v>
      </c>
      <c r="Q320" s="113" t="n">
        <f aca="false">Racao!$G$7*R320</f>
        <v>0.5532646167</v>
      </c>
      <c r="R320" s="118" t="n">
        <f aca="false">Racao!$H$21</f>
        <v>109.3408333</v>
      </c>
    </row>
    <row r="321" customFormat="false" ht="15.75" hidden="false" customHeight="false" outlineLevel="0" collapsed="false">
      <c r="A321" s="6" t="e">
        <v>#NAME?</v>
      </c>
      <c r="B321" s="7" t="n">
        <v>101.52</v>
      </c>
      <c r="C321" s="7" t="n">
        <v>16.7</v>
      </c>
      <c r="D321" s="7" t="n">
        <v>14.4</v>
      </c>
      <c r="E321" s="7" t="n">
        <v>4.7</v>
      </c>
      <c r="F321" s="7" t="n">
        <v>5.1</v>
      </c>
      <c r="G321" s="7" t="n">
        <v>2.4</v>
      </c>
      <c r="H321" s="119" t="str">
        <f aca="false">IF(B321 &gt;= 120, "2", "1")</f>
        <v>1</v>
      </c>
      <c r="I321" s="111" t="n">
        <v>45392</v>
      </c>
      <c r="J321" s="112" t="n">
        <f aca="false">Racao!$H$24</f>
        <v>65.04083333</v>
      </c>
      <c r="K321" s="113" t="n">
        <f aca="false">(Dados_Peso!$M$5-Dados_Peso!$L$5)/20</f>
        <v>2.48025</v>
      </c>
      <c r="L321" s="110" t="n">
        <v>41</v>
      </c>
      <c r="M321" s="110" t="n">
        <v>850</v>
      </c>
      <c r="N321" s="112" t="n">
        <f aca="false">M321-B321</f>
        <v>748.48</v>
      </c>
      <c r="O321" s="113" t="n">
        <f aca="false">R321/(Dados_Peso!$M$9)</f>
        <v>2.204230084</v>
      </c>
      <c r="P321" s="113" t="n">
        <f aca="false">(Dados_Peso!$M$5-Dados_Peso!$K$5)/40</f>
        <v>2.234375</v>
      </c>
      <c r="Q321" s="113" t="n">
        <f aca="false">Racao!$G$7*R321</f>
        <v>0.5532646167</v>
      </c>
      <c r="R321" s="118" t="n">
        <f aca="false">Racao!$H$21</f>
        <v>109.3408333</v>
      </c>
    </row>
    <row r="322" customFormat="false" ht="15.75" hidden="false" customHeight="false" outlineLevel="0" collapsed="false">
      <c r="A322" s="6" t="e">
        <v>#NAME?</v>
      </c>
      <c r="B322" s="7" t="n">
        <v>110.51</v>
      </c>
      <c r="C322" s="7" t="n">
        <v>17.9</v>
      </c>
      <c r="D322" s="7" t="n">
        <v>14.9</v>
      </c>
      <c r="E322" s="7" t="n">
        <v>4.8</v>
      </c>
      <c r="F322" s="7" t="n">
        <v>5</v>
      </c>
      <c r="G322" s="7" t="n">
        <v>2.4</v>
      </c>
      <c r="H322" s="119" t="str">
        <f aca="false">IF(B322 &gt;= 120, "2", "1")</f>
        <v>1</v>
      </c>
      <c r="I322" s="111" t="n">
        <v>45392</v>
      </c>
      <c r="J322" s="112" t="n">
        <f aca="false">Racao!$H$24</f>
        <v>65.04083333</v>
      </c>
      <c r="K322" s="113" t="n">
        <f aca="false">(Dados_Peso!$M$5-Dados_Peso!$L$5)/20</f>
        <v>2.48025</v>
      </c>
      <c r="L322" s="110" t="n">
        <v>41</v>
      </c>
      <c r="M322" s="110" t="n">
        <v>850</v>
      </c>
      <c r="N322" s="112" t="n">
        <f aca="false">M322-B322</f>
        <v>739.49</v>
      </c>
      <c r="O322" s="113" t="n">
        <f aca="false">R322/(Dados_Peso!$M$9)</f>
        <v>2.204230084</v>
      </c>
      <c r="P322" s="113" t="n">
        <f aca="false">(Dados_Peso!$M$5-Dados_Peso!$K$5)/40</f>
        <v>2.234375</v>
      </c>
      <c r="Q322" s="113" t="n">
        <f aca="false">Racao!$G$7*R322</f>
        <v>0.5532646167</v>
      </c>
      <c r="R322" s="118" t="n">
        <f aca="false">Racao!$H$21</f>
        <v>109.3408333</v>
      </c>
    </row>
    <row r="323" customFormat="false" ht="15.75" hidden="false" customHeight="false" outlineLevel="0" collapsed="false">
      <c r="A323" s="6" t="e">
        <v>#NAME?</v>
      </c>
      <c r="B323" s="7" t="n">
        <v>109.1</v>
      </c>
      <c r="C323" s="7" t="n">
        <v>17.6</v>
      </c>
      <c r="D323" s="7" t="n">
        <v>14.8</v>
      </c>
      <c r="E323" s="7" t="n">
        <v>5</v>
      </c>
      <c r="F323" s="7" t="n">
        <v>5.2</v>
      </c>
      <c r="G323" s="7" t="n">
        <v>2.4</v>
      </c>
      <c r="H323" s="119" t="str">
        <f aca="false">IF(B323 &gt;= 120, "2", "1")</f>
        <v>1</v>
      </c>
      <c r="I323" s="111" t="n">
        <v>45392</v>
      </c>
      <c r="J323" s="112" t="n">
        <f aca="false">Racao!$H$24</f>
        <v>65.04083333</v>
      </c>
      <c r="K323" s="113" t="n">
        <f aca="false">(Dados_Peso!$M$5-Dados_Peso!$L$5)/20</f>
        <v>2.48025</v>
      </c>
      <c r="L323" s="110" t="n">
        <v>41</v>
      </c>
      <c r="M323" s="110" t="n">
        <v>850</v>
      </c>
      <c r="N323" s="112" t="n">
        <f aca="false">M323-B323</f>
        <v>740.9</v>
      </c>
      <c r="O323" s="113" t="n">
        <f aca="false">R323/(Dados_Peso!$M$9)</f>
        <v>2.204230084</v>
      </c>
      <c r="P323" s="113" t="n">
        <f aca="false">(Dados_Peso!$M$5-Dados_Peso!$K$5)/40</f>
        <v>2.234375</v>
      </c>
      <c r="Q323" s="113" t="n">
        <f aca="false">Racao!$G$7*R323</f>
        <v>0.5532646167</v>
      </c>
      <c r="R323" s="118" t="n">
        <f aca="false">Racao!$H$21</f>
        <v>109.3408333</v>
      </c>
    </row>
    <row r="324" customFormat="false" ht="15.75" hidden="false" customHeight="false" outlineLevel="0" collapsed="false">
      <c r="A324" s="6" t="e">
        <v>#NAME?</v>
      </c>
      <c r="B324" s="7" t="n">
        <v>97.72</v>
      </c>
      <c r="C324" s="7" t="n">
        <v>16.5</v>
      </c>
      <c r="D324" s="7" t="n">
        <v>13.7</v>
      </c>
      <c r="E324" s="7" t="n">
        <v>4.5</v>
      </c>
      <c r="F324" s="7" t="n">
        <v>5</v>
      </c>
      <c r="G324" s="7" t="n">
        <v>2.3</v>
      </c>
      <c r="H324" s="119" t="str">
        <f aca="false">IF(B324 &gt;= 120, "2", "1")</f>
        <v>1</v>
      </c>
      <c r="I324" s="111" t="n">
        <v>45392</v>
      </c>
      <c r="J324" s="112" t="n">
        <f aca="false">Racao!$H$24</f>
        <v>65.04083333</v>
      </c>
      <c r="K324" s="113" t="n">
        <f aca="false">(Dados_Peso!$M$5-Dados_Peso!$L$5)/20</f>
        <v>2.48025</v>
      </c>
      <c r="L324" s="110" t="n">
        <v>41</v>
      </c>
      <c r="M324" s="110" t="n">
        <v>850</v>
      </c>
      <c r="N324" s="112" t="n">
        <f aca="false">M324-B324</f>
        <v>752.28</v>
      </c>
      <c r="O324" s="113" t="n">
        <f aca="false">R324/(Dados_Peso!$M$9)</f>
        <v>2.204230084</v>
      </c>
      <c r="P324" s="113" t="n">
        <f aca="false">(Dados_Peso!$M$5-Dados_Peso!$K$5)/40</f>
        <v>2.234375</v>
      </c>
      <c r="Q324" s="113" t="n">
        <f aca="false">Racao!$G$7*R324</f>
        <v>0.5532646167</v>
      </c>
      <c r="R324" s="118" t="n">
        <f aca="false">Racao!$H$21</f>
        <v>109.3408333</v>
      </c>
    </row>
    <row r="325" customFormat="false" ht="15.75" hidden="false" customHeight="false" outlineLevel="0" collapsed="false">
      <c r="A325" s="6" t="e">
        <v>#NAME?</v>
      </c>
      <c r="B325" s="7" t="n">
        <v>143.32</v>
      </c>
      <c r="C325" s="7" t="n">
        <v>19.5</v>
      </c>
      <c r="D325" s="7" t="n">
        <v>16.5</v>
      </c>
      <c r="E325" s="7" t="n">
        <v>5.2</v>
      </c>
      <c r="F325" s="7" t="n">
        <v>5.5</v>
      </c>
      <c r="G325" s="7" t="n">
        <v>2.5</v>
      </c>
      <c r="H325" s="119" t="str">
        <f aca="false">IF(B325 &gt;= 120, "2", "1")</f>
        <v>2</v>
      </c>
      <c r="I325" s="111" t="n">
        <v>45392</v>
      </c>
      <c r="J325" s="112" t="n">
        <f aca="false">Racao!$H$24</f>
        <v>65.04083333</v>
      </c>
      <c r="K325" s="113" t="n">
        <f aca="false">(Dados_Peso!$M$5-Dados_Peso!$L$5)/20</f>
        <v>2.48025</v>
      </c>
      <c r="L325" s="110" t="n">
        <v>41</v>
      </c>
      <c r="M325" s="110" t="n">
        <v>850</v>
      </c>
      <c r="N325" s="112" t="n">
        <f aca="false">M325-B325</f>
        <v>706.68</v>
      </c>
      <c r="O325" s="113" t="n">
        <f aca="false">R325/(Dados_Peso!$M$9)</f>
        <v>2.204230084</v>
      </c>
      <c r="P325" s="113" t="n">
        <f aca="false">(Dados_Peso!$M$5-Dados_Peso!$K$5)/40</f>
        <v>2.234375</v>
      </c>
      <c r="Q325" s="113" t="n">
        <f aca="false">Racao!$G$7*R325</f>
        <v>0.5532646167</v>
      </c>
      <c r="R325" s="118" t="n">
        <f aca="false">Racao!$H$21</f>
        <v>109.3408333</v>
      </c>
    </row>
    <row r="326" customFormat="false" ht="15.75" hidden="false" customHeight="false" outlineLevel="0" collapsed="false">
      <c r="A326" s="6" t="e">
        <v>#NAME?</v>
      </c>
      <c r="B326" s="7" t="n">
        <v>127.2</v>
      </c>
      <c r="C326" s="7" t="n">
        <v>17.9</v>
      </c>
      <c r="D326" s="7" t="n">
        <v>15</v>
      </c>
      <c r="E326" s="7" t="n">
        <v>4.9</v>
      </c>
      <c r="F326" s="7" t="n">
        <v>5.4</v>
      </c>
      <c r="G326" s="7" t="n">
        <v>2.5</v>
      </c>
      <c r="H326" s="119" t="str">
        <f aca="false">IF(B326 &gt;= 120, "2", "1")</f>
        <v>2</v>
      </c>
      <c r="I326" s="111" t="n">
        <v>45392</v>
      </c>
      <c r="J326" s="112" t="n">
        <f aca="false">Racao!$H$24</f>
        <v>65.04083333</v>
      </c>
      <c r="K326" s="113" t="n">
        <f aca="false">(Dados_Peso!$M$5-Dados_Peso!$L$5)/20</f>
        <v>2.48025</v>
      </c>
      <c r="L326" s="110" t="n">
        <v>41</v>
      </c>
      <c r="M326" s="110" t="n">
        <v>850</v>
      </c>
      <c r="N326" s="112" t="n">
        <f aca="false">M326-B326</f>
        <v>722.8</v>
      </c>
      <c r="O326" s="113" t="n">
        <f aca="false">R326/(Dados_Peso!$M$9)</f>
        <v>2.204230084</v>
      </c>
      <c r="P326" s="113" t="n">
        <f aca="false">(Dados_Peso!$M$5-Dados_Peso!$K$5)/40</f>
        <v>2.234375</v>
      </c>
      <c r="Q326" s="113" t="n">
        <f aca="false">Racao!$G$7*R326</f>
        <v>0.5532646167</v>
      </c>
      <c r="R326" s="118" t="n">
        <f aca="false">Racao!$H$21</f>
        <v>109.3408333</v>
      </c>
    </row>
    <row r="327" customFormat="false" ht="15.75" hidden="false" customHeight="false" outlineLevel="0" collapsed="false">
      <c r="A327" s="6" t="e">
        <v>#NAME?</v>
      </c>
      <c r="B327" s="7" t="n">
        <v>128.4</v>
      </c>
      <c r="C327" s="7" t="n">
        <v>18.3</v>
      </c>
      <c r="D327" s="7" t="n">
        <v>15.4</v>
      </c>
      <c r="E327" s="7" t="n">
        <v>5</v>
      </c>
      <c r="F327" s="7" t="n">
        <v>5.2</v>
      </c>
      <c r="G327" s="7" t="n">
        <v>2.4</v>
      </c>
      <c r="H327" s="119" t="str">
        <f aca="false">IF(B327 &gt;= 120, "2", "1")</f>
        <v>2</v>
      </c>
      <c r="I327" s="111" t="n">
        <v>45392</v>
      </c>
      <c r="J327" s="112" t="n">
        <f aca="false">Racao!$H$24</f>
        <v>65.04083333</v>
      </c>
      <c r="K327" s="113" t="n">
        <f aca="false">(Dados_Peso!$M$5-Dados_Peso!$L$5)/20</f>
        <v>2.48025</v>
      </c>
      <c r="L327" s="110" t="n">
        <v>41</v>
      </c>
      <c r="M327" s="110" t="n">
        <v>850</v>
      </c>
      <c r="N327" s="112" t="n">
        <f aca="false">M327-B327</f>
        <v>721.6</v>
      </c>
      <c r="O327" s="113" t="n">
        <f aca="false">R327/(Dados_Peso!$M$9)</f>
        <v>2.204230084</v>
      </c>
      <c r="P327" s="113" t="n">
        <f aca="false">(Dados_Peso!$M$5-Dados_Peso!$K$5)/40</f>
        <v>2.234375</v>
      </c>
      <c r="Q327" s="113" t="n">
        <f aca="false">Racao!$G$7*R327</f>
        <v>0.5532646167</v>
      </c>
      <c r="R327" s="118" t="n">
        <f aca="false">Racao!$H$21</f>
        <v>109.3408333</v>
      </c>
    </row>
    <row r="328" customFormat="false" ht="15.75" hidden="false" customHeight="false" outlineLevel="0" collapsed="false">
      <c r="A328" s="6" t="e">
        <v>#NAME?</v>
      </c>
      <c r="B328" s="7" t="n">
        <v>108.17</v>
      </c>
      <c r="C328" s="7" t="n">
        <v>17</v>
      </c>
      <c r="D328" s="7" t="n">
        <v>14.6</v>
      </c>
      <c r="E328" s="7" t="n">
        <v>5</v>
      </c>
      <c r="F328" s="7" t="n">
        <v>5.2</v>
      </c>
      <c r="G328" s="7" t="n">
        <v>2.5</v>
      </c>
      <c r="H328" s="119" t="str">
        <f aca="false">IF(B328 &gt;= 120, "2", "1")</f>
        <v>1</v>
      </c>
      <c r="I328" s="111" t="n">
        <v>45392</v>
      </c>
      <c r="J328" s="112" t="n">
        <f aca="false">Racao!$H$24</f>
        <v>65.04083333</v>
      </c>
      <c r="K328" s="113" t="n">
        <f aca="false">(Dados_Peso!$M$5-Dados_Peso!$L$5)/20</f>
        <v>2.48025</v>
      </c>
      <c r="L328" s="110" t="n">
        <v>41</v>
      </c>
      <c r="M328" s="110" t="n">
        <v>850</v>
      </c>
      <c r="N328" s="112" t="n">
        <f aca="false">M328-B328</f>
        <v>741.83</v>
      </c>
      <c r="O328" s="113" t="n">
        <f aca="false">R328/(Dados_Peso!$M$9)</f>
        <v>2.204230084</v>
      </c>
      <c r="P328" s="113" t="n">
        <f aca="false">(Dados_Peso!$M$5-Dados_Peso!$K$5)/40</f>
        <v>2.234375</v>
      </c>
      <c r="Q328" s="113" t="n">
        <f aca="false">Racao!$G$7*R328</f>
        <v>0.5532646167</v>
      </c>
      <c r="R328" s="118" t="n">
        <f aca="false">Racao!$H$21</f>
        <v>109.3408333</v>
      </c>
    </row>
    <row r="329" customFormat="false" ht="15.75" hidden="false" customHeight="false" outlineLevel="0" collapsed="false">
      <c r="A329" s="6" t="e">
        <v>#NAME?</v>
      </c>
      <c r="B329" s="7" t="n">
        <v>163.24</v>
      </c>
      <c r="C329" s="7" t="n">
        <v>19.5</v>
      </c>
      <c r="D329" s="7" t="n">
        <v>16.3</v>
      </c>
      <c r="E329" s="7" t="n">
        <v>5.5</v>
      </c>
      <c r="F329" s="7" t="n">
        <v>6</v>
      </c>
      <c r="G329" s="7" t="n">
        <v>2.6</v>
      </c>
      <c r="H329" s="119" t="str">
        <f aca="false">IF(B329 &gt;= 120, "2", "1")</f>
        <v>2</v>
      </c>
      <c r="I329" s="111" t="n">
        <v>45392</v>
      </c>
      <c r="J329" s="112" t="n">
        <f aca="false">Racao!$H$24</f>
        <v>65.04083333</v>
      </c>
      <c r="K329" s="113" t="n">
        <f aca="false">(Dados_Peso!$M$5-Dados_Peso!$L$5)/20</f>
        <v>2.48025</v>
      </c>
      <c r="L329" s="110" t="n">
        <v>41</v>
      </c>
      <c r="M329" s="110" t="n">
        <v>850</v>
      </c>
      <c r="N329" s="112" t="n">
        <f aca="false">M329-B329</f>
        <v>686.76</v>
      </c>
      <c r="O329" s="113" t="n">
        <f aca="false">R329/(Dados_Peso!$M$9)</f>
        <v>2.204230084</v>
      </c>
      <c r="P329" s="113" t="n">
        <f aca="false">(Dados_Peso!$M$5-Dados_Peso!$K$5)/40</f>
        <v>2.234375</v>
      </c>
      <c r="Q329" s="113" t="n">
        <f aca="false">Racao!$G$7*R329</f>
        <v>0.5532646167</v>
      </c>
      <c r="R329" s="118" t="n">
        <f aca="false">Racao!$H$21</f>
        <v>109.3408333</v>
      </c>
    </row>
    <row r="330" customFormat="false" ht="15.75" hidden="false" customHeight="false" outlineLevel="0" collapsed="false">
      <c r="A330" s="6" t="e">
        <v>#NAME?</v>
      </c>
      <c r="B330" s="7" t="n">
        <v>146.27</v>
      </c>
      <c r="C330" s="7" t="n">
        <v>18.6</v>
      </c>
      <c r="D330" s="7" t="n">
        <v>15.9</v>
      </c>
      <c r="E330" s="7" t="n">
        <v>5</v>
      </c>
      <c r="F330" s="7" t="n">
        <v>5.8</v>
      </c>
      <c r="G330" s="7" t="n">
        <v>2.6</v>
      </c>
      <c r="H330" s="119" t="str">
        <f aca="false">IF(B330 &gt;= 120, "2", "1")</f>
        <v>2</v>
      </c>
      <c r="I330" s="111" t="n">
        <v>45392</v>
      </c>
      <c r="J330" s="112" t="n">
        <f aca="false">Racao!$H$24</f>
        <v>65.04083333</v>
      </c>
      <c r="K330" s="113" t="n">
        <f aca="false">(Dados_Peso!$M$5-Dados_Peso!$L$5)/20</f>
        <v>2.48025</v>
      </c>
      <c r="L330" s="110" t="n">
        <v>41</v>
      </c>
      <c r="M330" s="110" t="n">
        <v>850</v>
      </c>
      <c r="N330" s="112" t="n">
        <f aca="false">M330-B330</f>
        <v>703.73</v>
      </c>
      <c r="O330" s="113" t="n">
        <f aca="false">R330/(Dados_Peso!$M$9)</f>
        <v>2.204230084</v>
      </c>
      <c r="P330" s="113" t="n">
        <f aca="false">(Dados_Peso!$M$5-Dados_Peso!$K$5)/40</f>
        <v>2.234375</v>
      </c>
      <c r="Q330" s="113" t="n">
        <f aca="false">Racao!$G$7*R330</f>
        <v>0.5532646167</v>
      </c>
      <c r="R330" s="118" t="n">
        <f aca="false">Racao!$H$21</f>
        <v>109.3408333</v>
      </c>
    </row>
    <row r="331" customFormat="false" ht="15.75" hidden="false" customHeight="false" outlineLevel="0" collapsed="false">
      <c r="A331" s="6" t="e">
        <v>#NAME?</v>
      </c>
      <c r="B331" s="7" t="n">
        <v>141.5</v>
      </c>
      <c r="C331" s="7" t="n">
        <v>18.4</v>
      </c>
      <c r="D331" s="7" t="n">
        <v>15.5</v>
      </c>
      <c r="E331" s="7" t="n">
        <v>5.2</v>
      </c>
      <c r="F331" s="7" t="n">
        <v>5.8</v>
      </c>
      <c r="G331" s="7" t="n">
        <v>2.5</v>
      </c>
      <c r="H331" s="119" t="str">
        <f aca="false">IF(B331 &gt;= 120, "2", "1")</f>
        <v>2</v>
      </c>
      <c r="I331" s="111" t="n">
        <v>45392</v>
      </c>
      <c r="J331" s="112" t="n">
        <f aca="false">Racao!$H$24</f>
        <v>65.04083333</v>
      </c>
      <c r="K331" s="113" t="n">
        <f aca="false">(Dados_Peso!$M$5-Dados_Peso!$L$5)/20</f>
        <v>2.48025</v>
      </c>
      <c r="L331" s="110" t="n">
        <v>41</v>
      </c>
      <c r="M331" s="110" t="n">
        <v>850</v>
      </c>
      <c r="N331" s="112" t="n">
        <f aca="false">M331-B331</f>
        <v>708.5</v>
      </c>
      <c r="O331" s="113" t="n">
        <f aca="false">R331/(Dados_Peso!$M$9)</f>
        <v>2.204230084</v>
      </c>
      <c r="P331" s="113" t="n">
        <f aca="false">(Dados_Peso!$M$5-Dados_Peso!$K$5)/40</f>
        <v>2.234375</v>
      </c>
      <c r="Q331" s="113" t="n">
        <f aca="false">Racao!$G$7*R331</f>
        <v>0.5532646167</v>
      </c>
      <c r="R331" s="118" t="n">
        <f aca="false">Racao!$H$21</f>
        <v>109.3408333</v>
      </c>
    </row>
    <row r="332" customFormat="false" ht="15.75" hidden="false" customHeight="false" outlineLevel="0" collapsed="false">
      <c r="A332" s="6" t="e">
        <v>#NAME?</v>
      </c>
      <c r="B332" s="7" t="n">
        <v>119.84</v>
      </c>
      <c r="C332" s="7" t="n">
        <v>18.7</v>
      </c>
      <c r="D332" s="7" t="n">
        <v>15.8</v>
      </c>
      <c r="E332" s="7" t="n">
        <v>4.9</v>
      </c>
      <c r="F332" s="7" t="n">
        <v>5.3</v>
      </c>
      <c r="G332" s="7" t="n">
        <v>2.4</v>
      </c>
      <c r="H332" s="119" t="str">
        <f aca="false">IF(B332 &gt;= 120, "2", "1")</f>
        <v>1</v>
      </c>
      <c r="I332" s="111" t="n">
        <v>45392</v>
      </c>
      <c r="J332" s="112" t="n">
        <f aca="false">Racao!$H$24</f>
        <v>65.04083333</v>
      </c>
      <c r="K332" s="113" t="n">
        <f aca="false">(Dados_Peso!$M$5-Dados_Peso!$L$5)/20</f>
        <v>2.48025</v>
      </c>
      <c r="L332" s="110" t="n">
        <v>41</v>
      </c>
      <c r="M332" s="110" t="n">
        <v>850</v>
      </c>
      <c r="N332" s="112" t="n">
        <f aca="false">M332-B332</f>
        <v>730.16</v>
      </c>
      <c r="O332" s="113" t="n">
        <f aca="false">R332/(Dados_Peso!$M$9)</f>
        <v>2.204230084</v>
      </c>
      <c r="P332" s="113" t="n">
        <f aca="false">(Dados_Peso!$M$5-Dados_Peso!$K$5)/40</f>
        <v>2.234375</v>
      </c>
      <c r="Q332" s="113" t="n">
        <f aca="false">Racao!$G$7*R332</f>
        <v>0.5532646167</v>
      </c>
      <c r="R332" s="118" t="n">
        <f aca="false">Racao!$H$21</f>
        <v>109.3408333</v>
      </c>
    </row>
    <row r="333" customFormat="false" ht="15.75" hidden="false" customHeight="false" outlineLevel="0" collapsed="false">
      <c r="A333" s="6" t="e">
        <v>#NAME?</v>
      </c>
      <c r="B333" s="7" t="n">
        <v>87.15</v>
      </c>
      <c r="C333" s="7" t="n">
        <v>16.7</v>
      </c>
      <c r="D333" s="7" t="n">
        <v>14</v>
      </c>
      <c r="E333" s="7" t="n">
        <v>4.8</v>
      </c>
      <c r="F333" s="7" t="n">
        <v>4.8</v>
      </c>
      <c r="G333" s="7" t="n">
        <v>2.2</v>
      </c>
      <c r="H333" s="119" t="str">
        <f aca="false">IF(B333 &gt;= 120, "2", "1")</f>
        <v>1</v>
      </c>
      <c r="I333" s="111" t="n">
        <v>45392</v>
      </c>
      <c r="J333" s="112" t="n">
        <f aca="false">Racao!$H$24</f>
        <v>65.04083333</v>
      </c>
      <c r="K333" s="113" t="n">
        <f aca="false">(Dados_Peso!$M$5-Dados_Peso!$L$5)/20</f>
        <v>2.48025</v>
      </c>
      <c r="L333" s="110" t="n">
        <v>41</v>
      </c>
      <c r="M333" s="110" t="n">
        <v>850</v>
      </c>
      <c r="N333" s="112" t="n">
        <f aca="false">M333-B333</f>
        <v>762.85</v>
      </c>
      <c r="O333" s="113" t="n">
        <f aca="false">R333/(Dados_Peso!$M$9)</f>
        <v>2.204230084</v>
      </c>
      <c r="P333" s="113" t="n">
        <f aca="false">(Dados_Peso!$M$5-Dados_Peso!$K$5)/40</f>
        <v>2.234375</v>
      </c>
      <c r="Q333" s="113" t="n">
        <f aca="false">Racao!$G$7*R333</f>
        <v>0.5532646167</v>
      </c>
      <c r="R333" s="118" t="n">
        <f aca="false">Racao!$H$21</f>
        <v>109.3408333</v>
      </c>
    </row>
    <row r="334" customFormat="false" ht="15.75" hidden="false" customHeight="false" outlineLevel="0" collapsed="false">
      <c r="A334" s="6" t="e">
        <v>#NAME?</v>
      </c>
      <c r="B334" s="7" t="n">
        <v>96.38</v>
      </c>
      <c r="C334" s="7" t="n">
        <v>16.8</v>
      </c>
      <c r="D334" s="7" t="n">
        <v>14.3</v>
      </c>
      <c r="E334" s="7" t="n">
        <v>4.6</v>
      </c>
      <c r="F334" s="7" t="n">
        <v>4.7</v>
      </c>
      <c r="G334" s="7" t="n">
        <v>2.2</v>
      </c>
      <c r="H334" s="119" t="str">
        <f aca="false">IF(B334 &gt;= 120, "2", "1")</f>
        <v>1</v>
      </c>
      <c r="I334" s="111" t="n">
        <v>45392</v>
      </c>
      <c r="J334" s="112" t="n">
        <f aca="false">Racao!$H$24</f>
        <v>65.04083333</v>
      </c>
      <c r="K334" s="113" t="n">
        <f aca="false">(Dados_Peso!$M$5-Dados_Peso!$L$5)/20</f>
        <v>2.48025</v>
      </c>
      <c r="L334" s="110" t="n">
        <v>41</v>
      </c>
      <c r="M334" s="110" t="n">
        <v>850</v>
      </c>
      <c r="N334" s="112" t="n">
        <f aca="false">M334-B334</f>
        <v>753.62</v>
      </c>
      <c r="O334" s="113" t="n">
        <f aca="false">R334/(Dados_Peso!$M$9)</f>
        <v>2.204230084</v>
      </c>
      <c r="P334" s="113" t="n">
        <f aca="false">(Dados_Peso!$M$5-Dados_Peso!$K$5)/40</f>
        <v>2.234375</v>
      </c>
      <c r="Q334" s="113" t="n">
        <f aca="false">Racao!$G$7*R334</f>
        <v>0.5532646167</v>
      </c>
      <c r="R334" s="118" t="n">
        <f aca="false">Racao!$H$21</f>
        <v>109.3408333</v>
      </c>
    </row>
    <row r="335" customFormat="false" ht="15.75" hidden="false" customHeight="false" outlineLevel="0" collapsed="false">
      <c r="A335" s="6" t="e">
        <v>#NAME?</v>
      </c>
      <c r="B335" s="7" t="n">
        <v>120.39</v>
      </c>
      <c r="C335" s="7" t="n">
        <v>18.2</v>
      </c>
      <c r="D335" s="7" t="n">
        <v>15.1</v>
      </c>
      <c r="E335" s="7" t="n">
        <v>5.1</v>
      </c>
      <c r="F335" s="7" t="n">
        <v>5.4</v>
      </c>
      <c r="G335" s="7" t="n">
        <v>2.3</v>
      </c>
      <c r="H335" s="119" t="str">
        <f aca="false">IF(B335 &gt;= 120, "2", "1")</f>
        <v>2</v>
      </c>
      <c r="I335" s="111" t="n">
        <v>45392</v>
      </c>
      <c r="J335" s="112" t="n">
        <f aca="false">Racao!$H$24</f>
        <v>65.04083333</v>
      </c>
      <c r="K335" s="113" t="n">
        <f aca="false">(Dados_Peso!$M$5-Dados_Peso!$L$5)/20</f>
        <v>2.48025</v>
      </c>
      <c r="L335" s="110" t="n">
        <v>41</v>
      </c>
      <c r="M335" s="110" t="n">
        <v>850</v>
      </c>
      <c r="N335" s="112" t="n">
        <f aca="false">M335-B335</f>
        <v>729.61</v>
      </c>
      <c r="O335" s="113" t="n">
        <f aca="false">R335/(Dados_Peso!$M$9)</f>
        <v>2.204230084</v>
      </c>
      <c r="P335" s="113" t="n">
        <f aca="false">(Dados_Peso!$M$5-Dados_Peso!$K$5)/40</f>
        <v>2.234375</v>
      </c>
      <c r="Q335" s="113" t="n">
        <f aca="false">Racao!$G$7*R335</f>
        <v>0.5532646167</v>
      </c>
      <c r="R335" s="118" t="n">
        <f aca="false">Racao!$H$21</f>
        <v>109.3408333</v>
      </c>
    </row>
    <row r="336" customFormat="false" ht="15.75" hidden="false" customHeight="false" outlineLevel="0" collapsed="false">
      <c r="A336" s="6" t="e">
        <v>#NAME?</v>
      </c>
      <c r="B336" s="7" t="n">
        <v>123.14</v>
      </c>
      <c r="C336" s="7" t="n">
        <v>17.9</v>
      </c>
      <c r="D336" s="7" t="n">
        <v>15.3</v>
      </c>
      <c r="E336" s="7" t="n">
        <v>4.9</v>
      </c>
      <c r="F336" s="7" t="n">
        <v>5.2</v>
      </c>
      <c r="G336" s="7" t="n">
        <v>2.3</v>
      </c>
      <c r="H336" s="119" t="str">
        <f aca="false">IF(B336 &gt;= 120, "2", "1")</f>
        <v>2</v>
      </c>
      <c r="I336" s="111" t="n">
        <v>45392</v>
      </c>
      <c r="J336" s="112" t="n">
        <f aca="false">Racao!$H$24</f>
        <v>65.04083333</v>
      </c>
      <c r="K336" s="113" t="n">
        <f aca="false">(Dados_Peso!$M$5-Dados_Peso!$L$5)/20</f>
        <v>2.48025</v>
      </c>
      <c r="L336" s="110" t="n">
        <v>41</v>
      </c>
      <c r="M336" s="110" t="n">
        <v>850</v>
      </c>
      <c r="N336" s="112" t="n">
        <f aca="false">M336-B336</f>
        <v>726.86</v>
      </c>
      <c r="O336" s="113" t="n">
        <f aca="false">R336/(Dados_Peso!$M$9)</f>
        <v>2.204230084</v>
      </c>
      <c r="P336" s="113" t="n">
        <f aca="false">(Dados_Peso!$M$5-Dados_Peso!$K$5)/40</f>
        <v>2.234375</v>
      </c>
      <c r="Q336" s="113" t="n">
        <f aca="false">Racao!$G$7*R336</f>
        <v>0.5532646167</v>
      </c>
      <c r="R336" s="118" t="n">
        <f aca="false">Racao!$H$21</f>
        <v>109.3408333</v>
      </c>
    </row>
    <row r="337" customFormat="false" ht="15.75" hidden="false" customHeight="false" outlineLevel="0" collapsed="false">
      <c r="A337" s="6" t="e">
        <v>#NAME?</v>
      </c>
      <c r="B337" s="7" t="n">
        <v>155.1</v>
      </c>
      <c r="C337" s="7" t="n">
        <v>19.2</v>
      </c>
      <c r="D337" s="7" t="n">
        <v>16.5</v>
      </c>
      <c r="E337" s="7" t="n">
        <v>5.5</v>
      </c>
      <c r="F337" s="7" t="n">
        <v>5.8</v>
      </c>
      <c r="G337" s="7" t="n">
        <v>2.5</v>
      </c>
      <c r="H337" s="119" t="str">
        <f aca="false">IF(B337 &gt;= 120, "2", "1")</f>
        <v>2</v>
      </c>
      <c r="I337" s="111" t="n">
        <v>45392</v>
      </c>
      <c r="J337" s="112" t="n">
        <f aca="false">Racao!$H$24</f>
        <v>65.04083333</v>
      </c>
      <c r="K337" s="113" t="n">
        <f aca="false">(Dados_Peso!$M$5-Dados_Peso!$L$5)/20</f>
        <v>2.48025</v>
      </c>
      <c r="L337" s="110" t="n">
        <v>41</v>
      </c>
      <c r="M337" s="110" t="n">
        <v>850</v>
      </c>
      <c r="N337" s="112" t="n">
        <f aca="false">M337-B337</f>
        <v>694.9</v>
      </c>
      <c r="O337" s="113" t="n">
        <f aca="false">R337/(Dados_Peso!$M$9)</f>
        <v>2.204230084</v>
      </c>
      <c r="P337" s="113" t="n">
        <f aca="false">(Dados_Peso!$M$5-Dados_Peso!$K$5)/40</f>
        <v>2.234375</v>
      </c>
      <c r="Q337" s="113" t="n">
        <f aca="false">Racao!$G$7*R337</f>
        <v>0.5532646167</v>
      </c>
      <c r="R337" s="118" t="n">
        <f aca="false">Racao!$H$21</f>
        <v>109.3408333</v>
      </c>
    </row>
    <row r="338" customFormat="false" ht="15.75" hidden="false" customHeight="false" outlineLevel="0" collapsed="false">
      <c r="A338" s="6" t="e">
        <v>#NAME?</v>
      </c>
      <c r="B338" s="7" t="n">
        <v>125.5</v>
      </c>
      <c r="C338" s="7" t="n">
        <v>18.8</v>
      </c>
      <c r="D338" s="7" t="n">
        <v>14.9</v>
      </c>
      <c r="E338" s="7" t="n">
        <v>4.8</v>
      </c>
      <c r="F338" s="7" t="n">
        <v>5</v>
      </c>
      <c r="G338" s="7" t="n">
        <v>2.4</v>
      </c>
      <c r="H338" s="119" t="str">
        <f aca="false">IF(B338 &gt;= 120, "2", "1")</f>
        <v>2</v>
      </c>
      <c r="I338" s="111" t="n">
        <v>45392</v>
      </c>
      <c r="J338" s="112" t="n">
        <f aca="false">Racao!$H$24</f>
        <v>65.04083333</v>
      </c>
      <c r="K338" s="113" t="n">
        <f aca="false">(Dados_Peso!$M$5-Dados_Peso!$L$5)/20</f>
        <v>2.48025</v>
      </c>
      <c r="L338" s="110" t="n">
        <v>41</v>
      </c>
      <c r="M338" s="110" t="n">
        <v>850</v>
      </c>
      <c r="N338" s="112" t="n">
        <f aca="false">M338-B338</f>
        <v>724.5</v>
      </c>
      <c r="O338" s="113" t="n">
        <f aca="false">R338/(Dados_Peso!$M$9)</f>
        <v>2.204230084</v>
      </c>
      <c r="P338" s="113" t="n">
        <f aca="false">(Dados_Peso!$M$5-Dados_Peso!$K$5)/40</f>
        <v>2.234375</v>
      </c>
      <c r="Q338" s="113" t="n">
        <f aca="false">Racao!$G$7*R338</f>
        <v>0.5532646167</v>
      </c>
      <c r="R338" s="118" t="n">
        <f aca="false">Racao!$H$21</f>
        <v>109.3408333</v>
      </c>
    </row>
    <row r="339" customFormat="false" ht="15.75" hidden="false" customHeight="false" outlineLevel="0" collapsed="false">
      <c r="A339" s="6" t="e">
        <v>#NAME?</v>
      </c>
      <c r="B339" s="7" t="n">
        <v>133.71</v>
      </c>
      <c r="C339" s="7" t="n">
        <v>18.2</v>
      </c>
      <c r="D339" s="7" t="n">
        <v>15.2</v>
      </c>
      <c r="E339" s="7" t="n">
        <v>4.7</v>
      </c>
      <c r="F339" s="7" t="n">
        <v>5.4</v>
      </c>
      <c r="G339" s="7" t="n">
        <v>2.5</v>
      </c>
      <c r="H339" s="119" t="str">
        <f aca="false">IF(B339 &gt;= 120, "2", "1")</f>
        <v>2</v>
      </c>
      <c r="I339" s="111" t="n">
        <v>45392</v>
      </c>
      <c r="J339" s="112" t="n">
        <f aca="false">Racao!$H$24</f>
        <v>65.04083333</v>
      </c>
      <c r="K339" s="113" t="n">
        <f aca="false">(Dados_Peso!$M$5-Dados_Peso!$L$5)/20</f>
        <v>2.48025</v>
      </c>
      <c r="L339" s="110" t="n">
        <v>41</v>
      </c>
      <c r="M339" s="110" t="n">
        <v>850</v>
      </c>
      <c r="N339" s="112" t="n">
        <f aca="false">M339-B339</f>
        <v>716.29</v>
      </c>
      <c r="O339" s="113" t="n">
        <f aca="false">R339/(Dados_Peso!$M$9)</f>
        <v>2.204230084</v>
      </c>
      <c r="P339" s="113" t="n">
        <f aca="false">(Dados_Peso!$M$5-Dados_Peso!$K$5)/40</f>
        <v>2.234375</v>
      </c>
      <c r="Q339" s="113" t="n">
        <f aca="false">Racao!$G$7*R339</f>
        <v>0.5532646167</v>
      </c>
      <c r="R339" s="118" t="n">
        <f aca="false">Racao!$H$21</f>
        <v>109.3408333</v>
      </c>
    </row>
    <row r="340" customFormat="false" ht="15.75" hidden="false" customHeight="false" outlineLevel="0" collapsed="false">
      <c r="A340" s="6" t="e">
        <v>#NAME?</v>
      </c>
      <c r="B340" s="7" t="n">
        <v>131.71</v>
      </c>
      <c r="C340" s="7" t="n">
        <v>18.9</v>
      </c>
      <c r="D340" s="7" t="n">
        <v>16.6</v>
      </c>
      <c r="E340" s="7" t="n">
        <v>5.3</v>
      </c>
      <c r="F340" s="7" t="n">
        <v>5.1</v>
      </c>
      <c r="G340" s="7" t="n">
        <v>2.5</v>
      </c>
      <c r="H340" s="119" t="str">
        <f aca="false">IF(B340 &gt;= 120, "2", "1")</f>
        <v>2</v>
      </c>
      <c r="I340" s="111" t="n">
        <v>45392</v>
      </c>
      <c r="J340" s="112" t="n">
        <f aca="false">Racao!$H$24</f>
        <v>65.04083333</v>
      </c>
      <c r="K340" s="113" t="n">
        <f aca="false">(Dados_Peso!$M$5-Dados_Peso!$L$5)/20</f>
        <v>2.48025</v>
      </c>
      <c r="L340" s="110" t="n">
        <v>41</v>
      </c>
      <c r="M340" s="110" t="n">
        <v>850</v>
      </c>
      <c r="N340" s="112" t="n">
        <f aca="false">M340-B340</f>
        <v>718.29</v>
      </c>
      <c r="O340" s="113" t="n">
        <f aca="false">R340/(Dados_Peso!$M$9)</f>
        <v>2.204230084</v>
      </c>
      <c r="P340" s="113" t="n">
        <f aca="false">(Dados_Peso!$M$5-Dados_Peso!$K$5)/40</f>
        <v>2.234375</v>
      </c>
      <c r="Q340" s="113" t="n">
        <f aca="false">Racao!$G$7*R340</f>
        <v>0.5532646167</v>
      </c>
      <c r="R340" s="118" t="n">
        <f aca="false">Racao!$H$21</f>
        <v>109.3408333</v>
      </c>
    </row>
    <row r="341" customFormat="false" ht="15.75" hidden="false" customHeight="false" outlineLevel="0" collapsed="false">
      <c r="A341" s="6" t="e">
        <v>#NAME?</v>
      </c>
      <c r="B341" s="7" t="n">
        <v>140.07</v>
      </c>
      <c r="C341" s="7" t="n">
        <v>18.7</v>
      </c>
      <c r="D341" s="7" t="n">
        <v>15.7</v>
      </c>
      <c r="E341" s="7" t="n">
        <v>5</v>
      </c>
      <c r="F341" s="7" t="n">
        <v>5.8</v>
      </c>
      <c r="G341" s="7" t="n">
        <v>2.6</v>
      </c>
      <c r="H341" s="119" t="str">
        <f aca="false">IF(B341 &gt;= 120, "2", "1")</f>
        <v>2</v>
      </c>
      <c r="I341" s="111" t="n">
        <v>45392</v>
      </c>
      <c r="J341" s="112" t="n">
        <f aca="false">Racao!$H$24</f>
        <v>65.04083333</v>
      </c>
      <c r="K341" s="113" t="n">
        <f aca="false">(Dados_Peso!$M$5-Dados_Peso!$L$5)/20</f>
        <v>2.48025</v>
      </c>
      <c r="L341" s="110" t="n">
        <v>41</v>
      </c>
      <c r="M341" s="110" t="n">
        <v>850</v>
      </c>
      <c r="N341" s="112" t="n">
        <f aca="false">M341-B341</f>
        <v>709.93</v>
      </c>
      <c r="O341" s="113" t="n">
        <f aca="false">R341/(Dados_Peso!$M$9)</f>
        <v>2.204230084</v>
      </c>
      <c r="P341" s="113" t="n">
        <f aca="false">(Dados_Peso!$M$5-Dados_Peso!$K$5)/40</f>
        <v>2.234375</v>
      </c>
      <c r="Q341" s="113" t="n">
        <f aca="false">Racao!$G$7*R341</f>
        <v>0.5532646167</v>
      </c>
      <c r="R341" s="118" t="n">
        <f aca="false">Racao!$H$21</f>
        <v>109.3408333</v>
      </c>
    </row>
    <row r="342" customFormat="false" ht="15.75" hidden="false" customHeight="false" outlineLevel="0" collapsed="false">
      <c r="A342" s="6" t="e">
        <v>#NAME?</v>
      </c>
      <c r="B342" s="7" t="n">
        <v>152.87</v>
      </c>
      <c r="C342" s="7" t="n">
        <v>19.3</v>
      </c>
      <c r="D342" s="7" t="n">
        <v>16.4</v>
      </c>
      <c r="E342" s="7" t="n">
        <v>5.4</v>
      </c>
      <c r="F342" s="7" t="n">
        <v>5.8</v>
      </c>
      <c r="G342" s="7" t="n">
        <v>2.5</v>
      </c>
      <c r="H342" s="119" t="str">
        <f aca="false">IF(B342 &gt;= 120, "2", "1")</f>
        <v>2</v>
      </c>
      <c r="I342" s="111" t="n">
        <v>45392</v>
      </c>
      <c r="J342" s="112" t="n">
        <f aca="false">Racao!$H$24</f>
        <v>65.04083333</v>
      </c>
      <c r="K342" s="113" t="n">
        <f aca="false">(Dados_Peso!$M$5-Dados_Peso!$L$5)/20</f>
        <v>2.48025</v>
      </c>
      <c r="L342" s="110" t="n">
        <v>41</v>
      </c>
      <c r="M342" s="110" t="n">
        <v>850</v>
      </c>
      <c r="N342" s="112" t="n">
        <f aca="false">M342-B342</f>
        <v>697.13</v>
      </c>
      <c r="O342" s="113" t="n">
        <f aca="false">R342/(Dados_Peso!$M$9)</f>
        <v>2.204230084</v>
      </c>
      <c r="P342" s="113" t="n">
        <f aca="false">(Dados_Peso!$M$5-Dados_Peso!$K$5)/40</f>
        <v>2.234375</v>
      </c>
      <c r="Q342" s="113" t="n">
        <f aca="false">Racao!$G$7*R342</f>
        <v>0.5532646167</v>
      </c>
      <c r="R342" s="118" t="n">
        <f aca="false">Racao!$H$21</f>
        <v>109.3408333</v>
      </c>
    </row>
    <row r="343" customFormat="false" ht="15.75" hidden="false" customHeight="false" outlineLevel="0" collapsed="false">
      <c r="A343" s="6" t="e">
        <v>#NAME?</v>
      </c>
      <c r="B343" s="7" t="n">
        <v>130.13</v>
      </c>
      <c r="C343" s="7" t="n">
        <v>18</v>
      </c>
      <c r="D343" s="7" t="n">
        <v>15.3</v>
      </c>
      <c r="E343" s="7" t="n">
        <v>5.1</v>
      </c>
      <c r="F343" s="7" t="n">
        <v>5.4</v>
      </c>
      <c r="G343" s="7" t="n">
        <v>2.4</v>
      </c>
      <c r="H343" s="119" t="str">
        <f aca="false">IF(B343 &gt;= 120, "2", "1")</f>
        <v>2</v>
      </c>
      <c r="I343" s="111" t="n">
        <v>45392</v>
      </c>
      <c r="J343" s="112" t="n">
        <f aca="false">Racao!$H$24</f>
        <v>65.04083333</v>
      </c>
      <c r="K343" s="113" t="n">
        <f aca="false">(Dados_Peso!$M$5-Dados_Peso!$L$5)/20</f>
        <v>2.48025</v>
      </c>
      <c r="L343" s="110" t="n">
        <v>41</v>
      </c>
      <c r="M343" s="110" t="n">
        <v>850</v>
      </c>
      <c r="N343" s="112" t="n">
        <f aca="false">M343-B343</f>
        <v>719.87</v>
      </c>
      <c r="O343" s="113" t="n">
        <f aca="false">R343/(Dados_Peso!$M$9)</f>
        <v>2.204230084</v>
      </c>
      <c r="P343" s="113" t="n">
        <f aca="false">(Dados_Peso!$M$5-Dados_Peso!$K$5)/40</f>
        <v>2.234375</v>
      </c>
      <c r="Q343" s="113" t="n">
        <f aca="false">Racao!$G$7*R343</f>
        <v>0.5532646167</v>
      </c>
      <c r="R343" s="118" t="n">
        <f aca="false">Racao!$H$21</f>
        <v>109.3408333</v>
      </c>
    </row>
    <row r="344" customFormat="false" ht="15.75" hidden="false" customHeight="false" outlineLevel="0" collapsed="false">
      <c r="A344" s="6" t="e">
        <v>#NAME?</v>
      </c>
      <c r="B344" s="7" t="n">
        <v>121.47</v>
      </c>
      <c r="C344" s="7" t="n">
        <v>18.9</v>
      </c>
      <c r="D344" s="7" t="n">
        <v>16.4</v>
      </c>
      <c r="E344" s="7" t="n">
        <v>5.2</v>
      </c>
      <c r="F344" s="7" t="n">
        <v>5.2</v>
      </c>
      <c r="G344" s="7" t="n">
        <v>2.3</v>
      </c>
      <c r="H344" s="119" t="str">
        <f aca="false">IF(B344 &gt;= 120, "2", "1")</f>
        <v>2</v>
      </c>
      <c r="I344" s="111" t="n">
        <v>45392</v>
      </c>
      <c r="J344" s="112" t="n">
        <f aca="false">Racao!$H$24</f>
        <v>65.04083333</v>
      </c>
      <c r="K344" s="113" t="n">
        <f aca="false">(Dados_Peso!$M$5-Dados_Peso!$L$5)/20</f>
        <v>2.48025</v>
      </c>
      <c r="L344" s="110" t="n">
        <v>41</v>
      </c>
      <c r="M344" s="110" t="n">
        <v>850</v>
      </c>
      <c r="N344" s="112" t="n">
        <f aca="false">M344-B344</f>
        <v>728.53</v>
      </c>
      <c r="O344" s="113" t="n">
        <f aca="false">R344/(Dados_Peso!$M$9)</f>
        <v>2.204230084</v>
      </c>
      <c r="P344" s="113" t="n">
        <f aca="false">(Dados_Peso!$M$5-Dados_Peso!$K$5)/40</f>
        <v>2.234375</v>
      </c>
      <c r="Q344" s="113" t="n">
        <f aca="false">Racao!$G$7*R344</f>
        <v>0.5532646167</v>
      </c>
      <c r="R344" s="118" t="n">
        <f aca="false">Racao!$H$21</f>
        <v>109.3408333</v>
      </c>
    </row>
    <row r="345" customFormat="false" ht="15.75" hidden="false" customHeight="false" outlineLevel="0" collapsed="false">
      <c r="A345" s="6" t="e">
        <v>#NAME?</v>
      </c>
      <c r="B345" s="7" t="n">
        <v>175.06</v>
      </c>
      <c r="C345" s="7" t="n">
        <v>19.8</v>
      </c>
      <c r="D345" s="7" t="n">
        <v>17.2</v>
      </c>
      <c r="E345" s="7" t="n">
        <v>5.3</v>
      </c>
      <c r="F345" s="7" t="n">
        <v>5.9</v>
      </c>
      <c r="G345" s="7" t="n">
        <v>2.4</v>
      </c>
      <c r="H345" s="119" t="str">
        <f aca="false">IF(B345 &gt;= 120, "2", "1")</f>
        <v>2</v>
      </c>
      <c r="I345" s="111" t="n">
        <v>45392</v>
      </c>
      <c r="J345" s="112" t="n">
        <f aca="false">Racao!$H$24</f>
        <v>65.04083333</v>
      </c>
      <c r="K345" s="113" t="n">
        <f aca="false">(Dados_Peso!$M$5-Dados_Peso!$L$5)/20</f>
        <v>2.48025</v>
      </c>
      <c r="L345" s="110" t="n">
        <v>41</v>
      </c>
      <c r="M345" s="110" t="n">
        <v>850</v>
      </c>
      <c r="N345" s="112" t="n">
        <f aca="false">M345-B345</f>
        <v>674.94</v>
      </c>
      <c r="O345" s="113" t="n">
        <f aca="false">R345/(Dados_Peso!$M$9)</f>
        <v>2.204230084</v>
      </c>
      <c r="P345" s="113" t="n">
        <f aca="false">(Dados_Peso!$M$5-Dados_Peso!$K$5)/40</f>
        <v>2.234375</v>
      </c>
      <c r="Q345" s="113" t="n">
        <f aca="false">Racao!$G$7*R345</f>
        <v>0.5532646167</v>
      </c>
      <c r="R345" s="118" t="n">
        <f aca="false">Racao!$H$21</f>
        <v>109.3408333</v>
      </c>
    </row>
    <row r="346" customFormat="false" ht="15.75" hidden="false" customHeight="false" outlineLevel="0" collapsed="false">
      <c r="A346" s="6" t="e">
        <v>#NAME?</v>
      </c>
      <c r="B346" s="7" t="n">
        <v>112.05</v>
      </c>
      <c r="C346" s="7" t="n">
        <v>17.8</v>
      </c>
      <c r="D346" s="7" t="n">
        <v>15.3</v>
      </c>
      <c r="E346" s="7" t="n">
        <v>5</v>
      </c>
      <c r="F346" s="7" t="n">
        <v>5.2</v>
      </c>
      <c r="G346" s="7" t="n">
        <v>2.4</v>
      </c>
      <c r="H346" s="119" t="str">
        <f aca="false">IF(B346 &gt;= 120, "2", "1")</f>
        <v>1</v>
      </c>
      <c r="I346" s="111" t="n">
        <v>45392</v>
      </c>
      <c r="J346" s="112" t="n">
        <f aca="false">Racao!$H$24</f>
        <v>65.04083333</v>
      </c>
      <c r="K346" s="113" t="n">
        <f aca="false">(Dados_Peso!$M$5-Dados_Peso!$L$5)/20</f>
        <v>2.48025</v>
      </c>
      <c r="L346" s="110" t="n">
        <v>41</v>
      </c>
      <c r="M346" s="110" t="n">
        <v>850</v>
      </c>
      <c r="N346" s="112" t="n">
        <f aca="false">M346-B346</f>
        <v>737.95</v>
      </c>
      <c r="O346" s="113" t="n">
        <f aca="false">R346/(Dados_Peso!$M$9)</f>
        <v>2.204230084</v>
      </c>
      <c r="P346" s="113" t="n">
        <f aca="false">(Dados_Peso!$M$5-Dados_Peso!$K$5)/40</f>
        <v>2.234375</v>
      </c>
      <c r="Q346" s="113" t="n">
        <f aca="false">Racao!$G$7*R346</f>
        <v>0.5532646167</v>
      </c>
      <c r="R346" s="118" t="n">
        <f aca="false">Racao!$H$21</f>
        <v>109.3408333</v>
      </c>
    </row>
    <row r="347" customFormat="false" ht="15.75" hidden="false" customHeight="false" outlineLevel="0" collapsed="false">
      <c r="A347" s="6" t="e">
        <v>#NAME?</v>
      </c>
      <c r="B347" s="7" t="n">
        <v>123.21</v>
      </c>
      <c r="C347" s="7" t="n">
        <v>18.5</v>
      </c>
      <c r="D347" s="7" t="n">
        <v>15.4</v>
      </c>
      <c r="E347" s="7" t="n">
        <v>4.9</v>
      </c>
      <c r="F347" s="7" t="n">
        <v>5.1</v>
      </c>
      <c r="G347" s="7" t="n">
        <v>2.4</v>
      </c>
      <c r="H347" s="119" t="str">
        <f aca="false">IF(B347 &gt;= 120, "2", "1")</f>
        <v>2</v>
      </c>
      <c r="I347" s="111" t="n">
        <v>45392</v>
      </c>
      <c r="J347" s="112" t="n">
        <f aca="false">Racao!$H$24</f>
        <v>65.04083333</v>
      </c>
      <c r="K347" s="113" t="n">
        <f aca="false">(Dados_Peso!$M$5-Dados_Peso!$L$5)/20</f>
        <v>2.48025</v>
      </c>
      <c r="L347" s="110" t="n">
        <v>41</v>
      </c>
      <c r="M347" s="110" t="n">
        <v>850</v>
      </c>
      <c r="N347" s="112" t="n">
        <f aca="false">M347-B347</f>
        <v>726.79</v>
      </c>
      <c r="O347" s="113" t="n">
        <f aca="false">R347/(Dados_Peso!$M$9)</f>
        <v>2.204230084</v>
      </c>
      <c r="P347" s="113" t="n">
        <f aca="false">(Dados_Peso!$M$5-Dados_Peso!$K$5)/40</f>
        <v>2.234375</v>
      </c>
      <c r="Q347" s="113" t="n">
        <f aca="false">Racao!$G$7*R347</f>
        <v>0.5532646167</v>
      </c>
      <c r="R347" s="118" t="n">
        <f aca="false">Racao!$H$21</f>
        <v>109.3408333</v>
      </c>
    </row>
    <row r="348" customFormat="false" ht="15.75" hidden="false" customHeight="false" outlineLevel="0" collapsed="false">
      <c r="A348" s="6" t="e">
        <v>#NAME?</v>
      </c>
      <c r="B348" s="7" t="n">
        <v>151.09</v>
      </c>
      <c r="C348" s="7" t="n">
        <v>18.9</v>
      </c>
      <c r="D348" s="7" t="n">
        <v>16.3</v>
      </c>
      <c r="E348" s="7" t="n">
        <v>5.3</v>
      </c>
      <c r="F348" s="7" t="n">
        <v>5.5</v>
      </c>
      <c r="G348" s="7" t="n">
        <v>2.5</v>
      </c>
      <c r="H348" s="119" t="str">
        <f aca="false">IF(B348 &gt;= 120, "2", "1")</f>
        <v>2</v>
      </c>
      <c r="I348" s="111" t="n">
        <v>45392</v>
      </c>
      <c r="J348" s="112" t="n">
        <f aca="false">Racao!$H$24</f>
        <v>65.04083333</v>
      </c>
      <c r="K348" s="113" t="n">
        <f aca="false">(Dados_Peso!$M$5-Dados_Peso!$L$5)/20</f>
        <v>2.48025</v>
      </c>
      <c r="L348" s="110" t="n">
        <v>41</v>
      </c>
      <c r="M348" s="110" t="n">
        <v>850</v>
      </c>
      <c r="N348" s="112" t="n">
        <f aca="false">M348-B348</f>
        <v>698.91</v>
      </c>
      <c r="O348" s="113" t="n">
        <f aca="false">R348/(Dados_Peso!$M$9)</f>
        <v>2.204230084</v>
      </c>
      <c r="P348" s="113" t="n">
        <f aca="false">(Dados_Peso!$M$5-Dados_Peso!$K$5)/40</f>
        <v>2.234375</v>
      </c>
      <c r="Q348" s="113" t="n">
        <f aca="false">Racao!$G$7*R348</f>
        <v>0.5532646167</v>
      </c>
      <c r="R348" s="118" t="n">
        <f aca="false">Racao!$H$21</f>
        <v>109.3408333</v>
      </c>
    </row>
    <row r="349" customFormat="false" ht="15.75" hidden="false" customHeight="false" outlineLevel="0" collapsed="false">
      <c r="A349" s="6" t="e">
        <v>#NAME?</v>
      </c>
      <c r="B349" s="7" t="n">
        <v>141.07</v>
      </c>
      <c r="C349" s="7" t="n">
        <v>18.8</v>
      </c>
      <c r="D349" s="7" t="n">
        <v>15.9</v>
      </c>
      <c r="E349" s="7" t="n">
        <v>5.2</v>
      </c>
      <c r="F349" s="7" t="n">
        <v>5.6</v>
      </c>
      <c r="G349" s="7" t="n">
        <v>2.5</v>
      </c>
      <c r="H349" s="119" t="str">
        <f aca="false">IF(B349 &gt;= 120, "2", "1")</f>
        <v>2</v>
      </c>
      <c r="I349" s="111" t="n">
        <v>45392</v>
      </c>
      <c r="J349" s="112" t="n">
        <f aca="false">Racao!$H$24</f>
        <v>65.04083333</v>
      </c>
      <c r="K349" s="113" t="n">
        <f aca="false">(Dados_Peso!$M$5-Dados_Peso!$L$5)/20</f>
        <v>2.48025</v>
      </c>
      <c r="L349" s="110" t="n">
        <v>41</v>
      </c>
      <c r="M349" s="110" t="n">
        <v>850</v>
      </c>
      <c r="N349" s="112" t="n">
        <f aca="false">M349-B349</f>
        <v>708.93</v>
      </c>
      <c r="O349" s="113" t="n">
        <f aca="false">R349/(Dados_Peso!$M$9)</f>
        <v>2.204230084</v>
      </c>
      <c r="P349" s="113" t="n">
        <f aca="false">(Dados_Peso!$M$5-Dados_Peso!$K$5)/40</f>
        <v>2.234375</v>
      </c>
      <c r="Q349" s="113" t="n">
        <f aca="false">Racao!$G$7*R349</f>
        <v>0.5532646167</v>
      </c>
      <c r="R349" s="118" t="n">
        <f aca="false">Racao!$H$21</f>
        <v>109.3408333</v>
      </c>
    </row>
    <row r="350" customFormat="false" ht="15.75" hidden="false" customHeight="false" outlineLevel="0" collapsed="false">
      <c r="A350" s="6" t="e">
        <v>#NAME?</v>
      </c>
      <c r="B350" s="7" t="n">
        <v>128.82</v>
      </c>
      <c r="C350" s="7" t="n">
        <v>18.5</v>
      </c>
      <c r="D350" s="7" t="n">
        <v>15.5</v>
      </c>
      <c r="E350" s="7" t="n">
        <v>5.2</v>
      </c>
      <c r="F350" s="7" t="n">
        <v>5.2</v>
      </c>
      <c r="G350" s="7" t="n">
        <v>2.5</v>
      </c>
      <c r="H350" s="119" t="str">
        <f aca="false">IF(B350 &gt;= 120, "2", "1")</f>
        <v>2</v>
      </c>
      <c r="I350" s="111" t="n">
        <v>45392</v>
      </c>
      <c r="J350" s="112" t="n">
        <f aca="false">Racao!$H$24</f>
        <v>65.04083333</v>
      </c>
      <c r="K350" s="113" t="n">
        <f aca="false">(Dados_Peso!$M$5-Dados_Peso!$L$5)/20</f>
        <v>2.48025</v>
      </c>
      <c r="L350" s="110" t="n">
        <v>41</v>
      </c>
      <c r="M350" s="110" t="n">
        <v>850</v>
      </c>
      <c r="N350" s="112" t="n">
        <f aca="false">M350-B350</f>
        <v>721.18</v>
      </c>
      <c r="O350" s="113" t="n">
        <f aca="false">R350/(Dados_Peso!$M$9)</f>
        <v>2.204230084</v>
      </c>
      <c r="P350" s="113" t="n">
        <f aca="false">(Dados_Peso!$M$5-Dados_Peso!$K$5)/40</f>
        <v>2.234375</v>
      </c>
      <c r="Q350" s="113" t="n">
        <f aca="false">Racao!$G$7*R350</f>
        <v>0.5532646167</v>
      </c>
      <c r="R350" s="118" t="n">
        <f aca="false">Racao!$H$21</f>
        <v>109.3408333</v>
      </c>
    </row>
    <row r="351" customFormat="false" ht="15.75" hidden="false" customHeight="false" outlineLevel="0" collapsed="false">
      <c r="A351" s="6" t="e">
        <v>#NAME?</v>
      </c>
      <c r="B351" s="7" t="n">
        <v>119.84</v>
      </c>
      <c r="C351" s="7" t="n">
        <v>17.5</v>
      </c>
      <c r="D351" s="7" t="n">
        <v>15.3</v>
      </c>
      <c r="E351" s="7" t="n">
        <v>5</v>
      </c>
      <c r="F351" s="7" t="n">
        <v>5.1</v>
      </c>
      <c r="G351" s="7" t="n">
        <v>2.4</v>
      </c>
      <c r="H351" s="119" t="str">
        <f aca="false">IF(B351 &gt;= 120, "2", "1")</f>
        <v>1</v>
      </c>
      <c r="I351" s="111" t="n">
        <v>45392</v>
      </c>
      <c r="J351" s="112" t="n">
        <f aca="false">Racao!$H$24</f>
        <v>65.04083333</v>
      </c>
      <c r="K351" s="113" t="n">
        <f aca="false">(Dados_Peso!$M$5-Dados_Peso!$L$5)/20</f>
        <v>2.48025</v>
      </c>
      <c r="L351" s="110" t="n">
        <v>41</v>
      </c>
      <c r="M351" s="110" t="n">
        <v>850</v>
      </c>
      <c r="N351" s="112" t="n">
        <f aca="false">M351-B351</f>
        <v>730.16</v>
      </c>
      <c r="O351" s="113" t="n">
        <f aca="false">R351/(Dados_Peso!$M$9)</f>
        <v>2.204230084</v>
      </c>
      <c r="P351" s="113" t="n">
        <f aca="false">(Dados_Peso!$M$5-Dados_Peso!$K$5)/40</f>
        <v>2.234375</v>
      </c>
      <c r="Q351" s="113" t="n">
        <f aca="false">Racao!$G$7*R351</f>
        <v>0.5532646167</v>
      </c>
      <c r="R351" s="118" t="n">
        <f aca="false">Racao!$H$21</f>
        <v>109.3408333</v>
      </c>
    </row>
    <row r="352" customFormat="false" ht="15.75" hidden="false" customHeight="false" outlineLevel="0" collapsed="false">
      <c r="A352" s="6" t="e">
        <v>#NAME?</v>
      </c>
      <c r="B352" s="7" t="n">
        <v>109.84</v>
      </c>
      <c r="C352" s="7" t="n">
        <v>17.3</v>
      </c>
      <c r="D352" s="7" t="n">
        <v>14.7</v>
      </c>
      <c r="E352" s="7" t="n">
        <v>4.9</v>
      </c>
      <c r="F352" s="7" t="n">
        <v>5</v>
      </c>
      <c r="G352" s="7" t="n">
        <v>2.3</v>
      </c>
      <c r="H352" s="119" t="str">
        <f aca="false">IF(B352 &gt;= 120, "2", "1")</f>
        <v>1</v>
      </c>
      <c r="I352" s="111" t="n">
        <v>45392</v>
      </c>
      <c r="J352" s="112" t="n">
        <f aca="false">Racao!$H$24</f>
        <v>65.04083333</v>
      </c>
      <c r="K352" s="113" t="n">
        <f aca="false">(Dados_Peso!$M$5-Dados_Peso!$L$5)/20</f>
        <v>2.48025</v>
      </c>
      <c r="L352" s="110" t="n">
        <v>41</v>
      </c>
      <c r="M352" s="110" t="n">
        <v>850</v>
      </c>
      <c r="N352" s="112" t="n">
        <f aca="false">M352-B352</f>
        <v>740.16</v>
      </c>
      <c r="O352" s="113" t="n">
        <f aca="false">R352/(Dados_Peso!$M$9)</f>
        <v>2.204230084</v>
      </c>
      <c r="P352" s="113" t="n">
        <f aca="false">(Dados_Peso!$M$5-Dados_Peso!$K$5)/40</f>
        <v>2.234375</v>
      </c>
      <c r="Q352" s="113" t="n">
        <f aca="false">Racao!$G$7*R352</f>
        <v>0.5532646167</v>
      </c>
      <c r="R352" s="118" t="n">
        <f aca="false">Racao!$H$21</f>
        <v>109.3408333</v>
      </c>
    </row>
    <row r="353" customFormat="false" ht="15.75" hidden="false" customHeight="false" outlineLevel="0" collapsed="false">
      <c r="A353" s="6" t="e">
        <v>#NAME?</v>
      </c>
      <c r="B353" s="7" t="n">
        <v>144.79</v>
      </c>
      <c r="C353" s="7" t="n">
        <v>18.8</v>
      </c>
      <c r="D353" s="7" t="n">
        <v>16.1</v>
      </c>
      <c r="E353" s="7" t="n">
        <v>5.1</v>
      </c>
      <c r="F353" s="7" t="n">
        <v>5.4</v>
      </c>
      <c r="G353" s="7" t="n">
        <v>2.5</v>
      </c>
      <c r="H353" s="119" t="str">
        <f aca="false">IF(B353 &gt;= 120, "2", "1")</f>
        <v>2</v>
      </c>
      <c r="I353" s="111" t="n">
        <v>45392</v>
      </c>
      <c r="J353" s="112" t="n">
        <f aca="false">Racao!$H$24</f>
        <v>65.04083333</v>
      </c>
      <c r="K353" s="113" t="n">
        <f aca="false">(Dados_Peso!$M$5-Dados_Peso!$L$5)/20</f>
        <v>2.48025</v>
      </c>
      <c r="L353" s="110" t="n">
        <v>41</v>
      </c>
      <c r="M353" s="110" t="n">
        <v>850</v>
      </c>
      <c r="N353" s="112" t="n">
        <f aca="false">M353-B353</f>
        <v>705.21</v>
      </c>
      <c r="O353" s="113" t="n">
        <f aca="false">R353/(Dados_Peso!$M$9)</f>
        <v>2.204230084</v>
      </c>
      <c r="P353" s="113" t="n">
        <f aca="false">(Dados_Peso!$M$5-Dados_Peso!$K$5)/40</f>
        <v>2.234375</v>
      </c>
      <c r="Q353" s="113" t="n">
        <f aca="false">Racao!$G$7*R353</f>
        <v>0.5532646167</v>
      </c>
      <c r="R353" s="118" t="n">
        <f aca="false">Racao!$H$21</f>
        <v>109.3408333</v>
      </c>
    </row>
    <row r="354" customFormat="false" ht="15.75" hidden="false" customHeight="false" outlineLevel="0" collapsed="false">
      <c r="A354" s="6" t="e">
        <v>#NAME?</v>
      </c>
      <c r="B354" s="7" t="n">
        <v>173.35</v>
      </c>
      <c r="C354" s="7" t="n">
        <v>19.8</v>
      </c>
      <c r="D354" s="7" t="n">
        <v>16.3</v>
      </c>
      <c r="E354" s="7" t="n">
        <v>5.3</v>
      </c>
      <c r="F354" s="7" t="n">
        <v>5.7</v>
      </c>
      <c r="G354" s="7" t="n">
        <v>2.6</v>
      </c>
      <c r="H354" s="119" t="str">
        <f aca="false">IF(B354 &gt;= 120, "2", "1")</f>
        <v>2</v>
      </c>
      <c r="I354" s="111" t="n">
        <v>45392</v>
      </c>
      <c r="J354" s="112" t="n">
        <f aca="false">Racao!$H$24</f>
        <v>65.04083333</v>
      </c>
      <c r="K354" s="113" t="n">
        <f aca="false">(Dados_Peso!$M$5-Dados_Peso!$L$5)/20</f>
        <v>2.48025</v>
      </c>
      <c r="L354" s="110" t="n">
        <v>41</v>
      </c>
      <c r="M354" s="110" t="n">
        <v>850</v>
      </c>
      <c r="N354" s="112" t="n">
        <f aca="false">M354-B354</f>
        <v>676.65</v>
      </c>
      <c r="O354" s="113" t="n">
        <f aca="false">R354/(Dados_Peso!$M$9)</f>
        <v>2.204230084</v>
      </c>
      <c r="P354" s="113" t="n">
        <f aca="false">(Dados_Peso!$M$5-Dados_Peso!$K$5)/40</f>
        <v>2.234375</v>
      </c>
      <c r="Q354" s="113" t="n">
        <f aca="false">Racao!$G$7*R354</f>
        <v>0.5532646167</v>
      </c>
      <c r="R354" s="118" t="n">
        <f aca="false">Racao!$H$21</f>
        <v>109.3408333</v>
      </c>
    </row>
    <row r="355" customFormat="false" ht="15.75" hidden="false" customHeight="false" outlineLevel="0" collapsed="false">
      <c r="A355" s="6" t="e">
        <v>#NAME?</v>
      </c>
      <c r="B355" s="7" t="n">
        <v>131.19</v>
      </c>
      <c r="C355" s="7" t="n">
        <v>18.2</v>
      </c>
      <c r="D355" s="7" t="n">
        <v>15.7</v>
      </c>
      <c r="E355" s="7" t="n">
        <v>5</v>
      </c>
      <c r="F355" s="7" t="n">
        <v>5.4</v>
      </c>
      <c r="G355" s="7" t="n">
        <v>2.5</v>
      </c>
      <c r="H355" s="119" t="str">
        <f aca="false">IF(B355 &gt;= 120, "2", "1")</f>
        <v>2</v>
      </c>
      <c r="I355" s="111" t="n">
        <v>45392</v>
      </c>
      <c r="J355" s="112" t="n">
        <f aca="false">Racao!$H$24</f>
        <v>65.04083333</v>
      </c>
      <c r="K355" s="113" t="n">
        <f aca="false">(Dados_Peso!$M$5-Dados_Peso!$L$5)/20</f>
        <v>2.48025</v>
      </c>
      <c r="L355" s="110" t="n">
        <v>41</v>
      </c>
      <c r="M355" s="110" t="n">
        <v>850</v>
      </c>
      <c r="N355" s="112" t="n">
        <f aca="false">M355-B355</f>
        <v>718.81</v>
      </c>
      <c r="O355" s="113" t="n">
        <f aca="false">R355/(Dados_Peso!$M$9)</f>
        <v>2.204230084</v>
      </c>
      <c r="P355" s="113" t="n">
        <f aca="false">(Dados_Peso!$M$5-Dados_Peso!$K$5)/40</f>
        <v>2.234375</v>
      </c>
      <c r="Q355" s="113" t="n">
        <f aca="false">Racao!$G$7*R355</f>
        <v>0.5532646167</v>
      </c>
      <c r="R355" s="118" t="n">
        <f aca="false">Racao!$H$21</f>
        <v>109.3408333</v>
      </c>
    </row>
    <row r="356" customFormat="false" ht="15.75" hidden="false" customHeight="false" outlineLevel="0" collapsed="false">
      <c r="A356" s="6" t="e">
        <v>#NAME?</v>
      </c>
      <c r="B356" s="7" t="n">
        <v>126.09</v>
      </c>
      <c r="C356" s="7" t="n">
        <v>18.3</v>
      </c>
      <c r="D356" s="7" t="n">
        <v>15.7</v>
      </c>
      <c r="E356" s="7" t="n">
        <v>4.9</v>
      </c>
      <c r="F356" s="7" t="n">
        <v>5.2</v>
      </c>
      <c r="G356" s="7" t="n">
        <v>2.3</v>
      </c>
      <c r="H356" s="119" t="str">
        <f aca="false">IF(B356 &gt;= 120, "2", "1")</f>
        <v>2</v>
      </c>
      <c r="I356" s="111" t="n">
        <v>45392</v>
      </c>
      <c r="J356" s="112" t="n">
        <f aca="false">Racao!$H$24</f>
        <v>65.04083333</v>
      </c>
      <c r="K356" s="113" t="n">
        <f aca="false">(Dados_Peso!$M$5-Dados_Peso!$L$5)/20</f>
        <v>2.48025</v>
      </c>
      <c r="L356" s="110" t="n">
        <v>41</v>
      </c>
      <c r="M356" s="110" t="n">
        <v>850</v>
      </c>
      <c r="N356" s="112" t="n">
        <f aca="false">M356-B356</f>
        <v>723.91</v>
      </c>
      <c r="O356" s="113" t="n">
        <f aca="false">R356/(Dados_Peso!$M$9)</f>
        <v>2.204230084</v>
      </c>
      <c r="P356" s="113" t="n">
        <f aca="false">(Dados_Peso!$M$5-Dados_Peso!$K$5)/40</f>
        <v>2.234375</v>
      </c>
      <c r="Q356" s="113" t="n">
        <f aca="false">Racao!$G$7*R356</f>
        <v>0.5532646167</v>
      </c>
      <c r="R356" s="118" t="n">
        <f aca="false">Racao!$H$21</f>
        <v>109.3408333</v>
      </c>
    </row>
    <row r="357" customFormat="false" ht="15.75" hidden="false" customHeight="false" outlineLevel="0" collapsed="false">
      <c r="A357" s="6" t="e">
        <v>#NAME?</v>
      </c>
      <c r="B357" s="7" t="n">
        <v>125.02</v>
      </c>
      <c r="C357" s="7" t="n">
        <v>18.3</v>
      </c>
      <c r="D357" s="7" t="n">
        <v>15.3</v>
      </c>
      <c r="E357" s="7" t="n">
        <v>4.9</v>
      </c>
      <c r="F357" s="7" t="n">
        <v>5.4</v>
      </c>
      <c r="G357" s="7" t="n">
        <v>2.5</v>
      </c>
      <c r="H357" s="119" t="str">
        <f aca="false">IF(B357 &gt;= 120, "2", "1")</f>
        <v>2</v>
      </c>
      <c r="I357" s="111" t="n">
        <v>45392</v>
      </c>
      <c r="J357" s="112" t="n">
        <f aca="false">Racao!$H$24</f>
        <v>65.04083333</v>
      </c>
      <c r="K357" s="113" t="n">
        <f aca="false">(Dados_Peso!$M$5-Dados_Peso!$L$5)/20</f>
        <v>2.48025</v>
      </c>
      <c r="L357" s="110" t="n">
        <v>41</v>
      </c>
      <c r="M357" s="110" t="n">
        <v>850</v>
      </c>
      <c r="N357" s="112" t="n">
        <f aca="false">M357-B357</f>
        <v>724.98</v>
      </c>
      <c r="O357" s="113" t="n">
        <f aca="false">R357/(Dados_Peso!$M$9)</f>
        <v>2.204230084</v>
      </c>
      <c r="P357" s="113" t="n">
        <f aca="false">(Dados_Peso!$M$5-Dados_Peso!$K$5)/40</f>
        <v>2.234375</v>
      </c>
      <c r="Q357" s="113" t="n">
        <f aca="false">Racao!$G$7*R357</f>
        <v>0.5532646167</v>
      </c>
      <c r="R357" s="118" t="n">
        <f aca="false">Racao!$H$21</f>
        <v>109.3408333</v>
      </c>
    </row>
    <row r="358" customFormat="false" ht="15.75" hidden="false" customHeight="false" outlineLevel="0" collapsed="false">
      <c r="A358" s="6" t="e">
        <v>#NAME?</v>
      </c>
      <c r="B358" s="7" t="n">
        <v>93.82</v>
      </c>
      <c r="C358" s="7" t="n">
        <v>17.3</v>
      </c>
      <c r="D358" s="7" t="n">
        <v>14.7</v>
      </c>
      <c r="E358" s="7" t="n">
        <v>4.8</v>
      </c>
      <c r="F358" s="7" t="n">
        <v>4.8</v>
      </c>
      <c r="G358" s="7" t="n">
        <v>2.2</v>
      </c>
      <c r="H358" s="119" t="str">
        <f aca="false">IF(B358 &gt;= 120, "2", "1")</f>
        <v>1</v>
      </c>
      <c r="I358" s="111" t="n">
        <v>45392</v>
      </c>
      <c r="J358" s="112" t="n">
        <f aca="false">Racao!$H$24</f>
        <v>65.04083333</v>
      </c>
      <c r="K358" s="113" t="n">
        <f aca="false">(Dados_Peso!$M$5-Dados_Peso!$L$5)/20</f>
        <v>2.48025</v>
      </c>
      <c r="L358" s="110" t="n">
        <v>41</v>
      </c>
      <c r="M358" s="110" t="n">
        <v>850</v>
      </c>
      <c r="N358" s="112" t="n">
        <f aca="false">M358-B358</f>
        <v>756.18</v>
      </c>
      <c r="O358" s="113" t="n">
        <f aca="false">R358/(Dados_Peso!$M$9)</f>
        <v>2.204230084</v>
      </c>
      <c r="P358" s="113" t="n">
        <f aca="false">(Dados_Peso!$M$5-Dados_Peso!$K$5)/40</f>
        <v>2.234375</v>
      </c>
      <c r="Q358" s="113" t="n">
        <f aca="false">Racao!$G$7*R358</f>
        <v>0.5532646167</v>
      </c>
      <c r="R358" s="118" t="n">
        <f aca="false">Racao!$H$21</f>
        <v>109.3408333</v>
      </c>
    </row>
    <row r="359" customFormat="false" ht="15.75" hidden="false" customHeight="false" outlineLevel="0" collapsed="false">
      <c r="A359" s="6" t="e">
        <v>#NAME?</v>
      </c>
      <c r="B359" s="7" t="n">
        <v>168.62</v>
      </c>
      <c r="C359" s="7" t="n">
        <v>19.9</v>
      </c>
      <c r="D359" s="7" t="n">
        <v>16.8</v>
      </c>
      <c r="E359" s="7" t="n">
        <v>5.3</v>
      </c>
      <c r="F359" s="7" t="n">
        <v>5.6</v>
      </c>
      <c r="G359" s="7" t="n">
        <v>2.5</v>
      </c>
      <c r="H359" s="119" t="str">
        <f aca="false">IF(B359 &gt;= 120, "2", "1")</f>
        <v>2</v>
      </c>
      <c r="I359" s="111" t="n">
        <v>45392</v>
      </c>
      <c r="J359" s="112" t="n">
        <f aca="false">Racao!$H$24</f>
        <v>65.04083333</v>
      </c>
      <c r="K359" s="113" t="n">
        <f aca="false">(Dados_Peso!$M$5-Dados_Peso!$L$5)/20</f>
        <v>2.48025</v>
      </c>
      <c r="L359" s="110" t="n">
        <v>41</v>
      </c>
      <c r="M359" s="110" t="n">
        <v>850</v>
      </c>
      <c r="N359" s="112" t="n">
        <f aca="false">M359-B359</f>
        <v>681.38</v>
      </c>
      <c r="O359" s="113" t="n">
        <f aca="false">R359/(Dados_Peso!$M$9)</f>
        <v>2.204230084</v>
      </c>
      <c r="P359" s="113" t="n">
        <f aca="false">(Dados_Peso!$M$5-Dados_Peso!$K$5)/40</f>
        <v>2.234375</v>
      </c>
      <c r="Q359" s="113" t="n">
        <f aca="false">Racao!$G$7*R359</f>
        <v>0.5532646167</v>
      </c>
      <c r="R359" s="118" t="n">
        <f aca="false">Racao!$H$21</f>
        <v>109.3408333</v>
      </c>
    </row>
    <row r="360" customFormat="false" ht="15.75" hidden="false" customHeight="false" outlineLevel="0" collapsed="false">
      <c r="A360" s="6" t="e">
        <v>#NAME?</v>
      </c>
      <c r="B360" s="7" t="n">
        <v>135.33</v>
      </c>
      <c r="C360" s="7" t="n">
        <v>18.5</v>
      </c>
      <c r="D360" s="7" t="n">
        <v>15.3</v>
      </c>
      <c r="E360" s="7" t="n">
        <v>5.3</v>
      </c>
      <c r="F360" s="7" t="n">
        <v>5.1</v>
      </c>
      <c r="G360" s="7" t="n">
        <v>2.4</v>
      </c>
      <c r="H360" s="119" t="str">
        <f aca="false">IF(B360 &gt;= 120, "2", "1")</f>
        <v>2</v>
      </c>
      <c r="I360" s="111" t="n">
        <v>45392</v>
      </c>
      <c r="J360" s="112" t="n">
        <f aca="false">Racao!$H$24</f>
        <v>65.04083333</v>
      </c>
      <c r="K360" s="113" t="n">
        <f aca="false">(Dados_Peso!$M$5-Dados_Peso!$L$5)/20</f>
        <v>2.48025</v>
      </c>
      <c r="L360" s="110" t="n">
        <v>41</v>
      </c>
      <c r="M360" s="110" t="n">
        <v>850</v>
      </c>
      <c r="N360" s="112" t="n">
        <f aca="false">M360-B360</f>
        <v>714.67</v>
      </c>
      <c r="O360" s="113" t="n">
        <f aca="false">R360/(Dados_Peso!$M$9)</f>
        <v>2.204230084</v>
      </c>
      <c r="P360" s="113" t="n">
        <f aca="false">(Dados_Peso!$M$5-Dados_Peso!$K$5)/40</f>
        <v>2.234375</v>
      </c>
      <c r="Q360" s="113" t="n">
        <f aca="false">Racao!$G$7*R360</f>
        <v>0.5532646167</v>
      </c>
      <c r="R360" s="118" t="n">
        <f aca="false">Racao!$H$21</f>
        <v>109.3408333</v>
      </c>
    </row>
    <row r="361" customFormat="false" ht="15.75" hidden="false" customHeight="false" outlineLevel="0" collapsed="false">
      <c r="A361" s="6" t="e">
        <v>#NAME?</v>
      </c>
      <c r="B361" s="7" t="n">
        <v>129.2</v>
      </c>
      <c r="C361" s="7" t="n">
        <v>18.5</v>
      </c>
      <c r="D361" s="7" t="n">
        <v>15.9</v>
      </c>
      <c r="E361" s="7" t="n">
        <v>5.1</v>
      </c>
      <c r="F361" s="7" t="n">
        <v>5</v>
      </c>
      <c r="G361" s="7" t="n">
        <v>2.4</v>
      </c>
      <c r="H361" s="110" t="str">
        <f aca="false">IF(B361 &gt;= 120, "2", "1")</f>
        <v>2</v>
      </c>
      <c r="I361" s="111" t="n">
        <v>45392</v>
      </c>
      <c r="J361" s="112" t="n">
        <f aca="false">Racao!$H$24</f>
        <v>65.04083333</v>
      </c>
      <c r="K361" s="113" t="n">
        <f aca="false">(Dados_Peso!$M$5-Dados_Peso!$L$5)/20</f>
        <v>2.48025</v>
      </c>
      <c r="L361" s="110" t="n">
        <v>41</v>
      </c>
      <c r="M361" s="110" t="n">
        <v>850</v>
      </c>
      <c r="N361" s="112" t="n">
        <f aca="false">M361-B361</f>
        <v>720.8</v>
      </c>
      <c r="O361" s="113" t="n">
        <f aca="false">R361/(Dados_Peso!$M$9)</f>
        <v>2.204230084</v>
      </c>
      <c r="P361" s="113" t="n">
        <f aca="false">(Dados_Peso!$M$5-Dados_Peso!$K$5)/40</f>
        <v>2.234375</v>
      </c>
      <c r="Q361" s="113" t="n">
        <f aca="false">Racao!$G$7*R361</f>
        <v>0.5532646167</v>
      </c>
      <c r="R361" s="118" t="n">
        <f aca="false">Racao!$H$21</f>
        <v>109.3408333</v>
      </c>
    </row>
    <row r="362" customFormat="false" ht="15.75" hidden="false" customHeight="false" outlineLevel="0" collapsed="false">
      <c r="A362" s="6" t="e">
        <v>#NAME?</v>
      </c>
      <c r="B362" s="13" t="n">
        <v>198.67</v>
      </c>
      <c r="C362" s="13" t="n">
        <v>20.4</v>
      </c>
      <c r="D362" s="13" t="n">
        <v>17.9</v>
      </c>
      <c r="E362" s="13" t="n">
        <v>5.6</v>
      </c>
      <c r="F362" s="13" t="n">
        <v>6.1</v>
      </c>
      <c r="G362" s="13" t="n">
        <v>2.4</v>
      </c>
      <c r="H362" s="13" t="n">
        <v>1</v>
      </c>
      <c r="I362" s="120" t="n">
        <v>45414</v>
      </c>
      <c r="J362" s="121" t="n">
        <f aca="false">Racao!$I$24</f>
        <v>108.0254237</v>
      </c>
      <c r="K362" s="122" t="n">
        <f aca="false">(Dados_Peso!$N$5-Dados_Peso!$M$5)/21</f>
        <v>5.058571429</v>
      </c>
      <c r="L362" s="13" t="n">
        <v>41</v>
      </c>
      <c r="M362" s="13" t="n">
        <v>850</v>
      </c>
      <c r="N362" s="13" t="n">
        <f aca="false">M362-B362</f>
        <v>651.33</v>
      </c>
      <c r="O362" s="116" t="n">
        <f aca="false">R362/Dados_Peso!$N$9</f>
        <v>2.063630721</v>
      </c>
      <c r="P362" s="116" t="n">
        <f aca="false">(Dados_Peso!$N$5-Dados_Peso!$K$5)/60</f>
        <v>3.260083333</v>
      </c>
      <c r="Q362" s="116" t="n">
        <f aca="false">Racao!$G$7*R362</f>
        <v>1.109250627</v>
      </c>
      <c r="R362" s="117" t="n">
        <f aca="false">Racao!$I$21</f>
        <v>219.2194915</v>
      </c>
    </row>
    <row r="363" customFormat="false" ht="15.75" hidden="false" customHeight="false" outlineLevel="0" collapsed="false">
      <c r="A363" s="6" t="e">
        <v>#NAME?</v>
      </c>
      <c r="B363" s="13" t="n">
        <v>163.91</v>
      </c>
      <c r="C363" s="13" t="n">
        <v>19.4</v>
      </c>
      <c r="D363" s="13" t="n">
        <v>16.4</v>
      </c>
      <c r="E363" s="13" t="n">
        <v>5.3</v>
      </c>
      <c r="F363" s="13" t="n">
        <v>5.5</v>
      </c>
      <c r="G363" s="13" t="n">
        <v>2.5</v>
      </c>
      <c r="H363" s="13" t="n">
        <v>1</v>
      </c>
      <c r="I363" s="120" t="n">
        <v>45414</v>
      </c>
      <c r="J363" s="121" t="n">
        <f aca="false">Racao!$I$24</f>
        <v>108.0254237</v>
      </c>
      <c r="K363" s="122" t="n">
        <f aca="false">(Dados_Peso!$N$5-Dados_Peso!$M$5)/21</f>
        <v>5.058571429</v>
      </c>
      <c r="L363" s="13" t="n">
        <v>41</v>
      </c>
      <c r="M363" s="13" t="n">
        <v>850</v>
      </c>
      <c r="N363" s="13" t="n">
        <f aca="false">M363-B363</f>
        <v>686.09</v>
      </c>
      <c r="O363" s="116" t="n">
        <f aca="false">R363/Dados_Peso!$N$9</f>
        <v>2.063630721</v>
      </c>
      <c r="P363" s="116" t="n">
        <f aca="false">(Dados_Peso!$N$5-Dados_Peso!$K$5)/60</f>
        <v>3.260083333</v>
      </c>
      <c r="Q363" s="116" t="n">
        <f aca="false">Racao!$G$7*R363</f>
        <v>1.109250627</v>
      </c>
      <c r="R363" s="117" t="n">
        <f aca="false">Racao!$I$21</f>
        <v>219.2194915</v>
      </c>
    </row>
    <row r="364" customFormat="false" ht="15.75" hidden="false" customHeight="false" outlineLevel="0" collapsed="false">
      <c r="A364" s="6" t="e">
        <v>#NAME?</v>
      </c>
      <c r="B364" s="13" t="n">
        <v>169.86</v>
      </c>
      <c r="C364" s="13" t="n">
        <v>20</v>
      </c>
      <c r="D364" s="13" t="n">
        <v>17.3</v>
      </c>
      <c r="E364" s="13" t="n">
        <v>5.3</v>
      </c>
      <c r="F364" s="13" t="n">
        <v>5.7</v>
      </c>
      <c r="G364" s="13" t="n">
        <v>2.4</v>
      </c>
      <c r="H364" s="13" t="n">
        <v>1</v>
      </c>
      <c r="I364" s="120" t="n">
        <v>45414</v>
      </c>
      <c r="J364" s="121" t="n">
        <f aca="false">Racao!$I$24</f>
        <v>108.0254237</v>
      </c>
      <c r="K364" s="122" t="n">
        <f aca="false">(Dados_Peso!$N$5-Dados_Peso!$M$5)/21</f>
        <v>5.058571429</v>
      </c>
      <c r="L364" s="13" t="n">
        <v>41</v>
      </c>
      <c r="M364" s="13" t="n">
        <v>850</v>
      </c>
      <c r="N364" s="13" t="n">
        <f aca="false">M364-B364</f>
        <v>680.14</v>
      </c>
      <c r="O364" s="116" t="n">
        <f aca="false">R364/Dados_Peso!$N$9</f>
        <v>2.063630721</v>
      </c>
      <c r="P364" s="116" t="n">
        <f aca="false">(Dados_Peso!$N$5-Dados_Peso!$K$5)/60</f>
        <v>3.260083333</v>
      </c>
      <c r="Q364" s="116" t="n">
        <f aca="false">Racao!$G$7*R364</f>
        <v>1.109250627</v>
      </c>
      <c r="R364" s="117" t="n">
        <f aca="false">Racao!$I$21</f>
        <v>219.2194915</v>
      </c>
    </row>
    <row r="365" customFormat="false" ht="15.75" hidden="false" customHeight="false" outlineLevel="0" collapsed="false">
      <c r="A365" s="6" t="e">
        <v>#NAME?</v>
      </c>
      <c r="B365" s="13" t="n">
        <v>215.34</v>
      </c>
      <c r="C365" s="13" t="n">
        <v>21.5</v>
      </c>
      <c r="D365" s="13" t="n">
        <v>18.2</v>
      </c>
      <c r="E365" s="13" t="n">
        <v>6</v>
      </c>
      <c r="F365" s="13" t="n">
        <v>5.6</v>
      </c>
      <c r="G365" s="13" t="n">
        <v>2.5</v>
      </c>
      <c r="H365" s="13" t="n">
        <v>1</v>
      </c>
      <c r="I365" s="120" t="n">
        <v>45414</v>
      </c>
      <c r="J365" s="121" t="n">
        <f aca="false">Racao!$I$24</f>
        <v>108.0254237</v>
      </c>
      <c r="K365" s="122" t="n">
        <f aca="false">(Dados_Peso!$N$5-Dados_Peso!$M$5)/21</f>
        <v>5.058571429</v>
      </c>
      <c r="L365" s="13" t="n">
        <v>41</v>
      </c>
      <c r="M365" s="13" t="n">
        <v>850</v>
      </c>
      <c r="N365" s="13" t="n">
        <f aca="false">M365-B365</f>
        <v>634.66</v>
      </c>
      <c r="O365" s="116" t="n">
        <f aca="false">R365/Dados_Peso!$N$9</f>
        <v>2.063630721</v>
      </c>
      <c r="P365" s="116" t="n">
        <f aca="false">(Dados_Peso!$N$5-Dados_Peso!$K$5)/60</f>
        <v>3.260083333</v>
      </c>
      <c r="Q365" s="116" t="n">
        <f aca="false">Racao!$G$7*R365</f>
        <v>1.109250627</v>
      </c>
      <c r="R365" s="117" t="n">
        <f aca="false">Racao!$I$21</f>
        <v>219.2194915</v>
      </c>
    </row>
    <row r="366" customFormat="false" ht="15.75" hidden="false" customHeight="false" outlineLevel="0" collapsed="false">
      <c r="A366" s="6" t="e">
        <v>#NAME?</v>
      </c>
      <c r="B366" s="13" t="n">
        <v>198.79</v>
      </c>
      <c r="C366" s="13" t="n">
        <v>20.2</v>
      </c>
      <c r="D366" s="13" t="n">
        <v>17.3</v>
      </c>
      <c r="E366" s="13" t="n">
        <v>6</v>
      </c>
      <c r="F366" s="13" t="n">
        <v>6.5</v>
      </c>
      <c r="G366" s="13" t="n">
        <v>2.6</v>
      </c>
      <c r="H366" s="13" t="n">
        <v>1</v>
      </c>
      <c r="I366" s="120" t="n">
        <v>45414</v>
      </c>
      <c r="J366" s="121" t="n">
        <f aca="false">Racao!$I$24</f>
        <v>108.0254237</v>
      </c>
      <c r="K366" s="122" t="n">
        <f aca="false">(Dados_Peso!$N$5-Dados_Peso!$M$5)/21</f>
        <v>5.058571429</v>
      </c>
      <c r="L366" s="13" t="n">
        <v>41</v>
      </c>
      <c r="M366" s="13" t="n">
        <v>850</v>
      </c>
      <c r="N366" s="13" t="n">
        <f aca="false">M366-B366</f>
        <v>651.21</v>
      </c>
      <c r="O366" s="116" t="n">
        <f aca="false">R366/Dados_Peso!$N$9</f>
        <v>2.063630721</v>
      </c>
      <c r="P366" s="116" t="n">
        <f aca="false">(Dados_Peso!$N$5-Dados_Peso!$K$5)/60</f>
        <v>3.260083333</v>
      </c>
      <c r="Q366" s="116" t="n">
        <f aca="false">Racao!$G$7*R366</f>
        <v>1.109250627</v>
      </c>
      <c r="R366" s="117" t="n">
        <f aca="false">Racao!$I$21</f>
        <v>219.2194915</v>
      </c>
    </row>
    <row r="367" customFormat="false" ht="15.75" hidden="false" customHeight="false" outlineLevel="0" collapsed="false">
      <c r="A367" s="6" t="e">
        <v>#NAME?</v>
      </c>
      <c r="B367" s="13" t="n">
        <v>145.5</v>
      </c>
      <c r="C367" s="13" t="n">
        <v>19.9</v>
      </c>
      <c r="D367" s="13" t="n">
        <v>16.4</v>
      </c>
      <c r="E367" s="13" t="n">
        <v>4.8</v>
      </c>
      <c r="F367" s="13" t="n">
        <v>5.8</v>
      </c>
      <c r="G367" s="13" t="n">
        <v>2.4</v>
      </c>
      <c r="H367" s="13" t="n">
        <v>1</v>
      </c>
      <c r="I367" s="120" t="n">
        <v>45414</v>
      </c>
      <c r="J367" s="121" t="n">
        <f aca="false">Racao!$I$24</f>
        <v>108.0254237</v>
      </c>
      <c r="K367" s="122" t="n">
        <f aca="false">(Dados_Peso!$N$5-Dados_Peso!$M$5)/21</f>
        <v>5.058571429</v>
      </c>
      <c r="L367" s="13" t="n">
        <v>41</v>
      </c>
      <c r="M367" s="13" t="n">
        <v>850</v>
      </c>
      <c r="N367" s="13" t="n">
        <f aca="false">M367-B367</f>
        <v>704.5</v>
      </c>
      <c r="O367" s="116" t="n">
        <f aca="false">R367/Dados_Peso!$N$9</f>
        <v>2.063630721</v>
      </c>
      <c r="P367" s="116" t="n">
        <f aca="false">(Dados_Peso!$N$5-Dados_Peso!$K$5)/60</f>
        <v>3.260083333</v>
      </c>
      <c r="Q367" s="116" t="n">
        <f aca="false">Racao!$G$7*R367</f>
        <v>1.109250627</v>
      </c>
      <c r="R367" s="117" t="n">
        <f aca="false">Racao!$I$21</f>
        <v>219.2194915</v>
      </c>
    </row>
    <row r="368" customFormat="false" ht="15.75" hidden="false" customHeight="false" outlineLevel="0" collapsed="false">
      <c r="A368" s="6" t="e">
        <v>#NAME?</v>
      </c>
      <c r="B368" s="13" t="n">
        <v>242.37</v>
      </c>
      <c r="C368" s="13" t="n">
        <v>22.4</v>
      </c>
      <c r="D368" s="13" t="n">
        <v>17.8</v>
      </c>
      <c r="E368" s="13" t="n">
        <v>6</v>
      </c>
      <c r="F368" s="13" t="n">
        <v>7</v>
      </c>
      <c r="G368" s="13" t="n">
        <v>2.6</v>
      </c>
      <c r="H368" s="13" t="n">
        <v>1</v>
      </c>
      <c r="I368" s="120" t="n">
        <v>45414</v>
      </c>
      <c r="J368" s="121" t="n">
        <f aca="false">Racao!$I$24</f>
        <v>108.0254237</v>
      </c>
      <c r="K368" s="122" t="n">
        <f aca="false">(Dados_Peso!$N$5-Dados_Peso!$M$5)/21</f>
        <v>5.058571429</v>
      </c>
      <c r="L368" s="13" t="n">
        <v>41</v>
      </c>
      <c r="M368" s="13" t="n">
        <v>850</v>
      </c>
      <c r="N368" s="13" t="n">
        <f aca="false">M368-B368</f>
        <v>607.63</v>
      </c>
      <c r="O368" s="116" t="n">
        <f aca="false">R368/Dados_Peso!$N$9</f>
        <v>2.063630721</v>
      </c>
      <c r="P368" s="116" t="n">
        <f aca="false">(Dados_Peso!$N$5-Dados_Peso!$K$5)/60</f>
        <v>3.260083333</v>
      </c>
      <c r="Q368" s="116" t="n">
        <f aca="false">Racao!$G$7*R368</f>
        <v>1.109250627</v>
      </c>
      <c r="R368" s="117" t="n">
        <f aca="false">Racao!$I$21</f>
        <v>219.2194915</v>
      </c>
    </row>
    <row r="369" customFormat="false" ht="15.75" hidden="false" customHeight="false" outlineLevel="0" collapsed="false">
      <c r="A369" s="6" t="e">
        <v>#NAME?</v>
      </c>
      <c r="B369" s="13" t="n">
        <v>171.31</v>
      </c>
      <c r="C369" s="13" t="n">
        <v>19</v>
      </c>
      <c r="D369" s="13" t="n">
        <v>16.5</v>
      </c>
      <c r="E369" s="13" t="n">
        <v>6</v>
      </c>
      <c r="F369" s="13" t="n">
        <v>6.4</v>
      </c>
      <c r="G369" s="13" t="n">
        <v>2.5</v>
      </c>
      <c r="H369" s="13" t="n">
        <v>1</v>
      </c>
      <c r="I369" s="120" t="n">
        <v>45414</v>
      </c>
      <c r="J369" s="121" t="n">
        <f aca="false">Racao!$I$24</f>
        <v>108.0254237</v>
      </c>
      <c r="K369" s="122" t="n">
        <f aca="false">(Dados_Peso!$N$5-Dados_Peso!$M$5)/21</f>
        <v>5.058571429</v>
      </c>
      <c r="L369" s="13" t="n">
        <v>41</v>
      </c>
      <c r="M369" s="13" t="n">
        <v>850</v>
      </c>
      <c r="N369" s="13" t="n">
        <f aca="false">M369-B369</f>
        <v>678.69</v>
      </c>
      <c r="O369" s="116" t="n">
        <f aca="false">R369/Dados_Peso!$N$9</f>
        <v>2.063630721</v>
      </c>
      <c r="P369" s="116" t="n">
        <f aca="false">(Dados_Peso!$N$5-Dados_Peso!$K$5)/60</f>
        <v>3.260083333</v>
      </c>
      <c r="Q369" s="116" t="n">
        <f aca="false">Racao!$G$7*R369</f>
        <v>1.109250627</v>
      </c>
      <c r="R369" s="117" t="n">
        <f aca="false">Racao!$I$21</f>
        <v>219.2194915</v>
      </c>
    </row>
    <row r="370" customFormat="false" ht="15.75" hidden="false" customHeight="false" outlineLevel="0" collapsed="false">
      <c r="A370" s="6" t="e">
        <v>#NAME?</v>
      </c>
      <c r="B370" s="13" t="n">
        <v>175.78</v>
      </c>
      <c r="C370" s="13" t="n">
        <v>19.2</v>
      </c>
      <c r="D370" s="13" t="n">
        <v>16.8</v>
      </c>
      <c r="E370" s="13" t="n">
        <v>5.4</v>
      </c>
      <c r="F370" s="13" t="n">
        <v>6.9</v>
      </c>
      <c r="G370" s="13" t="n">
        <v>2.4</v>
      </c>
      <c r="H370" s="13" t="n">
        <v>1</v>
      </c>
      <c r="I370" s="120" t="n">
        <v>45414</v>
      </c>
      <c r="J370" s="121" t="n">
        <f aca="false">Racao!$I$24</f>
        <v>108.0254237</v>
      </c>
      <c r="K370" s="122" t="n">
        <f aca="false">(Dados_Peso!$N$5-Dados_Peso!$M$5)/21</f>
        <v>5.058571429</v>
      </c>
      <c r="L370" s="13" t="n">
        <v>41</v>
      </c>
      <c r="M370" s="13" t="n">
        <v>850</v>
      </c>
      <c r="N370" s="13" t="n">
        <f aca="false">M370-B370</f>
        <v>674.22</v>
      </c>
      <c r="O370" s="116" t="n">
        <f aca="false">R370/Dados_Peso!$N$9</f>
        <v>2.063630721</v>
      </c>
      <c r="P370" s="116" t="n">
        <f aca="false">(Dados_Peso!$N$5-Dados_Peso!$K$5)/60</f>
        <v>3.260083333</v>
      </c>
      <c r="Q370" s="116" t="n">
        <f aca="false">Racao!$G$7*R370</f>
        <v>1.109250627</v>
      </c>
      <c r="R370" s="117" t="n">
        <f aca="false">Racao!$I$21</f>
        <v>219.2194915</v>
      </c>
    </row>
    <row r="371" customFormat="false" ht="15.75" hidden="false" customHeight="false" outlineLevel="0" collapsed="false">
      <c r="A371" s="6" t="e">
        <v>#NAME?</v>
      </c>
      <c r="B371" s="13" t="n">
        <v>171.27</v>
      </c>
      <c r="C371" s="13" t="n">
        <v>20</v>
      </c>
      <c r="D371" s="13" t="n">
        <v>17.2</v>
      </c>
      <c r="E371" s="13" t="n">
        <v>5.6</v>
      </c>
      <c r="F371" s="13" t="n">
        <v>6.2</v>
      </c>
      <c r="G371" s="13" t="n">
        <v>2.6</v>
      </c>
      <c r="H371" s="13" t="n">
        <v>1</v>
      </c>
      <c r="I371" s="120" t="n">
        <v>45414</v>
      </c>
      <c r="J371" s="121" t="n">
        <f aca="false">Racao!$I$24</f>
        <v>108.0254237</v>
      </c>
      <c r="K371" s="122" t="n">
        <f aca="false">(Dados_Peso!$N$5-Dados_Peso!$M$5)/21</f>
        <v>5.058571429</v>
      </c>
      <c r="L371" s="13" t="n">
        <v>41</v>
      </c>
      <c r="M371" s="13" t="n">
        <v>850</v>
      </c>
      <c r="N371" s="13" t="n">
        <f aca="false">M371-B371</f>
        <v>678.73</v>
      </c>
      <c r="O371" s="116" t="n">
        <f aca="false">R371/Dados_Peso!$N$9</f>
        <v>2.063630721</v>
      </c>
      <c r="P371" s="116" t="n">
        <f aca="false">(Dados_Peso!$N$5-Dados_Peso!$K$5)/60</f>
        <v>3.260083333</v>
      </c>
      <c r="Q371" s="116" t="n">
        <f aca="false">Racao!$G$7*R371</f>
        <v>1.109250627</v>
      </c>
      <c r="R371" s="117" t="n">
        <f aca="false">Racao!$I$21</f>
        <v>219.2194915</v>
      </c>
    </row>
    <row r="372" customFormat="false" ht="15.75" hidden="false" customHeight="false" outlineLevel="0" collapsed="false">
      <c r="A372" s="6" t="e">
        <v>#NAME?</v>
      </c>
      <c r="B372" s="13" t="n">
        <v>213.96</v>
      </c>
      <c r="C372" s="13" t="n">
        <v>21.3</v>
      </c>
      <c r="D372" s="13" t="n">
        <v>18</v>
      </c>
      <c r="E372" s="13" t="n">
        <v>6</v>
      </c>
      <c r="F372" s="13" t="n">
        <v>6.2</v>
      </c>
      <c r="G372" s="13" t="n">
        <v>2.8</v>
      </c>
      <c r="H372" s="13" t="n">
        <v>1</v>
      </c>
      <c r="I372" s="120" t="n">
        <v>45414</v>
      </c>
      <c r="J372" s="121" t="n">
        <f aca="false">Racao!$I$24</f>
        <v>108.0254237</v>
      </c>
      <c r="K372" s="122" t="n">
        <f aca="false">(Dados_Peso!$N$5-Dados_Peso!$M$5)/21</f>
        <v>5.058571429</v>
      </c>
      <c r="L372" s="13" t="n">
        <v>41</v>
      </c>
      <c r="M372" s="13" t="n">
        <v>850</v>
      </c>
      <c r="N372" s="13" t="n">
        <f aca="false">M372-B372</f>
        <v>636.04</v>
      </c>
      <c r="O372" s="116" t="n">
        <f aca="false">R372/Dados_Peso!$N$9</f>
        <v>2.063630721</v>
      </c>
      <c r="P372" s="116" t="n">
        <f aca="false">(Dados_Peso!$N$5-Dados_Peso!$K$5)/60</f>
        <v>3.260083333</v>
      </c>
      <c r="Q372" s="116" t="n">
        <f aca="false">Racao!$G$7*R372</f>
        <v>1.109250627</v>
      </c>
      <c r="R372" s="117" t="n">
        <f aca="false">Racao!$I$21</f>
        <v>219.2194915</v>
      </c>
    </row>
    <row r="373" customFormat="false" ht="15.75" hidden="false" customHeight="false" outlineLevel="0" collapsed="false">
      <c r="A373" s="6" t="e">
        <v>#NAME?</v>
      </c>
      <c r="B373" s="13" t="n">
        <v>167.22</v>
      </c>
      <c r="C373" s="13" t="n">
        <v>19.6</v>
      </c>
      <c r="D373" s="13" t="n">
        <v>16.8</v>
      </c>
      <c r="E373" s="13" t="n">
        <v>5.8</v>
      </c>
      <c r="F373" s="13" t="n">
        <v>6.4</v>
      </c>
      <c r="G373" s="13" t="n">
        <v>2.9</v>
      </c>
      <c r="H373" s="13" t="n">
        <v>1</v>
      </c>
      <c r="I373" s="120" t="n">
        <v>45414</v>
      </c>
      <c r="J373" s="121" t="n">
        <f aca="false">Racao!$I$24</f>
        <v>108.0254237</v>
      </c>
      <c r="K373" s="122" t="n">
        <f aca="false">(Dados_Peso!$N$5-Dados_Peso!$M$5)/21</f>
        <v>5.058571429</v>
      </c>
      <c r="L373" s="13" t="n">
        <v>41</v>
      </c>
      <c r="M373" s="13" t="n">
        <v>850</v>
      </c>
      <c r="N373" s="13" t="n">
        <f aca="false">M373-B373</f>
        <v>682.78</v>
      </c>
      <c r="O373" s="116" t="n">
        <f aca="false">R373/Dados_Peso!$N$9</f>
        <v>2.063630721</v>
      </c>
      <c r="P373" s="116" t="n">
        <f aca="false">(Dados_Peso!$N$5-Dados_Peso!$K$5)/60</f>
        <v>3.260083333</v>
      </c>
      <c r="Q373" s="116" t="n">
        <f aca="false">Racao!$G$7*R373</f>
        <v>1.109250627</v>
      </c>
      <c r="R373" s="117" t="n">
        <f aca="false">Racao!$I$21</f>
        <v>219.2194915</v>
      </c>
    </row>
    <row r="374" customFormat="false" ht="15.75" hidden="false" customHeight="false" outlineLevel="0" collapsed="false">
      <c r="A374" s="6" t="e">
        <v>#NAME?</v>
      </c>
      <c r="B374" s="13" t="n">
        <v>233.64</v>
      </c>
      <c r="C374" s="13" t="n">
        <v>21.5</v>
      </c>
      <c r="D374" s="13" t="n">
        <v>18.5</v>
      </c>
      <c r="E374" s="13" t="n">
        <v>6</v>
      </c>
      <c r="F374" s="13" t="n">
        <v>7</v>
      </c>
      <c r="G374" s="13" t="n">
        <v>2.6</v>
      </c>
      <c r="H374" s="13" t="n">
        <v>1</v>
      </c>
      <c r="I374" s="120" t="n">
        <v>45414</v>
      </c>
      <c r="J374" s="121" t="n">
        <f aca="false">Racao!$I$24</f>
        <v>108.0254237</v>
      </c>
      <c r="K374" s="122" t="n">
        <f aca="false">(Dados_Peso!$N$5-Dados_Peso!$M$5)/21</f>
        <v>5.058571429</v>
      </c>
      <c r="L374" s="13" t="n">
        <v>41</v>
      </c>
      <c r="M374" s="13" t="n">
        <v>850</v>
      </c>
      <c r="N374" s="13" t="n">
        <f aca="false">M374-B374</f>
        <v>616.36</v>
      </c>
      <c r="O374" s="116" t="n">
        <f aca="false">R374/Dados_Peso!$N$9</f>
        <v>2.063630721</v>
      </c>
      <c r="P374" s="116" t="n">
        <f aca="false">(Dados_Peso!$N$5-Dados_Peso!$K$5)/60</f>
        <v>3.260083333</v>
      </c>
      <c r="Q374" s="116" t="n">
        <f aca="false">Racao!$G$7*R374</f>
        <v>1.109250627</v>
      </c>
      <c r="R374" s="117" t="n">
        <f aca="false">Racao!$I$21</f>
        <v>219.2194915</v>
      </c>
    </row>
    <row r="375" customFormat="false" ht="15.75" hidden="false" customHeight="false" outlineLevel="0" collapsed="false">
      <c r="A375" s="6" t="e">
        <v>#NAME?</v>
      </c>
      <c r="B375" s="13" t="n">
        <v>224.97</v>
      </c>
      <c r="C375" s="13" t="n">
        <v>21.8</v>
      </c>
      <c r="D375" s="13" t="n">
        <v>18.5</v>
      </c>
      <c r="E375" s="13" t="n">
        <v>6</v>
      </c>
      <c r="F375" s="13" t="n">
        <v>7</v>
      </c>
      <c r="G375" s="13" t="n">
        <v>2.9</v>
      </c>
      <c r="H375" s="13" t="n">
        <v>1</v>
      </c>
      <c r="I375" s="120" t="n">
        <v>45414</v>
      </c>
      <c r="J375" s="121" t="n">
        <f aca="false">Racao!$I$24</f>
        <v>108.0254237</v>
      </c>
      <c r="K375" s="122" t="n">
        <f aca="false">(Dados_Peso!$N$5-Dados_Peso!$M$5)/21</f>
        <v>5.058571429</v>
      </c>
      <c r="L375" s="13" t="n">
        <v>41</v>
      </c>
      <c r="M375" s="13" t="n">
        <v>850</v>
      </c>
      <c r="N375" s="13" t="n">
        <f aca="false">M375-B375</f>
        <v>625.03</v>
      </c>
      <c r="O375" s="116" t="n">
        <f aca="false">R375/Dados_Peso!$N$9</f>
        <v>2.063630721</v>
      </c>
      <c r="P375" s="116" t="n">
        <f aca="false">(Dados_Peso!$N$5-Dados_Peso!$K$5)/60</f>
        <v>3.260083333</v>
      </c>
      <c r="Q375" s="116" t="n">
        <f aca="false">Racao!$G$7*R375</f>
        <v>1.109250627</v>
      </c>
      <c r="R375" s="117" t="n">
        <f aca="false">Racao!$I$21</f>
        <v>219.2194915</v>
      </c>
    </row>
    <row r="376" customFormat="false" ht="15.75" hidden="false" customHeight="false" outlineLevel="0" collapsed="false">
      <c r="A376" s="6" t="e">
        <v>#NAME?</v>
      </c>
      <c r="B376" s="13" t="n">
        <v>235.17</v>
      </c>
      <c r="C376" s="13" t="n">
        <v>20.4</v>
      </c>
      <c r="D376" s="13" t="n">
        <v>17.2</v>
      </c>
      <c r="E376" s="13" t="n">
        <v>5.9</v>
      </c>
      <c r="F376" s="13" t="n">
        <v>6.8</v>
      </c>
      <c r="G376" s="13" t="n">
        <v>2.8</v>
      </c>
      <c r="H376" s="13" t="n">
        <v>1</v>
      </c>
      <c r="I376" s="120" t="n">
        <v>45414</v>
      </c>
      <c r="J376" s="121" t="n">
        <f aca="false">Racao!$I$24</f>
        <v>108.0254237</v>
      </c>
      <c r="K376" s="122" t="n">
        <f aca="false">(Dados_Peso!$N$5-Dados_Peso!$M$5)/21</f>
        <v>5.058571429</v>
      </c>
      <c r="L376" s="13" t="n">
        <v>41</v>
      </c>
      <c r="M376" s="13" t="n">
        <v>850</v>
      </c>
      <c r="N376" s="13" t="n">
        <f aca="false">M376-B376</f>
        <v>614.83</v>
      </c>
      <c r="O376" s="116" t="n">
        <f aca="false">R376/Dados_Peso!$N$9</f>
        <v>2.063630721</v>
      </c>
      <c r="P376" s="116" t="n">
        <f aca="false">(Dados_Peso!$N$5-Dados_Peso!$K$5)/60</f>
        <v>3.260083333</v>
      </c>
      <c r="Q376" s="116" t="n">
        <f aca="false">Racao!$G$7*R376</f>
        <v>1.109250627</v>
      </c>
      <c r="R376" s="117" t="n">
        <f aca="false">Racao!$I$21</f>
        <v>219.2194915</v>
      </c>
    </row>
    <row r="377" customFormat="false" ht="15.75" hidden="false" customHeight="false" outlineLevel="0" collapsed="false">
      <c r="A377" s="6" t="e">
        <v>#NAME?</v>
      </c>
      <c r="B377" s="13" t="n">
        <v>207.65</v>
      </c>
      <c r="C377" s="13" t="n">
        <v>20.9</v>
      </c>
      <c r="D377" s="13" t="n">
        <v>17.7</v>
      </c>
      <c r="E377" s="13" t="n">
        <v>5.8</v>
      </c>
      <c r="F377" s="13" t="n">
        <v>6.5</v>
      </c>
      <c r="G377" s="13" t="n">
        <v>2.6</v>
      </c>
      <c r="H377" s="13" t="n">
        <v>1</v>
      </c>
      <c r="I377" s="120" t="n">
        <v>45414</v>
      </c>
      <c r="J377" s="121" t="n">
        <f aca="false">Racao!$I$24</f>
        <v>108.0254237</v>
      </c>
      <c r="K377" s="122" t="n">
        <f aca="false">(Dados_Peso!$N$5-Dados_Peso!$M$5)/21</f>
        <v>5.058571429</v>
      </c>
      <c r="L377" s="13" t="n">
        <v>41</v>
      </c>
      <c r="M377" s="13" t="n">
        <v>850</v>
      </c>
      <c r="N377" s="13" t="n">
        <f aca="false">M377-B377</f>
        <v>642.35</v>
      </c>
      <c r="O377" s="116" t="n">
        <f aca="false">R377/Dados_Peso!$N$9</f>
        <v>2.063630721</v>
      </c>
      <c r="P377" s="116" t="n">
        <f aca="false">(Dados_Peso!$N$5-Dados_Peso!$K$5)/60</f>
        <v>3.260083333</v>
      </c>
      <c r="Q377" s="116" t="n">
        <f aca="false">Racao!$G$7*R377</f>
        <v>1.109250627</v>
      </c>
      <c r="R377" s="117" t="n">
        <f aca="false">Racao!$I$21</f>
        <v>219.2194915</v>
      </c>
    </row>
    <row r="378" customFormat="false" ht="15.75" hidden="false" customHeight="false" outlineLevel="0" collapsed="false">
      <c r="A378" s="6" t="e">
        <v>#NAME?</v>
      </c>
      <c r="B378" s="13" t="n">
        <v>192.71</v>
      </c>
      <c r="C378" s="13" t="n">
        <v>20.5</v>
      </c>
      <c r="D378" s="13" t="n">
        <v>17.4</v>
      </c>
      <c r="E378" s="13" t="n">
        <v>5.8</v>
      </c>
      <c r="F378" s="13" t="n">
        <v>6.4</v>
      </c>
      <c r="G378" s="13" t="n">
        <v>2.7</v>
      </c>
      <c r="H378" s="13" t="n">
        <v>1</v>
      </c>
      <c r="I378" s="120" t="n">
        <v>45414</v>
      </c>
      <c r="J378" s="121" t="n">
        <f aca="false">Racao!$I$24</f>
        <v>108.0254237</v>
      </c>
      <c r="K378" s="122" t="n">
        <f aca="false">(Dados_Peso!$N$5-Dados_Peso!$M$5)/21</f>
        <v>5.058571429</v>
      </c>
      <c r="L378" s="13" t="n">
        <v>41</v>
      </c>
      <c r="M378" s="13" t="n">
        <v>850</v>
      </c>
      <c r="N378" s="13" t="n">
        <f aca="false">M378-B378</f>
        <v>657.29</v>
      </c>
      <c r="O378" s="116" t="n">
        <f aca="false">R378/Dados_Peso!$N$9</f>
        <v>2.063630721</v>
      </c>
      <c r="P378" s="116" t="n">
        <f aca="false">(Dados_Peso!$N$5-Dados_Peso!$K$5)/60</f>
        <v>3.260083333</v>
      </c>
      <c r="Q378" s="116" t="n">
        <f aca="false">Racao!$G$7*R378</f>
        <v>1.109250627</v>
      </c>
      <c r="R378" s="117" t="n">
        <f aca="false">Racao!$I$21</f>
        <v>219.2194915</v>
      </c>
    </row>
    <row r="379" customFormat="false" ht="15.75" hidden="false" customHeight="false" outlineLevel="0" collapsed="false">
      <c r="A379" s="6" t="e">
        <v>#NAME?</v>
      </c>
      <c r="B379" s="13" t="n">
        <v>203.44</v>
      </c>
      <c r="C379" s="13" t="n">
        <v>21</v>
      </c>
      <c r="D379" s="13" t="n">
        <v>17.7</v>
      </c>
      <c r="E379" s="13" t="n">
        <v>6</v>
      </c>
      <c r="F379" s="13" t="n">
        <v>6.4</v>
      </c>
      <c r="G379" s="13" t="n">
        <v>2.8</v>
      </c>
      <c r="H379" s="13" t="n">
        <v>1</v>
      </c>
      <c r="I379" s="120" t="n">
        <v>45414</v>
      </c>
      <c r="J379" s="121" t="n">
        <f aca="false">Racao!$I$24</f>
        <v>108.0254237</v>
      </c>
      <c r="K379" s="122" t="n">
        <f aca="false">(Dados_Peso!$N$5-Dados_Peso!$M$5)/21</f>
        <v>5.058571429</v>
      </c>
      <c r="L379" s="13" t="n">
        <v>41</v>
      </c>
      <c r="M379" s="13" t="n">
        <v>850</v>
      </c>
      <c r="N379" s="13" t="n">
        <f aca="false">M379-B379</f>
        <v>646.56</v>
      </c>
      <c r="O379" s="116" t="n">
        <f aca="false">R379/Dados_Peso!$N$9</f>
        <v>2.063630721</v>
      </c>
      <c r="P379" s="116" t="n">
        <f aca="false">(Dados_Peso!$N$5-Dados_Peso!$K$5)/60</f>
        <v>3.260083333</v>
      </c>
      <c r="Q379" s="116" t="n">
        <f aca="false">Racao!$G$7*R379</f>
        <v>1.109250627</v>
      </c>
      <c r="R379" s="117" t="n">
        <f aca="false">Racao!$I$21</f>
        <v>219.2194915</v>
      </c>
    </row>
    <row r="380" customFormat="false" ht="15.75" hidden="false" customHeight="false" outlineLevel="0" collapsed="false">
      <c r="A380" s="6" t="e">
        <v>#NAME?</v>
      </c>
      <c r="B380" s="13" t="n">
        <v>201.54</v>
      </c>
      <c r="C380" s="13" t="n">
        <v>20.5</v>
      </c>
      <c r="D380" s="13" t="n">
        <v>17.5</v>
      </c>
      <c r="E380" s="13" t="n">
        <v>5.6</v>
      </c>
      <c r="F380" s="13" t="n">
        <v>6.8</v>
      </c>
      <c r="G380" s="13" t="n">
        <v>2.9</v>
      </c>
      <c r="H380" s="13" t="n">
        <v>1</v>
      </c>
      <c r="I380" s="120" t="n">
        <v>45414</v>
      </c>
      <c r="J380" s="121" t="n">
        <f aca="false">Racao!$I$24</f>
        <v>108.0254237</v>
      </c>
      <c r="K380" s="122" t="n">
        <f aca="false">(Dados_Peso!$N$5-Dados_Peso!$M$5)/21</f>
        <v>5.058571429</v>
      </c>
      <c r="L380" s="13" t="n">
        <v>41</v>
      </c>
      <c r="M380" s="13" t="n">
        <v>850</v>
      </c>
      <c r="N380" s="13" t="n">
        <f aca="false">M380-B380</f>
        <v>648.46</v>
      </c>
      <c r="O380" s="116" t="n">
        <f aca="false">R380/Dados_Peso!$N$9</f>
        <v>2.063630721</v>
      </c>
      <c r="P380" s="116" t="n">
        <f aca="false">(Dados_Peso!$N$5-Dados_Peso!$K$5)/60</f>
        <v>3.260083333</v>
      </c>
      <c r="Q380" s="116" t="n">
        <f aca="false">Racao!$G$7*R380</f>
        <v>1.109250627</v>
      </c>
      <c r="R380" s="117" t="n">
        <f aca="false">Racao!$I$21</f>
        <v>219.2194915</v>
      </c>
    </row>
    <row r="381" customFormat="false" ht="15.75" hidden="false" customHeight="false" outlineLevel="0" collapsed="false">
      <c r="A381" s="6" t="e">
        <v>#NAME?</v>
      </c>
      <c r="B381" s="13" t="n">
        <v>208.09</v>
      </c>
      <c r="C381" s="13" t="n">
        <v>20.8</v>
      </c>
      <c r="D381" s="13" t="n">
        <v>17.6</v>
      </c>
      <c r="E381" s="13" t="n">
        <v>5.8</v>
      </c>
      <c r="F381" s="13" t="n">
        <v>6.5</v>
      </c>
      <c r="G381" s="13" t="n">
        <v>2.6</v>
      </c>
      <c r="H381" s="13" t="n">
        <v>1</v>
      </c>
      <c r="I381" s="120" t="n">
        <v>45414</v>
      </c>
      <c r="J381" s="121" t="n">
        <f aca="false">Racao!$I$24</f>
        <v>108.0254237</v>
      </c>
      <c r="K381" s="122" t="n">
        <f aca="false">(Dados_Peso!$N$5-Dados_Peso!$M$5)/21</f>
        <v>5.058571429</v>
      </c>
      <c r="L381" s="13" t="n">
        <v>41</v>
      </c>
      <c r="M381" s="13" t="n">
        <v>850</v>
      </c>
      <c r="N381" s="13" t="n">
        <f aca="false">M381-B381</f>
        <v>641.91</v>
      </c>
      <c r="O381" s="116" t="n">
        <f aca="false">R381/Dados_Peso!$N$9</f>
        <v>2.063630721</v>
      </c>
      <c r="P381" s="116" t="n">
        <f aca="false">(Dados_Peso!$N$5-Dados_Peso!$K$5)/60</f>
        <v>3.260083333</v>
      </c>
      <c r="Q381" s="116" t="n">
        <f aca="false">Racao!$G$7*R381</f>
        <v>1.109250627</v>
      </c>
      <c r="R381" s="117" t="n">
        <f aca="false">Racao!$I$21</f>
        <v>219.2194915</v>
      </c>
    </row>
    <row r="382" customFormat="false" ht="15.75" hidden="false" customHeight="false" outlineLevel="0" collapsed="false">
      <c r="A382" s="6" t="e">
        <v>#NAME?</v>
      </c>
      <c r="B382" s="13" t="n">
        <v>188.2</v>
      </c>
      <c r="C382" s="13" t="n">
        <v>20.6</v>
      </c>
      <c r="D382" s="13" t="n">
        <v>17.8</v>
      </c>
      <c r="E382" s="13" t="n">
        <v>5.9</v>
      </c>
      <c r="F382" s="13" t="n">
        <v>7</v>
      </c>
      <c r="G382" s="13" t="n">
        <v>2.9</v>
      </c>
      <c r="H382" s="13" t="n">
        <v>1</v>
      </c>
      <c r="I382" s="120" t="n">
        <v>45414</v>
      </c>
      <c r="J382" s="121" t="n">
        <f aca="false">Racao!$I$24</f>
        <v>108.0254237</v>
      </c>
      <c r="K382" s="122" t="n">
        <f aca="false">(Dados_Peso!$N$5-Dados_Peso!$M$5)/21</f>
        <v>5.058571429</v>
      </c>
      <c r="L382" s="13" t="n">
        <v>41</v>
      </c>
      <c r="M382" s="13" t="n">
        <v>850</v>
      </c>
      <c r="N382" s="13" t="n">
        <f aca="false">M382-B382</f>
        <v>661.8</v>
      </c>
      <c r="O382" s="116" t="n">
        <f aca="false">R382/Dados_Peso!$N$9</f>
        <v>2.063630721</v>
      </c>
      <c r="P382" s="116" t="n">
        <f aca="false">(Dados_Peso!$N$5-Dados_Peso!$K$5)/60</f>
        <v>3.260083333</v>
      </c>
      <c r="Q382" s="116" t="n">
        <f aca="false">Racao!$G$7*R382</f>
        <v>1.109250627</v>
      </c>
      <c r="R382" s="117" t="n">
        <f aca="false">Racao!$I$21</f>
        <v>219.2194915</v>
      </c>
    </row>
    <row r="383" customFormat="false" ht="15.75" hidden="false" customHeight="false" outlineLevel="0" collapsed="false">
      <c r="A383" s="6" t="e">
        <v>#NAME?</v>
      </c>
      <c r="B383" s="13" t="n">
        <v>197.51</v>
      </c>
      <c r="C383" s="13" t="n">
        <v>20.2</v>
      </c>
      <c r="D383" s="13" t="n">
        <v>17.2</v>
      </c>
      <c r="E383" s="13" t="n">
        <v>5.4</v>
      </c>
      <c r="F383" s="13" t="n">
        <v>6.5</v>
      </c>
      <c r="G383" s="13" t="n">
        <v>2.8</v>
      </c>
      <c r="H383" s="13" t="n">
        <v>1</v>
      </c>
      <c r="I383" s="120" t="n">
        <v>45414</v>
      </c>
      <c r="J383" s="121" t="n">
        <f aca="false">Racao!$I$24</f>
        <v>108.0254237</v>
      </c>
      <c r="K383" s="122" t="n">
        <f aca="false">(Dados_Peso!$N$5-Dados_Peso!$M$5)/21</f>
        <v>5.058571429</v>
      </c>
      <c r="L383" s="13" t="n">
        <v>41</v>
      </c>
      <c r="M383" s="13" t="n">
        <v>850</v>
      </c>
      <c r="N383" s="13" t="n">
        <f aca="false">M383-B383</f>
        <v>652.49</v>
      </c>
      <c r="O383" s="116" t="n">
        <f aca="false">R383/Dados_Peso!$N$9</f>
        <v>2.063630721</v>
      </c>
      <c r="P383" s="116" t="n">
        <f aca="false">(Dados_Peso!$N$5-Dados_Peso!$K$5)/60</f>
        <v>3.260083333</v>
      </c>
      <c r="Q383" s="116" t="n">
        <f aca="false">Racao!$G$7*R383</f>
        <v>1.109250627</v>
      </c>
      <c r="R383" s="117" t="n">
        <f aca="false">Racao!$I$21</f>
        <v>219.2194915</v>
      </c>
    </row>
    <row r="384" customFormat="false" ht="15.75" hidden="false" customHeight="false" outlineLevel="0" collapsed="false">
      <c r="A384" s="6" t="e">
        <v>#NAME?</v>
      </c>
      <c r="B384" s="13" t="n">
        <v>171.64</v>
      </c>
      <c r="C384" s="13" t="n">
        <v>19.6</v>
      </c>
      <c r="D384" s="13" t="n">
        <v>16.9</v>
      </c>
      <c r="E384" s="13" t="n">
        <v>5.3</v>
      </c>
      <c r="F384" s="13" t="n">
        <v>6.3</v>
      </c>
      <c r="G384" s="13" t="n">
        <v>2.5</v>
      </c>
      <c r="H384" s="13" t="n">
        <v>1</v>
      </c>
      <c r="I384" s="120" t="n">
        <v>45414</v>
      </c>
      <c r="J384" s="121" t="n">
        <f aca="false">Racao!$I$24</f>
        <v>108.0254237</v>
      </c>
      <c r="K384" s="122" t="n">
        <f aca="false">(Dados_Peso!$N$5-Dados_Peso!$M$5)/21</f>
        <v>5.058571429</v>
      </c>
      <c r="L384" s="13" t="n">
        <v>41</v>
      </c>
      <c r="M384" s="13" t="n">
        <v>850</v>
      </c>
      <c r="N384" s="13" t="n">
        <f aca="false">M384-B384</f>
        <v>678.36</v>
      </c>
      <c r="O384" s="116" t="n">
        <f aca="false">R384/Dados_Peso!$N$9</f>
        <v>2.063630721</v>
      </c>
      <c r="P384" s="116" t="n">
        <f aca="false">(Dados_Peso!$N$5-Dados_Peso!$K$5)/60</f>
        <v>3.260083333</v>
      </c>
      <c r="Q384" s="116" t="n">
        <f aca="false">Racao!$G$7*R384</f>
        <v>1.109250627</v>
      </c>
      <c r="R384" s="117" t="n">
        <f aca="false">Racao!$I$21</f>
        <v>219.2194915</v>
      </c>
    </row>
    <row r="385" customFormat="false" ht="15.75" hidden="false" customHeight="false" outlineLevel="0" collapsed="false">
      <c r="A385" s="6" t="e">
        <v>#NAME?</v>
      </c>
      <c r="B385" s="13" t="n">
        <v>170.81</v>
      </c>
      <c r="C385" s="13" t="n">
        <v>20.2</v>
      </c>
      <c r="D385" s="13" t="n">
        <v>17.2</v>
      </c>
      <c r="E385" s="13" t="n">
        <v>5.5</v>
      </c>
      <c r="F385" s="13" t="n">
        <v>6.6</v>
      </c>
      <c r="G385" s="13" t="n">
        <v>2.6</v>
      </c>
      <c r="H385" s="13" t="n">
        <v>1</v>
      </c>
      <c r="I385" s="120" t="n">
        <v>45414</v>
      </c>
      <c r="J385" s="121" t="n">
        <f aca="false">Racao!$I$24</f>
        <v>108.0254237</v>
      </c>
      <c r="K385" s="122" t="n">
        <f aca="false">(Dados_Peso!$N$5-Dados_Peso!$M$5)/21</f>
        <v>5.058571429</v>
      </c>
      <c r="L385" s="13" t="n">
        <v>41</v>
      </c>
      <c r="M385" s="13" t="n">
        <v>850</v>
      </c>
      <c r="N385" s="13" t="n">
        <f aca="false">M385-B385</f>
        <v>679.19</v>
      </c>
      <c r="O385" s="116" t="n">
        <f aca="false">R385/Dados_Peso!$N$9</f>
        <v>2.063630721</v>
      </c>
      <c r="P385" s="116" t="n">
        <f aca="false">(Dados_Peso!$N$5-Dados_Peso!$K$5)/60</f>
        <v>3.260083333</v>
      </c>
      <c r="Q385" s="116" t="n">
        <f aca="false">Racao!$G$7*R385</f>
        <v>1.109250627</v>
      </c>
      <c r="R385" s="117" t="n">
        <f aca="false">Racao!$I$21</f>
        <v>219.2194915</v>
      </c>
    </row>
    <row r="386" customFormat="false" ht="15.75" hidden="false" customHeight="false" outlineLevel="0" collapsed="false">
      <c r="A386" s="6" t="e">
        <v>#NAME?</v>
      </c>
      <c r="B386" s="13" t="n">
        <v>212.03</v>
      </c>
      <c r="C386" s="13" t="n">
        <v>20.4</v>
      </c>
      <c r="D386" s="13" t="n">
        <v>17.6</v>
      </c>
      <c r="E386" s="13" t="n">
        <v>5.8</v>
      </c>
      <c r="F386" s="13" t="n">
        <v>7.1</v>
      </c>
      <c r="G386" s="13" t="n">
        <v>2.8</v>
      </c>
      <c r="H386" s="13" t="n">
        <v>1</v>
      </c>
      <c r="I386" s="120" t="n">
        <v>45414</v>
      </c>
      <c r="J386" s="121" t="n">
        <f aca="false">Racao!$I$24</f>
        <v>108.0254237</v>
      </c>
      <c r="K386" s="122" t="n">
        <f aca="false">(Dados_Peso!$N$5-Dados_Peso!$M$5)/21</f>
        <v>5.058571429</v>
      </c>
      <c r="L386" s="13" t="n">
        <v>41</v>
      </c>
      <c r="M386" s="13" t="n">
        <v>850</v>
      </c>
      <c r="N386" s="13" t="n">
        <f aca="false">M386-B386</f>
        <v>637.97</v>
      </c>
      <c r="O386" s="116" t="n">
        <f aca="false">R386/Dados_Peso!$N$9</f>
        <v>2.063630721</v>
      </c>
      <c r="P386" s="116" t="n">
        <f aca="false">(Dados_Peso!$N$5-Dados_Peso!$K$5)/60</f>
        <v>3.260083333</v>
      </c>
      <c r="Q386" s="116" t="n">
        <f aca="false">Racao!$G$7*R386</f>
        <v>1.109250627</v>
      </c>
      <c r="R386" s="117" t="n">
        <f aca="false">Racao!$I$21</f>
        <v>219.2194915</v>
      </c>
    </row>
    <row r="387" customFormat="false" ht="15.75" hidden="false" customHeight="false" outlineLevel="0" collapsed="false">
      <c r="A387" s="6" t="e">
        <v>#NAME?</v>
      </c>
      <c r="B387" s="13" t="n">
        <v>181.86</v>
      </c>
      <c r="C387" s="13" t="n">
        <v>20</v>
      </c>
      <c r="D387" s="13" t="n">
        <v>17.3</v>
      </c>
      <c r="E387" s="13" t="n">
        <v>5.9</v>
      </c>
      <c r="F387" s="13" t="n">
        <v>6.2</v>
      </c>
      <c r="G387" s="13" t="n">
        <v>2.6</v>
      </c>
      <c r="H387" s="13" t="n">
        <v>1</v>
      </c>
      <c r="I387" s="120" t="n">
        <v>45414</v>
      </c>
      <c r="J387" s="121" t="n">
        <f aca="false">Racao!$I$24</f>
        <v>108.0254237</v>
      </c>
      <c r="K387" s="122" t="n">
        <f aca="false">(Dados_Peso!$N$5-Dados_Peso!$M$5)/21</f>
        <v>5.058571429</v>
      </c>
      <c r="L387" s="13" t="n">
        <v>41</v>
      </c>
      <c r="M387" s="13" t="n">
        <v>850</v>
      </c>
      <c r="N387" s="13" t="n">
        <f aca="false">M387-B387</f>
        <v>668.14</v>
      </c>
      <c r="O387" s="116" t="n">
        <f aca="false">R387/Dados_Peso!$N$9</f>
        <v>2.063630721</v>
      </c>
      <c r="P387" s="116" t="n">
        <f aca="false">(Dados_Peso!$N$5-Dados_Peso!$K$5)/60</f>
        <v>3.260083333</v>
      </c>
      <c r="Q387" s="116" t="n">
        <f aca="false">Racao!$G$7*R387</f>
        <v>1.109250627</v>
      </c>
      <c r="R387" s="117" t="n">
        <f aca="false">Racao!$I$21</f>
        <v>219.2194915</v>
      </c>
    </row>
    <row r="388" customFormat="false" ht="15.75" hidden="false" customHeight="false" outlineLevel="0" collapsed="false">
      <c r="A388" s="6" t="e">
        <v>#NAME?</v>
      </c>
      <c r="B388" s="13" t="n">
        <v>209.36</v>
      </c>
      <c r="C388" s="13" t="n">
        <v>20.3</v>
      </c>
      <c r="D388" s="13" t="n">
        <v>17.4</v>
      </c>
      <c r="E388" s="13" t="n">
        <v>5.5</v>
      </c>
      <c r="F388" s="13" t="n">
        <v>6.6</v>
      </c>
      <c r="G388" s="13" t="n">
        <v>2.8</v>
      </c>
      <c r="H388" s="13" t="n">
        <v>1</v>
      </c>
      <c r="I388" s="120" t="n">
        <v>45414</v>
      </c>
      <c r="J388" s="121" t="n">
        <f aca="false">Racao!$I$24</f>
        <v>108.0254237</v>
      </c>
      <c r="K388" s="122" t="n">
        <f aca="false">(Dados_Peso!$N$5-Dados_Peso!$M$5)/21</f>
        <v>5.058571429</v>
      </c>
      <c r="L388" s="13" t="n">
        <v>41</v>
      </c>
      <c r="M388" s="13" t="n">
        <v>850</v>
      </c>
      <c r="N388" s="13" t="n">
        <f aca="false">M388-B388</f>
        <v>640.64</v>
      </c>
      <c r="O388" s="116" t="n">
        <f aca="false">R388/Dados_Peso!$N$9</f>
        <v>2.063630721</v>
      </c>
      <c r="P388" s="116" t="n">
        <f aca="false">(Dados_Peso!$N$5-Dados_Peso!$K$5)/60</f>
        <v>3.260083333</v>
      </c>
      <c r="Q388" s="116" t="n">
        <f aca="false">Racao!$G$7*R388</f>
        <v>1.109250627</v>
      </c>
      <c r="R388" s="117" t="n">
        <f aca="false">Racao!$I$21</f>
        <v>219.2194915</v>
      </c>
    </row>
    <row r="389" customFormat="false" ht="15.75" hidden="false" customHeight="false" outlineLevel="0" collapsed="false">
      <c r="A389" s="6" t="e">
        <v>#NAME?</v>
      </c>
      <c r="B389" s="13" t="n">
        <v>173.27</v>
      </c>
      <c r="C389" s="13" t="n">
        <v>19.2</v>
      </c>
      <c r="D389" s="13" t="n">
        <v>16.6</v>
      </c>
      <c r="E389" s="13" t="n">
        <v>5</v>
      </c>
      <c r="F389" s="13" t="n">
        <v>6.5</v>
      </c>
      <c r="G389" s="13" t="n">
        <v>2.7</v>
      </c>
      <c r="H389" s="13" t="n">
        <v>1</v>
      </c>
      <c r="I389" s="120" t="n">
        <v>45414</v>
      </c>
      <c r="J389" s="121" t="n">
        <f aca="false">Racao!$I$24</f>
        <v>108.0254237</v>
      </c>
      <c r="K389" s="122" t="n">
        <f aca="false">(Dados_Peso!$N$5-Dados_Peso!$M$5)/21</f>
        <v>5.058571429</v>
      </c>
      <c r="L389" s="13" t="n">
        <v>41</v>
      </c>
      <c r="M389" s="13" t="n">
        <v>850</v>
      </c>
      <c r="N389" s="13" t="n">
        <f aca="false">M389-B389</f>
        <v>676.73</v>
      </c>
      <c r="O389" s="116" t="n">
        <f aca="false">R389/Dados_Peso!$N$9</f>
        <v>2.063630721</v>
      </c>
      <c r="P389" s="116" t="n">
        <f aca="false">(Dados_Peso!$N$5-Dados_Peso!$K$5)/60</f>
        <v>3.260083333</v>
      </c>
      <c r="Q389" s="116" t="n">
        <f aca="false">Racao!$G$7*R389</f>
        <v>1.109250627</v>
      </c>
      <c r="R389" s="117" t="n">
        <f aca="false">Racao!$I$21</f>
        <v>219.2194915</v>
      </c>
    </row>
    <row r="390" customFormat="false" ht="15.75" hidden="false" customHeight="false" outlineLevel="0" collapsed="false">
      <c r="A390" s="6" t="e">
        <v>#NAME?</v>
      </c>
      <c r="B390" s="13" t="n">
        <v>151.1</v>
      </c>
      <c r="C390" s="13" t="n">
        <v>19.3</v>
      </c>
      <c r="D390" s="13" t="n">
        <v>16.2</v>
      </c>
      <c r="E390" s="13" t="n">
        <v>5.5</v>
      </c>
      <c r="F390" s="13" t="n">
        <v>5.8</v>
      </c>
      <c r="G390" s="13" t="n">
        <v>2.6</v>
      </c>
      <c r="H390" s="13" t="n">
        <v>1</v>
      </c>
      <c r="I390" s="120" t="n">
        <v>45414</v>
      </c>
      <c r="J390" s="121" t="n">
        <f aca="false">Racao!$I$24</f>
        <v>108.0254237</v>
      </c>
      <c r="K390" s="122" t="n">
        <f aca="false">(Dados_Peso!$N$5-Dados_Peso!$M$5)/21</f>
        <v>5.058571429</v>
      </c>
      <c r="L390" s="13" t="n">
        <v>41</v>
      </c>
      <c r="M390" s="13" t="n">
        <v>850</v>
      </c>
      <c r="N390" s="13" t="n">
        <f aca="false">M390-B390</f>
        <v>698.9</v>
      </c>
      <c r="O390" s="116" t="n">
        <f aca="false">R390/Dados_Peso!$N$9</f>
        <v>2.063630721</v>
      </c>
      <c r="P390" s="116" t="n">
        <f aca="false">(Dados_Peso!$N$5-Dados_Peso!$K$5)/60</f>
        <v>3.260083333</v>
      </c>
      <c r="Q390" s="116" t="n">
        <f aca="false">Racao!$G$7*R390</f>
        <v>1.109250627</v>
      </c>
      <c r="R390" s="117" t="n">
        <f aca="false">Racao!$I$21</f>
        <v>219.2194915</v>
      </c>
    </row>
    <row r="391" customFormat="false" ht="15.75" hidden="false" customHeight="false" outlineLevel="0" collapsed="false">
      <c r="A391" s="6" t="e">
        <v>#NAME?</v>
      </c>
      <c r="B391" s="13" t="n">
        <v>185.16</v>
      </c>
      <c r="C391" s="13" t="n">
        <v>20.5</v>
      </c>
      <c r="D391" s="13" t="n">
        <v>17.3</v>
      </c>
      <c r="E391" s="13" t="n">
        <v>5.5</v>
      </c>
      <c r="F391" s="13" t="n">
        <v>6</v>
      </c>
      <c r="G391" s="13" t="n">
        <v>2.7</v>
      </c>
      <c r="H391" s="13" t="n">
        <v>1</v>
      </c>
      <c r="I391" s="120" t="n">
        <v>45414</v>
      </c>
      <c r="J391" s="121" t="n">
        <f aca="false">Racao!$I$24</f>
        <v>108.0254237</v>
      </c>
      <c r="K391" s="122" t="n">
        <f aca="false">(Dados_Peso!$N$5-Dados_Peso!$M$5)/21</f>
        <v>5.058571429</v>
      </c>
      <c r="L391" s="13" t="n">
        <v>41</v>
      </c>
      <c r="M391" s="13" t="n">
        <v>850</v>
      </c>
      <c r="N391" s="13" t="n">
        <f aca="false">M391-B391</f>
        <v>664.84</v>
      </c>
      <c r="O391" s="116" t="n">
        <f aca="false">R391/Dados_Peso!$N$9</f>
        <v>2.063630721</v>
      </c>
      <c r="P391" s="116" t="n">
        <f aca="false">(Dados_Peso!$N$5-Dados_Peso!$K$5)/60</f>
        <v>3.260083333</v>
      </c>
      <c r="Q391" s="116" t="n">
        <f aca="false">Racao!$G$7*R391</f>
        <v>1.109250627</v>
      </c>
      <c r="R391" s="117" t="n">
        <f aca="false">Racao!$I$21</f>
        <v>219.2194915</v>
      </c>
    </row>
    <row r="392" customFormat="false" ht="15.75" hidden="false" customHeight="false" outlineLevel="0" collapsed="false">
      <c r="A392" s="6" t="e">
        <v>#NAME?</v>
      </c>
      <c r="B392" s="13" t="n">
        <v>216.15</v>
      </c>
      <c r="C392" s="13" t="n">
        <v>20.8</v>
      </c>
      <c r="D392" s="13" t="n">
        <v>18</v>
      </c>
      <c r="E392" s="13" t="n">
        <v>6</v>
      </c>
      <c r="F392" s="13" t="n">
        <v>6.8</v>
      </c>
      <c r="G392" s="13" t="n">
        <v>2.7</v>
      </c>
      <c r="H392" s="13" t="n">
        <v>1</v>
      </c>
      <c r="I392" s="120" t="n">
        <v>45414</v>
      </c>
      <c r="J392" s="121" t="n">
        <f aca="false">Racao!$I$24</f>
        <v>108.0254237</v>
      </c>
      <c r="K392" s="122" t="n">
        <f aca="false">(Dados_Peso!$N$5-Dados_Peso!$M$5)/21</f>
        <v>5.058571429</v>
      </c>
      <c r="L392" s="13" t="n">
        <v>41</v>
      </c>
      <c r="M392" s="13" t="n">
        <v>850</v>
      </c>
      <c r="N392" s="13" t="n">
        <f aca="false">M392-B392</f>
        <v>633.85</v>
      </c>
      <c r="O392" s="116" t="n">
        <f aca="false">R392/Dados_Peso!$N$9</f>
        <v>2.063630721</v>
      </c>
      <c r="P392" s="116" t="n">
        <f aca="false">(Dados_Peso!$N$5-Dados_Peso!$K$5)/60</f>
        <v>3.260083333</v>
      </c>
      <c r="Q392" s="116" t="n">
        <f aca="false">Racao!$G$7*R392</f>
        <v>1.109250627</v>
      </c>
      <c r="R392" s="117" t="n">
        <f aca="false">Racao!$I$21</f>
        <v>219.2194915</v>
      </c>
    </row>
    <row r="393" customFormat="false" ht="15.75" hidden="false" customHeight="false" outlineLevel="0" collapsed="false">
      <c r="A393" s="6" t="e">
        <v>#NAME?</v>
      </c>
      <c r="B393" s="13" t="n">
        <v>225.98</v>
      </c>
      <c r="C393" s="13" t="n">
        <v>21.5</v>
      </c>
      <c r="D393" s="13" t="n">
        <v>18.4</v>
      </c>
      <c r="E393" s="13" t="n">
        <v>6.1</v>
      </c>
      <c r="F393" s="13" t="n">
        <v>7.4</v>
      </c>
      <c r="G393" s="13" t="n">
        <v>2.7</v>
      </c>
      <c r="H393" s="13" t="n">
        <v>1</v>
      </c>
      <c r="I393" s="120" t="n">
        <v>45414</v>
      </c>
      <c r="J393" s="121" t="n">
        <f aca="false">Racao!$I$24</f>
        <v>108.0254237</v>
      </c>
      <c r="K393" s="122" t="n">
        <f aca="false">(Dados_Peso!$N$5-Dados_Peso!$M$5)/21</f>
        <v>5.058571429</v>
      </c>
      <c r="L393" s="13" t="n">
        <v>41</v>
      </c>
      <c r="M393" s="13" t="n">
        <v>850</v>
      </c>
      <c r="N393" s="13" t="n">
        <f aca="false">M393-B393</f>
        <v>624.02</v>
      </c>
      <c r="O393" s="116" t="n">
        <f aca="false">R393/Dados_Peso!$N$9</f>
        <v>2.063630721</v>
      </c>
      <c r="P393" s="116" t="n">
        <f aca="false">(Dados_Peso!$N$5-Dados_Peso!$K$5)/60</f>
        <v>3.260083333</v>
      </c>
      <c r="Q393" s="116" t="n">
        <f aca="false">Racao!$G$7*R393</f>
        <v>1.109250627</v>
      </c>
      <c r="R393" s="117" t="n">
        <f aca="false">Racao!$I$21</f>
        <v>219.2194915</v>
      </c>
    </row>
    <row r="394" customFormat="false" ht="15.75" hidden="false" customHeight="false" outlineLevel="0" collapsed="false">
      <c r="A394" s="6" t="e">
        <v>#NAME?</v>
      </c>
      <c r="B394" s="13" t="n">
        <v>185.18</v>
      </c>
      <c r="C394" s="13" t="n">
        <v>20.4</v>
      </c>
      <c r="D394" s="13" t="n">
        <v>17.5</v>
      </c>
      <c r="E394" s="13" t="n">
        <v>6</v>
      </c>
      <c r="F394" s="13" t="n">
        <v>6.4</v>
      </c>
      <c r="G394" s="13" t="n">
        <v>2.5</v>
      </c>
      <c r="H394" s="13" t="n">
        <v>1</v>
      </c>
      <c r="I394" s="120" t="n">
        <v>45414</v>
      </c>
      <c r="J394" s="121" t="n">
        <f aca="false">Racao!$I$24</f>
        <v>108.0254237</v>
      </c>
      <c r="K394" s="122" t="n">
        <f aca="false">(Dados_Peso!$N$5-Dados_Peso!$M$5)/21</f>
        <v>5.058571429</v>
      </c>
      <c r="L394" s="13" t="n">
        <v>41</v>
      </c>
      <c r="M394" s="13" t="n">
        <v>850</v>
      </c>
      <c r="N394" s="13" t="n">
        <f aca="false">M394-B394</f>
        <v>664.82</v>
      </c>
      <c r="O394" s="116" t="n">
        <f aca="false">R394/Dados_Peso!$N$9</f>
        <v>2.063630721</v>
      </c>
      <c r="P394" s="116" t="n">
        <f aca="false">(Dados_Peso!$N$5-Dados_Peso!$K$5)/60</f>
        <v>3.260083333</v>
      </c>
      <c r="Q394" s="116" t="n">
        <f aca="false">Racao!$G$7*R394</f>
        <v>1.109250627</v>
      </c>
      <c r="R394" s="117" t="n">
        <f aca="false">Racao!$I$21</f>
        <v>219.2194915</v>
      </c>
    </row>
    <row r="395" customFormat="false" ht="15.75" hidden="false" customHeight="false" outlineLevel="0" collapsed="false">
      <c r="A395" s="6" t="e">
        <v>#NAME?</v>
      </c>
      <c r="B395" s="13" t="n">
        <v>195.5</v>
      </c>
      <c r="C395" s="13" t="n">
        <v>21</v>
      </c>
      <c r="D395" s="13" t="n">
        <v>17.6</v>
      </c>
      <c r="E395" s="13" t="n">
        <v>6.1</v>
      </c>
      <c r="F395" s="13" t="n">
        <v>6.6</v>
      </c>
      <c r="G395" s="13" t="n">
        <v>2.6</v>
      </c>
      <c r="H395" s="13" t="n">
        <v>1</v>
      </c>
      <c r="I395" s="120" t="n">
        <v>45414</v>
      </c>
      <c r="J395" s="121" t="n">
        <f aca="false">Racao!$I$24</f>
        <v>108.0254237</v>
      </c>
      <c r="K395" s="122" t="n">
        <f aca="false">(Dados_Peso!$N$5-Dados_Peso!$M$5)/21</f>
        <v>5.058571429</v>
      </c>
      <c r="L395" s="13" t="n">
        <v>41</v>
      </c>
      <c r="M395" s="13" t="n">
        <v>850</v>
      </c>
      <c r="N395" s="13" t="n">
        <f aca="false">M395-B395</f>
        <v>654.5</v>
      </c>
      <c r="O395" s="116" t="n">
        <f aca="false">R395/Dados_Peso!$N$9</f>
        <v>2.063630721</v>
      </c>
      <c r="P395" s="116" t="n">
        <f aca="false">(Dados_Peso!$N$5-Dados_Peso!$K$5)/60</f>
        <v>3.260083333</v>
      </c>
      <c r="Q395" s="116" t="n">
        <f aca="false">Racao!$G$7*R395</f>
        <v>1.109250627</v>
      </c>
      <c r="R395" s="117" t="n">
        <f aca="false">Racao!$I$21</f>
        <v>219.2194915</v>
      </c>
    </row>
    <row r="396" customFormat="false" ht="15.75" hidden="false" customHeight="false" outlineLevel="0" collapsed="false">
      <c r="A396" s="6" t="e">
        <v>#NAME?</v>
      </c>
      <c r="B396" s="13" t="n">
        <v>195.32</v>
      </c>
      <c r="C396" s="13" t="n">
        <v>20</v>
      </c>
      <c r="D396" s="13" t="n">
        <v>17.4</v>
      </c>
      <c r="E396" s="13" t="n">
        <v>6</v>
      </c>
      <c r="F396" s="13" t="n">
        <v>6.6</v>
      </c>
      <c r="G396" s="13" t="n">
        <v>2.8</v>
      </c>
      <c r="H396" s="13" t="n">
        <v>1</v>
      </c>
      <c r="I396" s="120" t="n">
        <v>45414</v>
      </c>
      <c r="J396" s="121" t="n">
        <f aca="false">Racao!$I$24</f>
        <v>108.0254237</v>
      </c>
      <c r="K396" s="122" t="n">
        <f aca="false">(Dados_Peso!$N$5-Dados_Peso!$M$5)/21</f>
        <v>5.058571429</v>
      </c>
      <c r="L396" s="13" t="n">
        <v>41</v>
      </c>
      <c r="M396" s="13" t="n">
        <v>850</v>
      </c>
      <c r="N396" s="13" t="n">
        <f aca="false">M396-B396</f>
        <v>654.68</v>
      </c>
      <c r="O396" s="116" t="n">
        <f aca="false">R396/Dados_Peso!$N$9</f>
        <v>2.063630721</v>
      </c>
      <c r="P396" s="116" t="n">
        <f aca="false">(Dados_Peso!$N$5-Dados_Peso!$K$5)/60</f>
        <v>3.260083333</v>
      </c>
      <c r="Q396" s="116" t="n">
        <f aca="false">Racao!$G$7*R396</f>
        <v>1.109250627</v>
      </c>
      <c r="R396" s="117" t="n">
        <f aca="false">Racao!$I$21</f>
        <v>219.2194915</v>
      </c>
    </row>
    <row r="397" customFormat="false" ht="15.75" hidden="false" customHeight="false" outlineLevel="0" collapsed="false">
      <c r="A397" s="6" t="e">
        <v>#NAME?</v>
      </c>
      <c r="B397" s="13" t="n">
        <v>163.26</v>
      </c>
      <c r="C397" s="13" t="n">
        <v>20.3</v>
      </c>
      <c r="D397" s="13" t="n">
        <v>17.2</v>
      </c>
      <c r="E397" s="13" t="n">
        <v>5.8</v>
      </c>
      <c r="F397" s="13" t="n">
        <v>6.2</v>
      </c>
      <c r="G397" s="13" t="n">
        <v>2.3</v>
      </c>
      <c r="H397" s="13" t="n">
        <v>1</v>
      </c>
      <c r="I397" s="120" t="n">
        <v>45414</v>
      </c>
      <c r="J397" s="121" t="n">
        <f aca="false">Racao!$I$24</f>
        <v>108.0254237</v>
      </c>
      <c r="K397" s="122" t="n">
        <f aca="false">(Dados_Peso!$N$5-Dados_Peso!$M$5)/21</f>
        <v>5.058571429</v>
      </c>
      <c r="L397" s="13" t="n">
        <v>41</v>
      </c>
      <c r="M397" s="13" t="n">
        <v>850</v>
      </c>
      <c r="N397" s="13" t="n">
        <f aca="false">M397-B397</f>
        <v>686.74</v>
      </c>
      <c r="O397" s="116" t="n">
        <f aca="false">R397/Dados_Peso!$N$9</f>
        <v>2.063630721</v>
      </c>
      <c r="P397" s="116" t="n">
        <f aca="false">(Dados_Peso!$N$5-Dados_Peso!$K$5)/60</f>
        <v>3.260083333</v>
      </c>
      <c r="Q397" s="116" t="n">
        <f aca="false">Racao!$G$7*R397</f>
        <v>1.109250627</v>
      </c>
      <c r="R397" s="117" t="n">
        <f aca="false">Racao!$I$21</f>
        <v>219.2194915</v>
      </c>
    </row>
    <row r="398" customFormat="false" ht="15.75" hidden="false" customHeight="false" outlineLevel="0" collapsed="false">
      <c r="A398" s="6" t="e">
        <v>#NAME?</v>
      </c>
      <c r="B398" s="13" t="n">
        <v>186.74</v>
      </c>
      <c r="C398" s="13" t="n">
        <v>19.5</v>
      </c>
      <c r="D398" s="13" t="n">
        <v>17</v>
      </c>
      <c r="E398" s="13" t="n">
        <v>5.5</v>
      </c>
      <c r="F398" s="13" t="n">
        <v>6</v>
      </c>
      <c r="G398" s="13" t="n">
        <v>2.6</v>
      </c>
      <c r="H398" s="13" t="n">
        <v>1</v>
      </c>
      <c r="I398" s="120" t="n">
        <v>45414</v>
      </c>
      <c r="J398" s="121" t="n">
        <f aca="false">Racao!$I$24</f>
        <v>108.0254237</v>
      </c>
      <c r="K398" s="122" t="n">
        <f aca="false">(Dados_Peso!$N$5-Dados_Peso!$M$5)/21</f>
        <v>5.058571429</v>
      </c>
      <c r="L398" s="13" t="n">
        <v>41</v>
      </c>
      <c r="M398" s="13" t="n">
        <v>850</v>
      </c>
      <c r="N398" s="13" t="n">
        <f aca="false">M398-B398</f>
        <v>663.26</v>
      </c>
      <c r="O398" s="116" t="n">
        <f aca="false">R398/Dados_Peso!$N$9</f>
        <v>2.063630721</v>
      </c>
      <c r="P398" s="116" t="n">
        <f aca="false">(Dados_Peso!$N$5-Dados_Peso!$K$5)/60</f>
        <v>3.260083333</v>
      </c>
      <c r="Q398" s="116" t="n">
        <f aca="false">Racao!$G$7*R398</f>
        <v>1.109250627</v>
      </c>
      <c r="R398" s="117" t="n">
        <f aca="false">Racao!$I$21</f>
        <v>219.2194915</v>
      </c>
    </row>
    <row r="399" customFormat="false" ht="15.75" hidden="false" customHeight="false" outlineLevel="0" collapsed="false">
      <c r="A399" s="6" t="e">
        <v>#NAME?</v>
      </c>
      <c r="B399" s="13" t="n">
        <v>125.02</v>
      </c>
      <c r="C399" s="13" t="n">
        <v>18.5</v>
      </c>
      <c r="D399" s="13" t="n">
        <v>15.3</v>
      </c>
      <c r="E399" s="13" t="n">
        <v>5.9</v>
      </c>
      <c r="F399" s="13" t="n">
        <v>5.8</v>
      </c>
      <c r="G399" s="13" t="n">
        <v>2.5</v>
      </c>
      <c r="H399" s="13" t="n">
        <v>1</v>
      </c>
      <c r="I399" s="120" t="n">
        <v>45414</v>
      </c>
      <c r="J399" s="121" t="n">
        <f aca="false">Racao!$I$24</f>
        <v>108.0254237</v>
      </c>
      <c r="K399" s="122" t="n">
        <f aca="false">(Dados_Peso!$N$5-Dados_Peso!$M$5)/21</f>
        <v>5.058571429</v>
      </c>
      <c r="L399" s="13" t="n">
        <v>41</v>
      </c>
      <c r="M399" s="13" t="n">
        <v>850</v>
      </c>
      <c r="N399" s="13" t="n">
        <f aca="false">M399-B399</f>
        <v>724.98</v>
      </c>
      <c r="O399" s="116" t="n">
        <f aca="false">R399/Dados_Peso!$N$9</f>
        <v>2.063630721</v>
      </c>
      <c r="P399" s="116" t="n">
        <f aca="false">(Dados_Peso!$N$5-Dados_Peso!$K$5)/60</f>
        <v>3.260083333</v>
      </c>
      <c r="Q399" s="116" t="n">
        <f aca="false">Racao!$G$7*R399</f>
        <v>1.109250627</v>
      </c>
      <c r="R399" s="117" t="n">
        <f aca="false">Racao!$I$21</f>
        <v>219.2194915</v>
      </c>
    </row>
    <row r="400" customFormat="false" ht="15.75" hidden="false" customHeight="false" outlineLevel="0" collapsed="false">
      <c r="A400" s="6" t="e">
        <v>#NAME?</v>
      </c>
      <c r="B400" s="13" t="n">
        <v>206.58</v>
      </c>
      <c r="C400" s="13" t="n">
        <v>20.5</v>
      </c>
      <c r="D400" s="13" t="n">
        <v>17.5</v>
      </c>
      <c r="E400" s="13" t="n">
        <v>6.3</v>
      </c>
      <c r="F400" s="13" t="n">
        <v>6.5</v>
      </c>
      <c r="G400" s="13" t="n">
        <v>2.6</v>
      </c>
      <c r="H400" s="13" t="n">
        <v>1</v>
      </c>
      <c r="I400" s="120" t="n">
        <v>45414</v>
      </c>
      <c r="J400" s="121" t="n">
        <f aca="false">Racao!$I$24</f>
        <v>108.0254237</v>
      </c>
      <c r="K400" s="122" t="n">
        <f aca="false">(Dados_Peso!$N$5-Dados_Peso!$M$5)/21</f>
        <v>5.058571429</v>
      </c>
      <c r="L400" s="13" t="n">
        <v>41</v>
      </c>
      <c r="M400" s="13" t="n">
        <v>850</v>
      </c>
      <c r="N400" s="13" t="n">
        <f aca="false">M400-B400</f>
        <v>643.42</v>
      </c>
      <c r="O400" s="116" t="n">
        <f aca="false">R400/Dados_Peso!$N$9</f>
        <v>2.063630721</v>
      </c>
      <c r="P400" s="116" t="n">
        <f aca="false">(Dados_Peso!$N$5-Dados_Peso!$K$5)/60</f>
        <v>3.260083333</v>
      </c>
      <c r="Q400" s="116" t="n">
        <f aca="false">Racao!$G$7*R400</f>
        <v>1.109250627</v>
      </c>
      <c r="R400" s="117" t="n">
        <f aca="false">Racao!$I$21</f>
        <v>219.2194915</v>
      </c>
    </row>
    <row r="401" customFormat="false" ht="15.75" hidden="false" customHeight="false" outlineLevel="0" collapsed="false">
      <c r="A401" s="6" t="e">
        <v>#NAME?</v>
      </c>
      <c r="B401" s="13" t="n">
        <v>219.24</v>
      </c>
      <c r="C401" s="13" t="n">
        <v>21</v>
      </c>
      <c r="D401" s="13" t="n">
        <v>18.3</v>
      </c>
      <c r="E401" s="13" t="n">
        <v>5.4</v>
      </c>
      <c r="F401" s="13" t="n">
        <v>6.9</v>
      </c>
      <c r="G401" s="13" t="n">
        <v>2.8</v>
      </c>
      <c r="H401" s="13" t="n">
        <v>2</v>
      </c>
      <c r="I401" s="120" t="n">
        <v>45414</v>
      </c>
      <c r="J401" s="121" t="n">
        <f aca="false">Racao!$I$24</f>
        <v>108.0254237</v>
      </c>
      <c r="K401" s="122" t="n">
        <f aca="false">(Dados_Peso!$N$5-Dados_Peso!$M$5)/21</f>
        <v>5.058571429</v>
      </c>
      <c r="L401" s="13" t="n">
        <v>41</v>
      </c>
      <c r="M401" s="13" t="n">
        <v>850</v>
      </c>
      <c r="N401" s="13" t="n">
        <f aca="false">M401-B401</f>
        <v>630.76</v>
      </c>
      <c r="O401" s="116" t="n">
        <f aca="false">R401/Dados_Peso!$N$9</f>
        <v>2.063630721</v>
      </c>
      <c r="P401" s="116" t="n">
        <f aca="false">(Dados_Peso!$N$5-Dados_Peso!$K$5)/60</f>
        <v>3.260083333</v>
      </c>
      <c r="Q401" s="116" t="n">
        <f aca="false">Racao!$G$7*R401</f>
        <v>1.109250627</v>
      </c>
      <c r="R401" s="117" t="n">
        <f aca="false">Racao!$I$21</f>
        <v>219.2194915</v>
      </c>
    </row>
    <row r="402" customFormat="false" ht="15.75" hidden="false" customHeight="false" outlineLevel="0" collapsed="false">
      <c r="A402" s="6" t="e">
        <v>#NAME?</v>
      </c>
      <c r="B402" s="13" t="n">
        <v>237.18</v>
      </c>
      <c r="C402" s="13" t="n">
        <v>22.5</v>
      </c>
      <c r="D402" s="13" t="n">
        <v>19.3</v>
      </c>
      <c r="E402" s="13" t="n">
        <v>5.8</v>
      </c>
      <c r="F402" s="13" t="n">
        <v>7.6</v>
      </c>
      <c r="G402" s="13" t="n">
        <v>3</v>
      </c>
      <c r="H402" s="13" t="n">
        <v>2</v>
      </c>
      <c r="I402" s="120" t="n">
        <v>45414</v>
      </c>
      <c r="J402" s="121" t="n">
        <f aca="false">Racao!$I$24</f>
        <v>108.0254237</v>
      </c>
      <c r="K402" s="122" t="n">
        <f aca="false">(Dados_Peso!$N$5-Dados_Peso!$M$5)/21</f>
        <v>5.058571429</v>
      </c>
      <c r="L402" s="13" t="n">
        <v>41</v>
      </c>
      <c r="M402" s="13" t="n">
        <v>850</v>
      </c>
      <c r="N402" s="13" t="n">
        <f aca="false">M402-B402</f>
        <v>612.82</v>
      </c>
      <c r="O402" s="116" t="n">
        <f aca="false">R402/Dados_Peso!$N$9</f>
        <v>2.063630721</v>
      </c>
      <c r="P402" s="116" t="n">
        <f aca="false">(Dados_Peso!$N$5-Dados_Peso!$K$5)/60</f>
        <v>3.260083333</v>
      </c>
      <c r="Q402" s="116" t="n">
        <f aca="false">Racao!$G$7*R402</f>
        <v>1.109250627</v>
      </c>
      <c r="R402" s="117" t="n">
        <f aca="false">Racao!$I$21</f>
        <v>219.2194915</v>
      </c>
    </row>
    <row r="403" customFormat="false" ht="15.75" hidden="false" customHeight="false" outlineLevel="0" collapsed="false">
      <c r="A403" s="6" t="e">
        <v>#NAME?</v>
      </c>
      <c r="B403" s="13" t="n">
        <v>254.91</v>
      </c>
      <c r="C403" s="13" t="n">
        <v>23.4</v>
      </c>
      <c r="D403" s="13" t="n">
        <v>20.2</v>
      </c>
      <c r="E403" s="13" t="n">
        <v>5.5</v>
      </c>
      <c r="F403" s="13" t="n">
        <v>7.1</v>
      </c>
      <c r="G403" s="13" t="n">
        <v>3</v>
      </c>
      <c r="H403" s="13" t="n">
        <v>2</v>
      </c>
      <c r="I403" s="120" t="n">
        <v>45414</v>
      </c>
      <c r="J403" s="121" t="n">
        <f aca="false">Racao!$I$24</f>
        <v>108.0254237</v>
      </c>
      <c r="K403" s="122" t="n">
        <f aca="false">(Dados_Peso!$N$5-Dados_Peso!$M$5)/21</f>
        <v>5.058571429</v>
      </c>
      <c r="L403" s="13" t="n">
        <v>41</v>
      </c>
      <c r="M403" s="13" t="n">
        <v>850</v>
      </c>
      <c r="N403" s="13" t="n">
        <f aca="false">M403-B403</f>
        <v>595.09</v>
      </c>
      <c r="O403" s="116" t="n">
        <f aca="false">R403/Dados_Peso!$N$9</f>
        <v>2.063630721</v>
      </c>
      <c r="P403" s="116" t="n">
        <f aca="false">(Dados_Peso!$N$5-Dados_Peso!$K$5)/60</f>
        <v>3.260083333</v>
      </c>
      <c r="Q403" s="116" t="n">
        <f aca="false">Racao!$G$7*R403</f>
        <v>1.109250627</v>
      </c>
      <c r="R403" s="117" t="n">
        <f aca="false">Racao!$I$21</f>
        <v>219.2194915</v>
      </c>
    </row>
    <row r="404" customFormat="false" ht="15.75" hidden="false" customHeight="false" outlineLevel="0" collapsed="false">
      <c r="A404" s="6" t="e">
        <v>#NAME?</v>
      </c>
      <c r="B404" s="13" t="n">
        <v>198.27</v>
      </c>
      <c r="C404" s="13" t="n">
        <v>21.3</v>
      </c>
      <c r="D404" s="13" t="n">
        <v>17.8</v>
      </c>
      <c r="E404" s="13" t="n">
        <v>6.5</v>
      </c>
      <c r="F404" s="13" t="n">
        <v>7</v>
      </c>
      <c r="G404" s="13" t="n">
        <v>2.9</v>
      </c>
      <c r="H404" s="13" t="n">
        <v>2</v>
      </c>
      <c r="I404" s="120" t="n">
        <v>45414</v>
      </c>
      <c r="J404" s="121" t="n">
        <f aca="false">Racao!$I$24</f>
        <v>108.0254237</v>
      </c>
      <c r="K404" s="122" t="n">
        <f aca="false">(Dados_Peso!$N$5-Dados_Peso!$M$5)/21</f>
        <v>5.058571429</v>
      </c>
      <c r="L404" s="13" t="n">
        <v>41</v>
      </c>
      <c r="M404" s="13" t="n">
        <v>850</v>
      </c>
      <c r="N404" s="13" t="n">
        <f aca="false">M404-B404</f>
        <v>651.73</v>
      </c>
      <c r="O404" s="116" t="n">
        <f aca="false">R404/Dados_Peso!$N$9</f>
        <v>2.063630721</v>
      </c>
      <c r="P404" s="116" t="n">
        <f aca="false">(Dados_Peso!$N$5-Dados_Peso!$K$5)/60</f>
        <v>3.260083333</v>
      </c>
      <c r="Q404" s="116" t="n">
        <f aca="false">Racao!$G$7*R404</f>
        <v>1.109250627</v>
      </c>
      <c r="R404" s="117" t="n">
        <f aca="false">Racao!$I$21</f>
        <v>219.2194915</v>
      </c>
    </row>
    <row r="405" customFormat="false" ht="15.75" hidden="false" customHeight="false" outlineLevel="0" collapsed="false">
      <c r="A405" s="6" t="e">
        <v>#NAME?</v>
      </c>
      <c r="B405" s="13" t="n">
        <v>310.24</v>
      </c>
      <c r="C405" s="13" t="n">
        <v>23</v>
      </c>
      <c r="D405" s="13" t="n">
        <v>19.9</v>
      </c>
      <c r="E405" s="13" t="n">
        <v>6.3</v>
      </c>
      <c r="F405" s="13" t="n">
        <v>7.7</v>
      </c>
      <c r="G405" s="13" t="n">
        <v>3</v>
      </c>
      <c r="H405" s="13" t="n">
        <v>2</v>
      </c>
      <c r="I405" s="120" t="n">
        <v>45414</v>
      </c>
      <c r="J405" s="121" t="n">
        <f aca="false">Racao!$I$24</f>
        <v>108.0254237</v>
      </c>
      <c r="K405" s="122" t="n">
        <f aca="false">(Dados_Peso!$N$5-Dados_Peso!$M$5)/21</f>
        <v>5.058571429</v>
      </c>
      <c r="L405" s="13" t="n">
        <v>41</v>
      </c>
      <c r="M405" s="13" t="n">
        <v>850</v>
      </c>
      <c r="N405" s="13" t="n">
        <f aca="false">M405-B405</f>
        <v>539.76</v>
      </c>
      <c r="O405" s="116" t="n">
        <f aca="false">R405/Dados_Peso!$N$9</f>
        <v>2.063630721</v>
      </c>
      <c r="P405" s="116" t="n">
        <f aca="false">(Dados_Peso!$N$5-Dados_Peso!$K$5)/60</f>
        <v>3.260083333</v>
      </c>
      <c r="Q405" s="116" t="n">
        <f aca="false">Racao!$G$7*R405</f>
        <v>1.109250627</v>
      </c>
      <c r="R405" s="117" t="n">
        <f aca="false">Racao!$I$21</f>
        <v>219.2194915</v>
      </c>
    </row>
    <row r="406" customFormat="false" ht="15.75" hidden="false" customHeight="false" outlineLevel="0" collapsed="false">
      <c r="A406" s="6" t="e">
        <v>#NAME?</v>
      </c>
      <c r="B406" s="13" t="n">
        <v>273.84</v>
      </c>
      <c r="C406" s="13" t="n">
        <v>22.3</v>
      </c>
      <c r="D406" s="13" t="n">
        <v>18.8</v>
      </c>
      <c r="E406" s="13" t="n">
        <v>6</v>
      </c>
      <c r="F406" s="13" t="n">
        <v>7.5</v>
      </c>
      <c r="G406" s="13" t="n">
        <v>2.9</v>
      </c>
      <c r="H406" s="13" t="n">
        <v>2</v>
      </c>
      <c r="I406" s="120" t="n">
        <v>45414</v>
      </c>
      <c r="J406" s="121" t="n">
        <f aca="false">Racao!$I$24</f>
        <v>108.0254237</v>
      </c>
      <c r="K406" s="122" t="n">
        <f aca="false">(Dados_Peso!$N$5-Dados_Peso!$M$5)/21</f>
        <v>5.058571429</v>
      </c>
      <c r="L406" s="13" t="n">
        <v>41</v>
      </c>
      <c r="M406" s="13" t="n">
        <v>850</v>
      </c>
      <c r="N406" s="13" t="n">
        <f aca="false">M406-B406</f>
        <v>576.16</v>
      </c>
      <c r="O406" s="116" t="n">
        <f aca="false">R406/Dados_Peso!$N$9</f>
        <v>2.063630721</v>
      </c>
      <c r="P406" s="116" t="n">
        <f aca="false">(Dados_Peso!$N$5-Dados_Peso!$K$5)/60</f>
        <v>3.260083333</v>
      </c>
      <c r="Q406" s="116" t="n">
        <f aca="false">Racao!$G$7*R406</f>
        <v>1.109250627</v>
      </c>
      <c r="R406" s="117" t="n">
        <f aca="false">Racao!$I$21</f>
        <v>219.2194915</v>
      </c>
    </row>
    <row r="407" customFormat="false" ht="15.75" hidden="false" customHeight="false" outlineLevel="0" collapsed="false">
      <c r="A407" s="6" t="e">
        <v>#NAME?</v>
      </c>
      <c r="B407" s="13" t="n">
        <v>247.36</v>
      </c>
      <c r="C407" s="13" t="n">
        <v>22.5</v>
      </c>
      <c r="D407" s="13" t="n">
        <v>19.4</v>
      </c>
      <c r="E407" s="13" t="n">
        <v>6.5</v>
      </c>
      <c r="F407" s="13" t="n">
        <v>7.5</v>
      </c>
      <c r="G407" s="13" t="n">
        <v>3</v>
      </c>
      <c r="H407" s="13" t="n">
        <v>2</v>
      </c>
      <c r="I407" s="120" t="n">
        <v>45414</v>
      </c>
      <c r="J407" s="121" t="n">
        <f aca="false">Racao!$I$24</f>
        <v>108.0254237</v>
      </c>
      <c r="K407" s="122" t="n">
        <f aca="false">(Dados_Peso!$N$5-Dados_Peso!$M$5)/21</f>
        <v>5.058571429</v>
      </c>
      <c r="L407" s="13" t="n">
        <v>41</v>
      </c>
      <c r="M407" s="13" t="n">
        <v>850</v>
      </c>
      <c r="N407" s="13" t="n">
        <f aca="false">M407-B407</f>
        <v>602.64</v>
      </c>
      <c r="O407" s="116" t="n">
        <f aca="false">R407/Dados_Peso!$N$9</f>
        <v>2.063630721</v>
      </c>
      <c r="P407" s="116" t="n">
        <f aca="false">(Dados_Peso!$N$5-Dados_Peso!$K$5)/60</f>
        <v>3.260083333</v>
      </c>
      <c r="Q407" s="116" t="n">
        <f aca="false">Racao!$G$7*R407</f>
        <v>1.109250627</v>
      </c>
      <c r="R407" s="117" t="n">
        <f aca="false">Racao!$I$21</f>
        <v>219.2194915</v>
      </c>
    </row>
    <row r="408" customFormat="false" ht="15.75" hidden="false" customHeight="false" outlineLevel="0" collapsed="false">
      <c r="A408" s="6" t="e">
        <v>#NAME?</v>
      </c>
      <c r="B408" s="13" t="n">
        <v>245.08</v>
      </c>
      <c r="C408" s="13" t="n">
        <v>21.5</v>
      </c>
      <c r="D408" s="13" t="n">
        <v>18.5</v>
      </c>
      <c r="E408" s="13" t="n">
        <v>6.1</v>
      </c>
      <c r="F408" s="13" t="n">
        <v>7</v>
      </c>
      <c r="G408" s="13" t="n">
        <v>3</v>
      </c>
      <c r="H408" s="13" t="n">
        <v>2</v>
      </c>
      <c r="I408" s="120" t="n">
        <v>45414</v>
      </c>
      <c r="J408" s="121" t="n">
        <f aca="false">Racao!$I$24</f>
        <v>108.0254237</v>
      </c>
      <c r="K408" s="122" t="n">
        <f aca="false">(Dados_Peso!$N$5-Dados_Peso!$M$5)/21</f>
        <v>5.058571429</v>
      </c>
      <c r="L408" s="13" t="n">
        <v>41</v>
      </c>
      <c r="M408" s="13" t="n">
        <v>850</v>
      </c>
      <c r="N408" s="13" t="n">
        <f aca="false">M408-B408</f>
        <v>604.92</v>
      </c>
      <c r="O408" s="116" t="n">
        <f aca="false">R408/Dados_Peso!$N$9</f>
        <v>2.063630721</v>
      </c>
      <c r="P408" s="116" t="n">
        <f aca="false">(Dados_Peso!$N$5-Dados_Peso!$K$5)/60</f>
        <v>3.260083333</v>
      </c>
      <c r="Q408" s="116" t="n">
        <f aca="false">Racao!$G$7*R408</f>
        <v>1.109250627</v>
      </c>
      <c r="R408" s="117" t="n">
        <f aca="false">Racao!$I$21</f>
        <v>219.2194915</v>
      </c>
    </row>
    <row r="409" customFormat="false" ht="15.75" hidden="false" customHeight="false" outlineLevel="0" collapsed="false">
      <c r="A409" s="6" t="e">
        <v>#NAME?</v>
      </c>
      <c r="B409" s="13" t="n">
        <v>314.15</v>
      </c>
      <c r="C409" s="13" t="n">
        <v>23.4</v>
      </c>
      <c r="D409" s="13" t="n">
        <v>19.8</v>
      </c>
      <c r="E409" s="13" t="n">
        <v>6.4</v>
      </c>
      <c r="F409" s="13" t="n">
        <v>7.1</v>
      </c>
      <c r="G409" s="13" t="n">
        <v>3</v>
      </c>
      <c r="H409" s="13" t="n">
        <v>2</v>
      </c>
      <c r="I409" s="120" t="n">
        <v>45414</v>
      </c>
      <c r="J409" s="121" t="n">
        <f aca="false">Racao!$I$24</f>
        <v>108.0254237</v>
      </c>
      <c r="K409" s="122" t="n">
        <f aca="false">(Dados_Peso!$N$5-Dados_Peso!$M$5)/21</f>
        <v>5.058571429</v>
      </c>
      <c r="L409" s="13" t="n">
        <v>41</v>
      </c>
      <c r="M409" s="13" t="n">
        <v>850</v>
      </c>
      <c r="N409" s="13" t="n">
        <f aca="false">M409-B409</f>
        <v>535.85</v>
      </c>
      <c r="O409" s="116" t="n">
        <f aca="false">R409/Dados_Peso!$N$9</f>
        <v>2.063630721</v>
      </c>
      <c r="P409" s="116" t="n">
        <f aca="false">(Dados_Peso!$N$5-Dados_Peso!$K$5)/60</f>
        <v>3.260083333</v>
      </c>
      <c r="Q409" s="116" t="n">
        <f aca="false">Racao!$G$7*R409</f>
        <v>1.109250627</v>
      </c>
      <c r="R409" s="117" t="n">
        <f aca="false">Racao!$I$21</f>
        <v>219.2194915</v>
      </c>
    </row>
    <row r="410" customFormat="false" ht="15.75" hidden="false" customHeight="false" outlineLevel="0" collapsed="false">
      <c r="A410" s="6" t="e">
        <v>#NAME?</v>
      </c>
      <c r="B410" s="13" t="n">
        <v>251.68</v>
      </c>
      <c r="C410" s="13" t="n">
        <v>22.8</v>
      </c>
      <c r="D410" s="13" t="n">
        <v>19.4</v>
      </c>
      <c r="E410" s="13" t="n">
        <v>6.2</v>
      </c>
      <c r="F410" s="13" t="n">
        <v>7.3</v>
      </c>
      <c r="G410" s="13" t="n">
        <v>3</v>
      </c>
      <c r="H410" s="13" t="n">
        <v>2</v>
      </c>
      <c r="I410" s="120" t="n">
        <v>45414</v>
      </c>
      <c r="J410" s="121" t="n">
        <f aca="false">Racao!$I$24</f>
        <v>108.0254237</v>
      </c>
      <c r="K410" s="122" t="n">
        <f aca="false">(Dados_Peso!$N$5-Dados_Peso!$M$5)/21</f>
        <v>5.058571429</v>
      </c>
      <c r="L410" s="13" t="n">
        <v>41</v>
      </c>
      <c r="M410" s="13" t="n">
        <v>850</v>
      </c>
      <c r="N410" s="13" t="n">
        <f aca="false">M410-B410</f>
        <v>598.32</v>
      </c>
      <c r="O410" s="116" t="n">
        <f aca="false">R410/Dados_Peso!$N$9</f>
        <v>2.063630721</v>
      </c>
      <c r="P410" s="116" t="n">
        <f aca="false">(Dados_Peso!$N$5-Dados_Peso!$K$5)/60</f>
        <v>3.260083333</v>
      </c>
      <c r="Q410" s="116" t="n">
        <f aca="false">Racao!$G$7*R410</f>
        <v>1.109250627</v>
      </c>
      <c r="R410" s="117" t="n">
        <f aca="false">Racao!$I$21</f>
        <v>219.2194915</v>
      </c>
    </row>
    <row r="411" customFormat="false" ht="15.75" hidden="false" customHeight="false" outlineLevel="0" collapsed="false">
      <c r="A411" s="6" t="e">
        <v>#NAME?</v>
      </c>
      <c r="B411" s="13" t="n">
        <v>264.66</v>
      </c>
      <c r="C411" s="13" t="n">
        <v>22.4</v>
      </c>
      <c r="D411" s="13" t="n">
        <v>19.2</v>
      </c>
      <c r="E411" s="13" t="n">
        <v>6.5</v>
      </c>
      <c r="F411" s="13" t="n">
        <v>7.1</v>
      </c>
      <c r="G411" s="13" t="n">
        <v>3.1</v>
      </c>
      <c r="H411" s="13" t="n">
        <v>2</v>
      </c>
      <c r="I411" s="120" t="n">
        <v>45414</v>
      </c>
      <c r="J411" s="121" t="n">
        <f aca="false">Racao!$I$24</f>
        <v>108.0254237</v>
      </c>
      <c r="K411" s="122" t="n">
        <f aca="false">(Dados_Peso!$N$5-Dados_Peso!$M$5)/21</f>
        <v>5.058571429</v>
      </c>
      <c r="L411" s="13" t="n">
        <v>41</v>
      </c>
      <c r="M411" s="13" t="n">
        <v>850</v>
      </c>
      <c r="N411" s="13" t="n">
        <f aca="false">M411-B411</f>
        <v>585.34</v>
      </c>
      <c r="O411" s="116" t="n">
        <f aca="false">R411/Dados_Peso!$N$9</f>
        <v>2.063630721</v>
      </c>
      <c r="P411" s="116" t="n">
        <f aca="false">(Dados_Peso!$N$5-Dados_Peso!$K$5)/60</f>
        <v>3.260083333</v>
      </c>
      <c r="Q411" s="116" t="n">
        <f aca="false">Racao!$G$7*R411</f>
        <v>1.109250627</v>
      </c>
      <c r="R411" s="117" t="n">
        <f aca="false">Racao!$I$21</f>
        <v>219.2194915</v>
      </c>
    </row>
    <row r="412" customFormat="false" ht="15.75" hidden="false" customHeight="false" outlineLevel="0" collapsed="false">
      <c r="A412" s="6" t="e">
        <v>#NAME?</v>
      </c>
      <c r="B412" s="13" t="n">
        <v>222.29</v>
      </c>
      <c r="C412" s="13" t="n">
        <v>21.6</v>
      </c>
      <c r="D412" s="13" t="n">
        <v>18.4</v>
      </c>
      <c r="E412" s="13" t="n">
        <v>6.2</v>
      </c>
      <c r="F412" s="13" t="n">
        <v>7</v>
      </c>
      <c r="G412" s="13" t="n">
        <v>2.9</v>
      </c>
      <c r="H412" s="13" t="n">
        <v>2</v>
      </c>
      <c r="I412" s="120" t="n">
        <v>45414</v>
      </c>
      <c r="J412" s="121" t="n">
        <f aca="false">Racao!$I$24</f>
        <v>108.0254237</v>
      </c>
      <c r="K412" s="122" t="n">
        <f aca="false">(Dados_Peso!$N$5-Dados_Peso!$M$5)/21</f>
        <v>5.058571429</v>
      </c>
      <c r="L412" s="13" t="n">
        <v>41</v>
      </c>
      <c r="M412" s="13" t="n">
        <v>850</v>
      </c>
      <c r="N412" s="13" t="n">
        <f aca="false">M412-B412</f>
        <v>627.71</v>
      </c>
      <c r="O412" s="116" t="n">
        <f aca="false">R412/Dados_Peso!$N$9</f>
        <v>2.063630721</v>
      </c>
      <c r="P412" s="116" t="n">
        <f aca="false">(Dados_Peso!$N$5-Dados_Peso!$K$5)/60</f>
        <v>3.260083333</v>
      </c>
      <c r="Q412" s="116" t="n">
        <f aca="false">Racao!$G$7*R412</f>
        <v>1.109250627</v>
      </c>
      <c r="R412" s="117" t="n">
        <f aca="false">Racao!$I$21</f>
        <v>219.2194915</v>
      </c>
    </row>
    <row r="413" customFormat="false" ht="15.75" hidden="false" customHeight="false" outlineLevel="0" collapsed="false">
      <c r="A413" s="6" t="e">
        <v>#NAME?</v>
      </c>
      <c r="B413" s="13" t="n">
        <v>249.22</v>
      </c>
      <c r="C413" s="13" t="n">
        <v>21</v>
      </c>
      <c r="D413" s="13" t="n">
        <v>17.6</v>
      </c>
      <c r="E413" s="13" t="n">
        <v>6.3</v>
      </c>
      <c r="F413" s="13" t="n">
        <v>7.1</v>
      </c>
      <c r="G413" s="13" t="n">
        <v>3</v>
      </c>
      <c r="H413" s="13" t="n">
        <v>2</v>
      </c>
      <c r="I413" s="120" t="n">
        <v>45414</v>
      </c>
      <c r="J413" s="121" t="n">
        <f aca="false">Racao!$I$24</f>
        <v>108.0254237</v>
      </c>
      <c r="K413" s="122" t="n">
        <f aca="false">(Dados_Peso!$N$5-Dados_Peso!$M$5)/21</f>
        <v>5.058571429</v>
      </c>
      <c r="L413" s="13" t="n">
        <v>41</v>
      </c>
      <c r="M413" s="13" t="n">
        <v>850</v>
      </c>
      <c r="N413" s="13" t="n">
        <f aca="false">M413-B413</f>
        <v>600.78</v>
      </c>
      <c r="O413" s="116" t="n">
        <f aca="false">R413/Dados_Peso!$N$9</f>
        <v>2.063630721</v>
      </c>
      <c r="P413" s="116" t="n">
        <f aca="false">(Dados_Peso!$N$5-Dados_Peso!$K$5)/60</f>
        <v>3.260083333</v>
      </c>
      <c r="Q413" s="116" t="n">
        <f aca="false">Racao!$G$7*R413</f>
        <v>1.109250627</v>
      </c>
      <c r="R413" s="117" t="n">
        <f aca="false">Racao!$I$21</f>
        <v>219.2194915</v>
      </c>
    </row>
    <row r="414" customFormat="false" ht="15.75" hidden="false" customHeight="false" outlineLevel="0" collapsed="false">
      <c r="A414" s="6" t="e">
        <v>#NAME?</v>
      </c>
      <c r="B414" s="13" t="n">
        <v>237.85</v>
      </c>
      <c r="C414" s="13" t="n">
        <v>22.4</v>
      </c>
      <c r="D414" s="13" t="n">
        <v>18.7</v>
      </c>
      <c r="E414" s="13" t="n">
        <v>6.3</v>
      </c>
      <c r="F414" s="13" t="n">
        <v>7.11</v>
      </c>
      <c r="G414" s="13" t="n">
        <v>2.8</v>
      </c>
      <c r="H414" s="13" t="n">
        <v>2</v>
      </c>
      <c r="I414" s="120" t="n">
        <v>45414</v>
      </c>
      <c r="J414" s="121" t="n">
        <f aca="false">Racao!$I$24</f>
        <v>108.0254237</v>
      </c>
      <c r="K414" s="122" t="n">
        <f aca="false">(Dados_Peso!$N$5-Dados_Peso!$M$5)/21</f>
        <v>5.058571429</v>
      </c>
      <c r="L414" s="13" t="n">
        <v>41</v>
      </c>
      <c r="M414" s="13" t="n">
        <v>850</v>
      </c>
      <c r="N414" s="13" t="n">
        <f aca="false">M414-B414</f>
        <v>612.15</v>
      </c>
      <c r="O414" s="116" t="n">
        <f aca="false">R414/Dados_Peso!$N$9</f>
        <v>2.063630721</v>
      </c>
      <c r="P414" s="116" t="n">
        <f aca="false">(Dados_Peso!$N$5-Dados_Peso!$K$5)/60</f>
        <v>3.260083333</v>
      </c>
      <c r="Q414" s="116" t="n">
        <f aca="false">Racao!$G$7*R414</f>
        <v>1.109250627</v>
      </c>
      <c r="R414" s="117" t="n">
        <f aca="false">Racao!$I$21</f>
        <v>219.2194915</v>
      </c>
    </row>
    <row r="415" customFormat="false" ht="15.75" hidden="false" customHeight="false" outlineLevel="0" collapsed="false">
      <c r="A415" s="6" t="e">
        <v>#NAME?</v>
      </c>
      <c r="B415" s="13" t="n">
        <v>217.22</v>
      </c>
      <c r="C415" s="13" t="n">
        <v>21.5</v>
      </c>
      <c r="D415" s="13" t="n">
        <v>18.7</v>
      </c>
      <c r="E415" s="13" t="n">
        <v>6</v>
      </c>
      <c r="F415" s="13" t="n">
        <v>7.2</v>
      </c>
      <c r="G415" s="13" t="n">
        <v>2.8</v>
      </c>
      <c r="H415" s="13" t="n">
        <v>2</v>
      </c>
      <c r="I415" s="120" t="n">
        <v>45414</v>
      </c>
      <c r="J415" s="121" t="n">
        <f aca="false">Racao!$I$24</f>
        <v>108.0254237</v>
      </c>
      <c r="K415" s="122" t="n">
        <f aca="false">(Dados_Peso!$N$5-Dados_Peso!$M$5)/21</f>
        <v>5.058571429</v>
      </c>
      <c r="L415" s="13" t="n">
        <v>41</v>
      </c>
      <c r="M415" s="13" t="n">
        <v>850</v>
      </c>
      <c r="N415" s="13" t="n">
        <f aca="false">M415-B415</f>
        <v>632.78</v>
      </c>
      <c r="O415" s="116" t="n">
        <f aca="false">R415/Dados_Peso!$N$9</f>
        <v>2.063630721</v>
      </c>
      <c r="P415" s="116" t="n">
        <f aca="false">(Dados_Peso!$N$5-Dados_Peso!$K$5)/60</f>
        <v>3.260083333</v>
      </c>
      <c r="Q415" s="116" t="n">
        <f aca="false">Racao!$G$7*R415</f>
        <v>1.109250627</v>
      </c>
      <c r="R415" s="117" t="n">
        <f aca="false">Racao!$I$21</f>
        <v>219.2194915</v>
      </c>
    </row>
    <row r="416" customFormat="false" ht="15.75" hidden="false" customHeight="false" outlineLevel="0" collapsed="false">
      <c r="A416" s="6" t="e">
        <v>#NAME?</v>
      </c>
      <c r="B416" s="13" t="n">
        <v>226.28</v>
      </c>
      <c r="C416" s="13" t="n">
        <v>21.8</v>
      </c>
      <c r="D416" s="13" t="n">
        <v>18.4</v>
      </c>
      <c r="E416" s="13" t="n">
        <v>6</v>
      </c>
      <c r="F416" s="13" t="n">
        <v>6.9</v>
      </c>
      <c r="G416" s="13" t="n">
        <v>2.9</v>
      </c>
      <c r="H416" s="13" t="n">
        <v>2</v>
      </c>
      <c r="I416" s="120" t="n">
        <v>45414</v>
      </c>
      <c r="J416" s="121" t="n">
        <f aca="false">Racao!$I$24</f>
        <v>108.0254237</v>
      </c>
      <c r="K416" s="122" t="n">
        <f aca="false">(Dados_Peso!$N$5-Dados_Peso!$M$5)/21</f>
        <v>5.058571429</v>
      </c>
      <c r="L416" s="13" t="n">
        <v>41</v>
      </c>
      <c r="M416" s="13" t="n">
        <v>850</v>
      </c>
      <c r="N416" s="13" t="n">
        <f aca="false">M416-B416</f>
        <v>623.72</v>
      </c>
      <c r="O416" s="116" t="n">
        <f aca="false">R416/Dados_Peso!$N$9</f>
        <v>2.063630721</v>
      </c>
      <c r="P416" s="116" t="n">
        <f aca="false">(Dados_Peso!$N$5-Dados_Peso!$K$5)/60</f>
        <v>3.260083333</v>
      </c>
      <c r="Q416" s="116" t="n">
        <f aca="false">Racao!$G$7*R416</f>
        <v>1.109250627</v>
      </c>
      <c r="R416" s="117" t="n">
        <f aca="false">Racao!$I$21</f>
        <v>219.2194915</v>
      </c>
    </row>
    <row r="417" customFormat="false" ht="15.75" hidden="false" customHeight="false" outlineLevel="0" collapsed="false">
      <c r="A417" s="6" t="e">
        <v>#NAME?</v>
      </c>
      <c r="B417" s="13" t="n">
        <v>290.01</v>
      </c>
      <c r="C417" s="13" t="n">
        <v>23.04</v>
      </c>
      <c r="D417" s="13" t="n">
        <v>19.6</v>
      </c>
      <c r="E417" s="13" t="n">
        <v>6.4</v>
      </c>
      <c r="F417" s="13" t="n">
        <v>7.4</v>
      </c>
      <c r="G417" s="13" t="n">
        <v>3.1</v>
      </c>
      <c r="H417" s="13" t="n">
        <v>2</v>
      </c>
      <c r="I417" s="120" t="n">
        <v>45414</v>
      </c>
      <c r="J417" s="121" t="n">
        <f aca="false">Racao!$I$24</f>
        <v>108.0254237</v>
      </c>
      <c r="K417" s="122" t="n">
        <f aca="false">(Dados_Peso!$N$5-Dados_Peso!$M$5)/21</f>
        <v>5.058571429</v>
      </c>
      <c r="L417" s="13" t="n">
        <v>41</v>
      </c>
      <c r="M417" s="13" t="n">
        <v>850</v>
      </c>
      <c r="N417" s="13" t="n">
        <f aca="false">M417-B417</f>
        <v>559.99</v>
      </c>
      <c r="O417" s="116" t="n">
        <f aca="false">R417/Dados_Peso!$N$9</f>
        <v>2.063630721</v>
      </c>
      <c r="P417" s="116" t="n">
        <f aca="false">(Dados_Peso!$N$5-Dados_Peso!$K$5)/60</f>
        <v>3.260083333</v>
      </c>
      <c r="Q417" s="116" t="n">
        <f aca="false">Racao!$G$7*R417</f>
        <v>1.109250627</v>
      </c>
      <c r="R417" s="117" t="n">
        <f aca="false">Racao!$I$21</f>
        <v>219.2194915</v>
      </c>
    </row>
    <row r="418" customFormat="false" ht="15.75" hidden="false" customHeight="false" outlineLevel="0" collapsed="false">
      <c r="A418" s="6" t="e">
        <v>#NAME?</v>
      </c>
      <c r="B418" s="13" t="n">
        <v>286.84</v>
      </c>
      <c r="C418" s="13" t="n">
        <v>22.6</v>
      </c>
      <c r="D418" s="13" t="n">
        <v>19.8</v>
      </c>
      <c r="E418" s="13" t="n">
        <v>6.3</v>
      </c>
      <c r="F418" s="13" t="n">
        <v>7.3</v>
      </c>
      <c r="G418" s="13" t="n">
        <v>3.2</v>
      </c>
      <c r="H418" s="13" t="n">
        <v>2</v>
      </c>
      <c r="I418" s="120" t="n">
        <v>45414</v>
      </c>
      <c r="J418" s="121" t="n">
        <f aca="false">Racao!$I$24</f>
        <v>108.0254237</v>
      </c>
      <c r="K418" s="122" t="n">
        <f aca="false">(Dados_Peso!$N$5-Dados_Peso!$M$5)/21</f>
        <v>5.058571429</v>
      </c>
      <c r="L418" s="13" t="n">
        <v>41</v>
      </c>
      <c r="M418" s="13" t="n">
        <v>850</v>
      </c>
      <c r="N418" s="13" t="n">
        <f aca="false">M418-B418</f>
        <v>563.16</v>
      </c>
      <c r="O418" s="116" t="n">
        <f aca="false">R418/Dados_Peso!$N$9</f>
        <v>2.063630721</v>
      </c>
      <c r="P418" s="116" t="n">
        <f aca="false">(Dados_Peso!$N$5-Dados_Peso!$K$5)/60</f>
        <v>3.260083333</v>
      </c>
      <c r="Q418" s="116" t="n">
        <f aca="false">Racao!$G$7*R418</f>
        <v>1.109250627</v>
      </c>
      <c r="R418" s="117" t="n">
        <f aca="false">Racao!$I$21</f>
        <v>219.2194915</v>
      </c>
    </row>
    <row r="419" customFormat="false" ht="15.75" hidden="false" customHeight="false" outlineLevel="0" collapsed="false">
      <c r="A419" s="6" t="e">
        <v>#NAME?</v>
      </c>
      <c r="B419" s="13" t="n">
        <v>246.17</v>
      </c>
      <c r="C419" s="13" t="n">
        <v>22.4</v>
      </c>
      <c r="D419" s="13" t="n">
        <v>18.8</v>
      </c>
      <c r="E419" s="13" t="n">
        <v>6</v>
      </c>
      <c r="F419" s="13" t="n">
        <v>7.1</v>
      </c>
      <c r="G419" s="13" t="n">
        <v>3.1</v>
      </c>
      <c r="H419" s="13" t="n">
        <v>2</v>
      </c>
      <c r="I419" s="120" t="n">
        <v>45414</v>
      </c>
      <c r="J419" s="121" t="n">
        <f aca="false">Racao!$I$24</f>
        <v>108.0254237</v>
      </c>
      <c r="K419" s="122" t="n">
        <f aca="false">(Dados_Peso!$N$5-Dados_Peso!$M$5)/21</f>
        <v>5.058571429</v>
      </c>
      <c r="L419" s="13" t="n">
        <v>41</v>
      </c>
      <c r="M419" s="13" t="n">
        <v>850</v>
      </c>
      <c r="N419" s="13" t="n">
        <f aca="false">M419-B419</f>
        <v>603.83</v>
      </c>
      <c r="O419" s="116" t="n">
        <f aca="false">R419/Dados_Peso!$N$9</f>
        <v>2.063630721</v>
      </c>
      <c r="P419" s="116" t="n">
        <f aca="false">(Dados_Peso!$N$5-Dados_Peso!$K$5)/60</f>
        <v>3.260083333</v>
      </c>
      <c r="Q419" s="116" t="n">
        <f aca="false">Racao!$G$7*R419</f>
        <v>1.109250627</v>
      </c>
      <c r="R419" s="117" t="n">
        <f aca="false">Racao!$I$21</f>
        <v>219.2194915</v>
      </c>
    </row>
    <row r="420" customFormat="false" ht="15.75" hidden="false" customHeight="false" outlineLevel="0" collapsed="false">
      <c r="A420" s="6" t="e">
        <v>#NAME?</v>
      </c>
      <c r="B420" s="13" t="n">
        <v>193.6</v>
      </c>
      <c r="C420" s="13" t="n">
        <v>21</v>
      </c>
      <c r="D420" s="13" t="n">
        <v>17.6</v>
      </c>
      <c r="E420" s="13" t="n">
        <v>5.4</v>
      </c>
      <c r="F420" s="13" t="n">
        <v>6.5</v>
      </c>
      <c r="G420" s="13" t="n">
        <v>3</v>
      </c>
      <c r="H420" s="13" t="n">
        <v>2</v>
      </c>
      <c r="I420" s="120" t="n">
        <v>45414</v>
      </c>
      <c r="J420" s="121" t="n">
        <f aca="false">Racao!$I$24</f>
        <v>108.0254237</v>
      </c>
      <c r="K420" s="122" t="n">
        <f aca="false">(Dados_Peso!$N$5-Dados_Peso!$M$5)/21</f>
        <v>5.058571429</v>
      </c>
      <c r="L420" s="13" t="n">
        <v>41</v>
      </c>
      <c r="M420" s="13" t="n">
        <v>850</v>
      </c>
      <c r="N420" s="13" t="n">
        <f aca="false">M420-B420</f>
        <v>656.4</v>
      </c>
      <c r="O420" s="116" t="n">
        <f aca="false">R420/Dados_Peso!$N$9</f>
        <v>2.063630721</v>
      </c>
      <c r="P420" s="116" t="n">
        <f aca="false">(Dados_Peso!$N$5-Dados_Peso!$K$5)/60</f>
        <v>3.260083333</v>
      </c>
      <c r="Q420" s="116" t="n">
        <f aca="false">Racao!$G$7*R420</f>
        <v>1.109250627</v>
      </c>
      <c r="R420" s="117" t="n">
        <f aca="false">Racao!$I$21</f>
        <v>219.2194915</v>
      </c>
    </row>
    <row r="421" customFormat="false" ht="15.75" hidden="false" customHeight="false" outlineLevel="0" collapsed="false">
      <c r="A421" s="6" t="e">
        <v>#NAME?</v>
      </c>
      <c r="B421" s="13" t="n">
        <v>262.24</v>
      </c>
      <c r="C421" s="13" t="n">
        <v>21.5</v>
      </c>
      <c r="D421" s="13" t="n">
        <v>18.4</v>
      </c>
      <c r="E421" s="13" t="n">
        <v>5.9</v>
      </c>
      <c r="F421" s="13" t="n">
        <v>6.8</v>
      </c>
      <c r="G421" s="13" t="n">
        <v>3</v>
      </c>
      <c r="H421" s="13" t="n">
        <v>2</v>
      </c>
      <c r="I421" s="120" t="n">
        <v>45414</v>
      </c>
      <c r="J421" s="121" t="n">
        <f aca="false">Racao!$I$24</f>
        <v>108.0254237</v>
      </c>
      <c r="K421" s="122" t="n">
        <f aca="false">(Dados_Peso!$N$5-Dados_Peso!$M$5)/21</f>
        <v>5.058571429</v>
      </c>
      <c r="L421" s="13" t="n">
        <v>41</v>
      </c>
      <c r="M421" s="13" t="n">
        <v>850</v>
      </c>
      <c r="N421" s="13" t="n">
        <f aca="false">M421-B421</f>
        <v>587.76</v>
      </c>
      <c r="O421" s="116" t="n">
        <f aca="false">R421/Dados_Peso!$N$9</f>
        <v>2.063630721</v>
      </c>
      <c r="P421" s="116" t="n">
        <f aca="false">(Dados_Peso!$N$5-Dados_Peso!$K$5)/60</f>
        <v>3.260083333</v>
      </c>
      <c r="Q421" s="116" t="n">
        <f aca="false">Racao!$G$7*R421</f>
        <v>1.109250627</v>
      </c>
      <c r="R421" s="117" t="n">
        <f aca="false">Racao!$I$21</f>
        <v>219.2194915</v>
      </c>
    </row>
    <row r="422" customFormat="false" ht="15.75" hidden="false" customHeight="false" outlineLevel="0" collapsed="false">
      <c r="A422" s="6" t="e">
        <v>#NAME?</v>
      </c>
      <c r="B422" s="13" t="n">
        <v>235.4</v>
      </c>
      <c r="C422" s="13" t="n">
        <v>22.1</v>
      </c>
      <c r="D422" s="13" t="n">
        <v>18.7</v>
      </c>
      <c r="E422" s="13" t="n">
        <v>6</v>
      </c>
      <c r="F422" s="13" t="n">
        <v>6.9</v>
      </c>
      <c r="G422" s="13" t="n">
        <v>2.9</v>
      </c>
      <c r="H422" s="13" t="n">
        <v>2</v>
      </c>
      <c r="I422" s="120" t="n">
        <v>45414</v>
      </c>
      <c r="J422" s="121" t="n">
        <f aca="false">Racao!$I$24</f>
        <v>108.0254237</v>
      </c>
      <c r="K422" s="122" t="n">
        <f aca="false">(Dados_Peso!$N$5-Dados_Peso!$M$5)/21</f>
        <v>5.058571429</v>
      </c>
      <c r="L422" s="13" t="n">
        <v>41</v>
      </c>
      <c r="M422" s="13" t="n">
        <v>850</v>
      </c>
      <c r="N422" s="13" t="n">
        <f aca="false">M422-B422</f>
        <v>614.6</v>
      </c>
      <c r="O422" s="116" t="n">
        <f aca="false">R422/Dados_Peso!$N$9</f>
        <v>2.063630721</v>
      </c>
      <c r="P422" s="116" t="n">
        <f aca="false">(Dados_Peso!$N$5-Dados_Peso!$K$5)/60</f>
        <v>3.260083333</v>
      </c>
      <c r="Q422" s="116" t="n">
        <f aca="false">Racao!$G$7*R422</f>
        <v>1.109250627</v>
      </c>
      <c r="R422" s="117" t="n">
        <f aca="false">Racao!$I$21</f>
        <v>219.2194915</v>
      </c>
    </row>
    <row r="423" customFormat="false" ht="15.75" hidden="false" customHeight="false" outlineLevel="0" collapsed="false">
      <c r="A423" s="6" t="e">
        <v>#NAME?</v>
      </c>
      <c r="B423" s="13" t="n">
        <v>230.13</v>
      </c>
      <c r="C423" s="13" t="n">
        <v>21.5</v>
      </c>
      <c r="D423" s="13" t="n">
        <v>18.7</v>
      </c>
      <c r="E423" s="13" t="n">
        <v>6</v>
      </c>
      <c r="F423" s="13" t="n">
        <v>7</v>
      </c>
      <c r="G423" s="13" t="n">
        <v>2.9</v>
      </c>
      <c r="H423" s="13" t="n">
        <v>2</v>
      </c>
      <c r="I423" s="120" t="n">
        <v>45414</v>
      </c>
      <c r="J423" s="121" t="n">
        <f aca="false">Racao!$I$24</f>
        <v>108.0254237</v>
      </c>
      <c r="K423" s="122" t="n">
        <f aca="false">(Dados_Peso!$N$5-Dados_Peso!$M$5)/21</f>
        <v>5.058571429</v>
      </c>
      <c r="L423" s="13" t="n">
        <v>41</v>
      </c>
      <c r="M423" s="13" t="n">
        <v>850</v>
      </c>
      <c r="N423" s="13" t="n">
        <f aca="false">M423-B423</f>
        <v>619.87</v>
      </c>
      <c r="O423" s="116" t="n">
        <f aca="false">R423/Dados_Peso!$N$9</f>
        <v>2.063630721</v>
      </c>
      <c r="P423" s="116" t="n">
        <f aca="false">(Dados_Peso!$N$5-Dados_Peso!$K$5)/60</f>
        <v>3.260083333</v>
      </c>
      <c r="Q423" s="116" t="n">
        <f aca="false">Racao!$G$7*R423</f>
        <v>1.109250627</v>
      </c>
      <c r="R423" s="117" t="n">
        <f aca="false">Racao!$I$21</f>
        <v>219.2194915</v>
      </c>
    </row>
    <row r="424" customFormat="false" ht="15.75" hidden="false" customHeight="false" outlineLevel="0" collapsed="false">
      <c r="A424" s="6" t="e">
        <v>#NAME?</v>
      </c>
      <c r="B424" s="13" t="n">
        <v>252.74</v>
      </c>
      <c r="C424" s="13" t="n">
        <v>22.5</v>
      </c>
      <c r="D424" s="13" t="n">
        <v>19.4</v>
      </c>
      <c r="E424" s="13" t="n">
        <v>6</v>
      </c>
      <c r="F424" s="13" t="n">
        <v>6.9</v>
      </c>
      <c r="G424" s="13" t="n">
        <v>2.8</v>
      </c>
      <c r="H424" s="13" t="n">
        <v>2</v>
      </c>
      <c r="I424" s="120" t="n">
        <v>45414</v>
      </c>
      <c r="J424" s="121" t="n">
        <f aca="false">Racao!$I$24</f>
        <v>108.0254237</v>
      </c>
      <c r="K424" s="122" t="n">
        <f aca="false">(Dados_Peso!$N$5-Dados_Peso!$M$5)/21</f>
        <v>5.058571429</v>
      </c>
      <c r="L424" s="13" t="n">
        <v>41</v>
      </c>
      <c r="M424" s="13" t="n">
        <v>850</v>
      </c>
      <c r="N424" s="13" t="n">
        <f aca="false">M424-B424</f>
        <v>597.26</v>
      </c>
      <c r="O424" s="116" t="n">
        <f aca="false">R424/Dados_Peso!$N$9</f>
        <v>2.063630721</v>
      </c>
      <c r="P424" s="116" t="n">
        <f aca="false">(Dados_Peso!$N$5-Dados_Peso!$K$5)/60</f>
        <v>3.260083333</v>
      </c>
      <c r="Q424" s="116" t="n">
        <f aca="false">Racao!$G$7*R424</f>
        <v>1.109250627</v>
      </c>
      <c r="R424" s="117" t="n">
        <f aca="false">Racao!$I$21</f>
        <v>219.2194915</v>
      </c>
    </row>
    <row r="425" customFormat="false" ht="15.75" hidden="false" customHeight="false" outlineLevel="0" collapsed="false">
      <c r="A425" s="6" t="e">
        <v>#NAME?</v>
      </c>
      <c r="B425" s="13" t="n">
        <v>241</v>
      </c>
      <c r="C425" s="13" t="n">
        <v>21.8</v>
      </c>
      <c r="D425" s="13" t="n">
        <v>18.5</v>
      </c>
      <c r="E425" s="13" t="n">
        <v>5.5</v>
      </c>
      <c r="F425" s="13" t="n">
        <v>7</v>
      </c>
      <c r="G425" s="13" t="n">
        <v>2.7</v>
      </c>
      <c r="H425" s="13" t="n">
        <v>2</v>
      </c>
      <c r="I425" s="120" t="n">
        <v>45414</v>
      </c>
      <c r="J425" s="121" t="n">
        <f aca="false">Racao!$I$24</f>
        <v>108.0254237</v>
      </c>
      <c r="K425" s="122" t="n">
        <f aca="false">(Dados_Peso!$N$5-Dados_Peso!$M$5)/21</f>
        <v>5.058571429</v>
      </c>
      <c r="L425" s="13" t="n">
        <v>41</v>
      </c>
      <c r="M425" s="13" t="n">
        <v>850</v>
      </c>
      <c r="N425" s="13" t="n">
        <f aca="false">M425-B425</f>
        <v>609</v>
      </c>
      <c r="O425" s="116" t="n">
        <f aca="false">R425/Dados_Peso!$N$9</f>
        <v>2.063630721</v>
      </c>
      <c r="P425" s="116" t="n">
        <f aca="false">(Dados_Peso!$N$5-Dados_Peso!$K$5)/60</f>
        <v>3.260083333</v>
      </c>
      <c r="Q425" s="116" t="n">
        <f aca="false">Racao!$G$7*R425</f>
        <v>1.109250627</v>
      </c>
      <c r="R425" s="117" t="n">
        <f aca="false">Racao!$I$21</f>
        <v>219.2194915</v>
      </c>
    </row>
    <row r="426" customFormat="false" ht="15.75" hidden="false" customHeight="false" outlineLevel="0" collapsed="false">
      <c r="A426" s="6" t="e">
        <v>#NAME?</v>
      </c>
      <c r="B426" s="13" t="n">
        <v>291.84</v>
      </c>
      <c r="C426" s="13" t="n">
        <v>23</v>
      </c>
      <c r="D426" s="13" t="n">
        <v>19.8</v>
      </c>
      <c r="E426" s="13" t="n">
        <v>6.3</v>
      </c>
      <c r="F426" s="13" t="n">
        <v>7.8</v>
      </c>
      <c r="G426" s="13" t="n">
        <v>3.3</v>
      </c>
      <c r="H426" s="13" t="n">
        <v>2</v>
      </c>
      <c r="I426" s="120" t="n">
        <v>45414</v>
      </c>
      <c r="J426" s="121" t="n">
        <f aca="false">Racao!$I$24</f>
        <v>108.0254237</v>
      </c>
      <c r="K426" s="122" t="n">
        <f aca="false">(Dados_Peso!$N$5-Dados_Peso!$M$5)/21</f>
        <v>5.058571429</v>
      </c>
      <c r="L426" s="13" t="n">
        <v>41</v>
      </c>
      <c r="M426" s="13" t="n">
        <v>850</v>
      </c>
      <c r="N426" s="13" t="n">
        <f aca="false">M426-B426</f>
        <v>558.16</v>
      </c>
      <c r="O426" s="116" t="n">
        <f aca="false">R426/Dados_Peso!$N$9</f>
        <v>2.063630721</v>
      </c>
      <c r="P426" s="116" t="n">
        <f aca="false">(Dados_Peso!$N$5-Dados_Peso!$K$5)/60</f>
        <v>3.260083333</v>
      </c>
      <c r="Q426" s="116" t="n">
        <f aca="false">Racao!$G$7*R426</f>
        <v>1.109250627</v>
      </c>
      <c r="R426" s="117" t="n">
        <f aca="false">Racao!$I$21</f>
        <v>219.2194915</v>
      </c>
    </row>
    <row r="427" customFormat="false" ht="15.75" hidden="false" customHeight="false" outlineLevel="0" collapsed="false">
      <c r="A427" s="6" t="e">
        <v>#NAME?</v>
      </c>
      <c r="B427" s="13" t="n">
        <v>306.89</v>
      </c>
      <c r="C427" s="13" t="n">
        <v>22.8</v>
      </c>
      <c r="D427" s="13" t="n">
        <v>19.7</v>
      </c>
      <c r="E427" s="13" t="n">
        <v>6.3</v>
      </c>
      <c r="F427" s="13" t="n">
        <v>7.7</v>
      </c>
      <c r="G427" s="13" t="n">
        <v>3.2</v>
      </c>
      <c r="H427" s="13" t="n">
        <v>2</v>
      </c>
      <c r="I427" s="120" t="n">
        <v>45414</v>
      </c>
      <c r="J427" s="121" t="n">
        <f aca="false">Racao!$I$24</f>
        <v>108.0254237</v>
      </c>
      <c r="K427" s="122" t="n">
        <f aca="false">(Dados_Peso!$N$5-Dados_Peso!$M$5)/21</f>
        <v>5.058571429</v>
      </c>
      <c r="L427" s="13" t="n">
        <v>41</v>
      </c>
      <c r="M427" s="13" t="n">
        <v>850</v>
      </c>
      <c r="N427" s="13" t="n">
        <f aca="false">M427-B427</f>
        <v>543.11</v>
      </c>
      <c r="O427" s="116" t="n">
        <f aca="false">R427/Dados_Peso!$N$9</f>
        <v>2.063630721</v>
      </c>
      <c r="P427" s="116" t="n">
        <f aca="false">(Dados_Peso!$N$5-Dados_Peso!$K$5)/60</f>
        <v>3.260083333</v>
      </c>
      <c r="Q427" s="116" t="n">
        <f aca="false">Racao!$G$7*R427</f>
        <v>1.109250627</v>
      </c>
      <c r="R427" s="117" t="n">
        <f aca="false">Racao!$I$21</f>
        <v>219.2194915</v>
      </c>
    </row>
    <row r="428" customFormat="false" ht="15.75" hidden="false" customHeight="false" outlineLevel="0" collapsed="false">
      <c r="A428" s="6" t="e">
        <v>#NAME?</v>
      </c>
      <c r="B428" s="13" t="n">
        <v>264.21</v>
      </c>
      <c r="C428" s="13" t="n">
        <v>23</v>
      </c>
      <c r="D428" s="13" t="n">
        <v>19.9</v>
      </c>
      <c r="E428" s="13" t="n">
        <v>6</v>
      </c>
      <c r="F428" s="13" t="n">
        <v>7.5</v>
      </c>
      <c r="G428" s="13" t="n">
        <v>2.9</v>
      </c>
      <c r="H428" s="13" t="n">
        <v>2</v>
      </c>
      <c r="I428" s="120" t="n">
        <v>45414</v>
      </c>
      <c r="J428" s="121" t="n">
        <f aca="false">Racao!$I$24</f>
        <v>108.0254237</v>
      </c>
      <c r="K428" s="122" t="n">
        <f aca="false">(Dados_Peso!$N$5-Dados_Peso!$M$5)/21</f>
        <v>5.058571429</v>
      </c>
      <c r="L428" s="13" t="n">
        <v>41</v>
      </c>
      <c r="M428" s="13" t="n">
        <v>850</v>
      </c>
      <c r="N428" s="13" t="n">
        <f aca="false">M428-B428</f>
        <v>585.79</v>
      </c>
      <c r="O428" s="116" t="n">
        <f aca="false">R428/Dados_Peso!$N$9</f>
        <v>2.063630721</v>
      </c>
      <c r="P428" s="116" t="n">
        <f aca="false">(Dados_Peso!$N$5-Dados_Peso!$K$5)/60</f>
        <v>3.260083333</v>
      </c>
      <c r="Q428" s="116" t="n">
        <f aca="false">Racao!$G$7*R428</f>
        <v>1.109250627</v>
      </c>
      <c r="R428" s="117" t="n">
        <f aca="false">Racao!$I$21</f>
        <v>219.2194915</v>
      </c>
    </row>
    <row r="429" customFormat="false" ht="15.75" hidden="false" customHeight="false" outlineLevel="0" collapsed="false">
      <c r="A429" s="6" t="e">
        <v>#NAME?</v>
      </c>
      <c r="B429" s="13" t="n">
        <v>236.22</v>
      </c>
      <c r="C429" s="13" t="n">
        <v>21.5</v>
      </c>
      <c r="D429" s="13" t="n">
        <v>19.4</v>
      </c>
      <c r="E429" s="13" t="n">
        <v>6</v>
      </c>
      <c r="F429" s="13" t="n">
        <v>6.9</v>
      </c>
      <c r="G429" s="13" t="n">
        <v>2.9</v>
      </c>
      <c r="H429" s="13" t="n">
        <v>2</v>
      </c>
      <c r="I429" s="120" t="n">
        <v>45414</v>
      </c>
      <c r="J429" s="121" t="n">
        <f aca="false">Racao!$I$24</f>
        <v>108.0254237</v>
      </c>
      <c r="K429" s="122" t="n">
        <f aca="false">(Dados_Peso!$N$5-Dados_Peso!$M$5)/21</f>
        <v>5.058571429</v>
      </c>
      <c r="L429" s="13" t="n">
        <v>41</v>
      </c>
      <c r="M429" s="13" t="n">
        <v>850</v>
      </c>
      <c r="N429" s="13" t="n">
        <f aca="false">M429-B429</f>
        <v>613.78</v>
      </c>
      <c r="O429" s="116" t="n">
        <f aca="false">R429/Dados_Peso!$N$9</f>
        <v>2.063630721</v>
      </c>
      <c r="P429" s="116" t="n">
        <f aca="false">(Dados_Peso!$N$5-Dados_Peso!$K$5)/60</f>
        <v>3.260083333</v>
      </c>
      <c r="Q429" s="116" t="n">
        <f aca="false">Racao!$G$7*R429</f>
        <v>1.109250627</v>
      </c>
      <c r="R429" s="117" t="n">
        <f aca="false">Racao!$I$21</f>
        <v>219.2194915</v>
      </c>
    </row>
    <row r="430" customFormat="false" ht="15.75" hidden="false" customHeight="false" outlineLevel="0" collapsed="false">
      <c r="A430" s="6" t="e">
        <v>#NAME?</v>
      </c>
      <c r="B430" s="13" t="n">
        <v>262</v>
      </c>
      <c r="C430" s="13" t="n">
        <v>21.8</v>
      </c>
      <c r="D430" s="13" t="n">
        <v>18.7</v>
      </c>
      <c r="E430" s="13" t="n">
        <v>5.4</v>
      </c>
      <c r="F430" s="13" t="n">
        <v>6.9</v>
      </c>
      <c r="G430" s="13" t="n">
        <v>2.9</v>
      </c>
      <c r="H430" s="13" t="n">
        <v>2</v>
      </c>
      <c r="I430" s="120" t="n">
        <v>45414</v>
      </c>
      <c r="J430" s="121" t="n">
        <f aca="false">Racao!$I$24</f>
        <v>108.0254237</v>
      </c>
      <c r="K430" s="122" t="n">
        <f aca="false">(Dados_Peso!$N$5-Dados_Peso!$M$5)/21</f>
        <v>5.058571429</v>
      </c>
      <c r="L430" s="13" t="n">
        <v>41</v>
      </c>
      <c r="M430" s="13" t="n">
        <v>850</v>
      </c>
      <c r="N430" s="13" t="n">
        <f aca="false">M430-B430</f>
        <v>588</v>
      </c>
      <c r="O430" s="116" t="n">
        <f aca="false">R430/Dados_Peso!$N$9</f>
        <v>2.063630721</v>
      </c>
      <c r="P430" s="116" t="n">
        <f aca="false">(Dados_Peso!$N$5-Dados_Peso!$K$5)/60</f>
        <v>3.260083333</v>
      </c>
      <c r="Q430" s="116" t="n">
        <f aca="false">Racao!$G$7*R430</f>
        <v>1.109250627</v>
      </c>
      <c r="R430" s="117" t="n">
        <f aca="false">Racao!$I$21</f>
        <v>219.2194915</v>
      </c>
    </row>
    <row r="431" customFormat="false" ht="15.75" hidden="false" customHeight="false" outlineLevel="0" collapsed="false">
      <c r="A431" s="6" t="e">
        <v>#NAME?</v>
      </c>
      <c r="B431" s="13" t="n">
        <v>254.58</v>
      </c>
      <c r="C431" s="13" t="n">
        <v>21.7</v>
      </c>
      <c r="D431" s="13" t="n">
        <v>18.7</v>
      </c>
      <c r="E431" s="13" t="n">
        <v>6.4</v>
      </c>
      <c r="F431" s="13" t="n">
        <v>7.8</v>
      </c>
      <c r="G431" s="13" t="n">
        <v>2.9</v>
      </c>
      <c r="H431" s="13" t="n">
        <v>2</v>
      </c>
      <c r="I431" s="120" t="n">
        <v>45414</v>
      </c>
      <c r="J431" s="121" t="n">
        <f aca="false">Racao!$I$24</f>
        <v>108.0254237</v>
      </c>
      <c r="K431" s="122" t="n">
        <f aca="false">(Dados_Peso!$N$5-Dados_Peso!$M$5)/21</f>
        <v>5.058571429</v>
      </c>
      <c r="L431" s="13" t="n">
        <v>41</v>
      </c>
      <c r="M431" s="13" t="n">
        <v>850</v>
      </c>
      <c r="N431" s="13" t="n">
        <f aca="false">M431-B431</f>
        <v>595.42</v>
      </c>
      <c r="O431" s="116" t="n">
        <f aca="false">R431/Dados_Peso!$N$9</f>
        <v>2.063630721</v>
      </c>
      <c r="P431" s="116" t="n">
        <f aca="false">(Dados_Peso!$N$5-Dados_Peso!$K$5)/60</f>
        <v>3.260083333</v>
      </c>
      <c r="Q431" s="116" t="n">
        <f aca="false">Racao!$G$7*R431</f>
        <v>1.109250627</v>
      </c>
      <c r="R431" s="117" t="n">
        <f aca="false">Racao!$I$21</f>
        <v>219.2194915</v>
      </c>
    </row>
    <row r="432" customFormat="false" ht="15.75" hidden="false" customHeight="false" outlineLevel="0" collapsed="false">
      <c r="A432" s="6" t="e">
        <v>#NAME?</v>
      </c>
      <c r="B432" s="13" t="n">
        <v>284.44</v>
      </c>
      <c r="C432" s="13" t="n">
        <v>22.2</v>
      </c>
      <c r="D432" s="13" t="n">
        <v>19.1</v>
      </c>
      <c r="E432" s="13" t="n">
        <v>6.1</v>
      </c>
      <c r="F432" s="13" t="n">
        <v>7.8</v>
      </c>
      <c r="G432" s="13" t="n">
        <v>3</v>
      </c>
      <c r="H432" s="13" t="n">
        <v>2</v>
      </c>
      <c r="I432" s="120" t="n">
        <v>45414</v>
      </c>
      <c r="J432" s="121" t="n">
        <f aca="false">Racao!$I$24</f>
        <v>108.0254237</v>
      </c>
      <c r="K432" s="122" t="n">
        <f aca="false">(Dados_Peso!$N$5-Dados_Peso!$M$5)/21</f>
        <v>5.058571429</v>
      </c>
      <c r="L432" s="13" t="n">
        <v>41</v>
      </c>
      <c r="M432" s="13" t="n">
        <v>850</v>
      </c>
      <c r="N432" s="13" t="n">
        <f aca="false">M432-B432</f>
        <v>565.56</v>
      </c>
      <c r="O432" s="116" t="n">
        <f aca="false">R432/Dados_Peso!$N$9</f>
        <v>2.063630721</v>
      </c>
      <c r="P432" s="116" t="n">
        <f aca="false">(Dados_Peso!$N$5-Dados_Peso!$K$5)/60</f>
        <v>3.260083333</v>
      </c>
      <c r="Q432" s="116" t="n">
        <f aca="false">Racao!$G$7*R432</f>
        <v>1.109250627</v>
      </c>
      <c r="R432" s="117" t="n">
        <f aca="false">Racao!$I$21</f>
        <v>219.2194915</v>
      </c>
    </row>
    <row r="433" customFormat="false" ht="15.75" hidden="false" customHeight="false" outlineLevel="0" collapsed="false">
      <c r="A433" s="6" t="e">
        <v>#NAME?</v>
      </c>
      <c r="B433" s="13" t="n">
        <v>217.79</v>
      </c>
      <c r="C433" s="13" t="n">
        <v>22.4</v>
      </c>
      <c r="D433" s="13" t="n">
        <v>19</v>
      </c>
      <c r="E433" s="13" t="n">
        <v>6.2</v>
      </c>
      <c r="F433" s="13" t="n">
        <v>6.8</v>
      </c>
      <c r="G433" s="13" t="n">
        <v>3</v>
      </c>
      <c r="H433" s="13" t="n">
        <v>2</v>
      </c>
      <c r="I433" s="120" t="n">
        <v>45414</v>
      </c>
      <c r="J433" s="121" t="n">
        <f aca="false">Racao!$I$24</f>
        <v>108.0254237</v>
      </c>
      <c r="K433" s="122" t="n">
        <f aca="false">(Dados_Peso!$N$5-Dados_Peso!$M$5)/21</f>
        <v>5.058571429</v>
      </c>
      <c r="L433" s="13" t="n">
        <v>41</v>
      </c>
      <c r="M433" s="13" t="n">
        <v>850</v>
      </c>
      <c r="N433" s="13" t="n">
        <f aca="false">M433-B433</f>
        <v>632.21</v>
      </c>
      <c r="O433" s="116" t="n">
        <f aca="false">R433/Dados_Peso!$N$9</f>
        <v>2.063630721</v>
      </c>
      <c r="P433" s="116" t="n">
        <f aca="false">(Dados_Peso!$N$5-Dados_Peso!$K$5)/60</f>
        <v>3.260083333</v>
      </c>
      <c r="Q433" s="116" t="n">
        <f aca="false">Racao!$G$7*R433</f>
        <v>1.109250627</v>
      </c>
      <c r="R433" s="117" t="n">
        <f aca="false">Racao!$I$21</f>
        <v>219.2194915</v>
      </c>
    </row>
    <row r="434" customFormat="false" ht="15.75" hidden="false" customHeight="false" outlineLevel="0" collapsed="false">
      <c r="A434" s="6" t="e">
        <v>#NAME?</v>
      </c>
      <c r="B434" s="13" t="n">
        <v>302.4</v>
      </c>
      <c r="C434" s="13" t="n">
        <v>22.7</v>
      </c>
      <c r="D434" s="13" t="n">
        <v>19.5</v>
      </c>
      <c r="E434" s="13" t="n">
        <v>6.5</v>
      </c>
      <c r="F434" s="13" t="n">
        <v>7.9</v>
      </c>
      <c r="G434" s="13" t="n">
        <v>3.2</v>
      </c>
      <c r="H434" s="13" t="n">
        <v>2</v>
      </c>
      <c r="I434" s="120" t="n">
        <v>45414</v>
      </c>
      <c r="J434" s="121" t="n">
        <f aca="false">Racao!$I$24</f>
        <v>108.0254237</v>
      </c>
      <c r="K434" s="122" t="n">
        <f aca="false">(Dados_Peso!$N$5-Dados_Peso!$M$5)/21</f>
        <v>5.058571429</v>
      </c>
      <c r="L434" s="13" t="n">
        <v>41</v>
      </c>
      <c r="M434" s="13" t="n">
        <v>850</v>
      </c>
      <c r="N434" s="13" t="n">
        <f aca="false">M434-B434</f>
        <v>547.6</v>
      </c>
      <c r="O434" s="116" t="n">
        <f aca="false">R434/Dados_Peso!$N$9</f>
        <v>2.063630721</v>
      </c>
      <c r="P434" s="116" t="n">
        <f aca="false">(Dados_Peso!$N$5-Dados_Peso!$K$5)/60</f>
        <v>3.260083333</v>
      </c>
      <c r="Q434" s="116" t="n">
        <f aca="false">Racao!$G$7*R434</f>
        <v>1.109250627</v>
      </c>
      <c r="R434" s="117" t="n">
        <f aca="false">Racao!$I$21</f>
        <v>219.2194915</v>
      </c>
    </row>
    <row r="435" customFormat="false" ht="15.75" hidden="false" customHeight="false" outlineLevel="0" collapsed="false">
      <c r="A435" s="6" t="e">
        <v>#NAME?</v>
      </c>
      <c r="B435" s="13" t="n">
        <v>210.09</v>
      </c>
      <c r="C435" s="13" t="n">
        <v>21.5</v>
      </c>
      <c r="D435" s="13" t="n">
        <v>18.2</v>
      </c>
      <c r="E435" s="13" t="n">
        <v>6</v>
      </c>
      <c r="F435" s="13" t="n">
        <v>6.8</v>
      </c>
      <c r="G435" s="13" t="n">
        <v>2.9</v>
      </c>
      <c r="H435" s="13" t="n">
        <v>2</v>
      </c>
      <c r="I435" s="120" t="n">
        <v>45414</v>
      </c>
      <c r="J435" s="121" t="n">
        <f aca="false">Racao!$I$24</f>
        <v>108.0254237</v>
      </c>
      <c r="K435" s="122" t="n">
        <f aca="false">(Dados_Peso!$N$5-Dados_Peso!$M$5)/21</f>
        <v>5.058571429</v>
      </c>
      <c r="L435" s="13" t="n">
        <v>41</v>
      </c>
      <c r="M435" s="13" t="n">
        <v>850</v>
      </c>
      <c r="N435" s="13" t="n">
        <f aca="false">M435-B435</f>
        <v>639.91</v>
      </c>
      <c r="O435" s="116" t="n">
        <f aca="false">R435/Dados_Peso!$N$9</f>
        <v>2.063630721</v>
      </c>
      <c r="P435" s="116" t="n">
        <f aca="false">(Dados_Peso!$N$5-Dados_Peso!$K$5)/60</f>
        <v>3.260083333</v>
      </c>
      <c r="Q435" s="116" t="n">
        <f aca="false">Racao!$G$7*R435</f>
        <v>1.109250627</v>
      </c>
      <c r="R435" s="117" t="n">
        <f aca="false">Racao!$I$21</f>
        <v>219.2194915</v>
      </c>
    </row>
    <row r="436" customFormat="false" ht="15.75" hidden="false" customHeight="false" outlineLevel="0" collapsed="false">
      <c r="A436" s="6" t="e">
        <v>#NAME?</v>
      </c>
      <c r="B436" s="13" t="n">
        <v>235.3</v>
      </c>
      <c r="C436" s="13" t="n">
        <v>21.2</v>
      </c>
      <c r="D436" s="13" t="n">
        <v>17.8</v>
      </c>
      <c r="E436" s="13" t="n">
        <v>6</v>
      </c>
      <c r="F436" s="13" t="n">
        <v>7.5</v>
      </c>
      <c r="G436" s="13" t="n">
        <v>2.9</v>
      </c>
      <c r="H436" s="13" t="n">
        <v>2</v>
      </c>
      <c r="I436" s="120" t="n">
        <v>45414</v>
      </c>
      <c r="J436" s="121" t="n">
        <f aca="false">Racao!$I$24</f>
        <v>108.0254237</v>
      </c>
      <c r="K436" s="122" t="n">
        <f aca="false">(Dados_Peso!$N$5-Dados_Peso!$M$5)/21</f>
        <v>5.058571429</v>
      </c>
      <c r="L436" s="13" t="n">
        <v>41</v>
      </c>
      <c r="M436" s="13" t="n">
        <v>850</v>
      </c>
      <c r="N436" s="13" t="n">
        <f aca="false">M436-B436</f>
        <v>614.7</v>
      </c>
      <c r="O436" s="116" t="n">
        <f aca="false">R436/Dados_Peso!$N$9</f>
        <v>2.063630721</v>
      </c>
      <c r="P436" s="116" t="n">
        <f aca="false">(Dados_Peso!$N$5-Dados_Peso!$K$5)/60</f>
        <v>3.260083333</v>
      </c>
      <c r="Q436" s="116" t="n">
        <f aca="false">Racao!$G$7*R436</f>
        <v>1.109250627</v>
      </c>
      <c r="R436" s="117" t="n">
        <f aca="false">Racao!$I$21</f>
        <v>219.2194915</v>
      </c>
    </row>
    <row r="437" customFormat="false" ht="15.75" hidden="false" customHeight="false" outlineLevel="0" collapsed="false">
      <c r="A437" s="6" t="e">
        <v>#NAME?</v>
      </c>
      <c r="B437" s="13" t="n">
        <v>213.22</v>
      </c>
      <c r="C437" s="13" t="n">
        <v>20.5</v>
      </c>
      <c r="D437" s="13" t="n">
        <v>17.9</v>
      </c>
      <c r="E437" s="13" t="n">
        <v>5.8</v>
      </c>
      <c r="F437" s="13" t="n">
        <v>6.8</v>
      </c>
      <c r="G437" s="13" t="n">
        <v>2.9</v>
      </c>
      <c r="H437" s="13" t="n">
        <v>2</v>
      </c>
      <c r="I437" s="120" t="n">
        <v>45414</v>
      </c>
      <c r="J437" s="121" t="n">
        <f aca="false">Racao!$I$24</f>
        <v>108.0254237</v>
      </c>
      <c r="K437" s="122" t="n">
        <f aca="false">(Dados_Peso!$N$5-Dados_Peso!$M$5)/21</f>
        <v>5.058571429</v>
      </c>
      <c r="L437" s="13" t="n">
        <v>41</v>
      </c>
      <c r="M437" s="13" t="n">
        <v>850</v>
      </c>
      <c r="N437" s="13" t="n">
        <f aca="false">M437-B437</f>
        <v>636.78</v>
      </c>
      <c r="O437" s="116" t="n">
        <f aca="false">R437/Dados_Peso!$N$9</f>
        <v>2.063630721</v>
      </c>
      <c r="P437" s="116" t="n">
        <f aca="false">(Dados_Peso!$N$5-Dados_Peso!$K$5)/60</f>
        <v>3.260083333</v>
      </c>
      <c r="Q437" s="116" t="n">
        <f aca="false">Racao!$G$7*R437</f>
        <v>1.109250627</v>
      </c>
      <c r="R437" s="117" t="n">
        <f aca="false">Racao!$I$21</f>
        <v>219.2194915</v>
      </c>
    </row>
    <row r="438" customFormat="false" ht="15.75" hidden="false" customHeight="false" outlineLevel="0" collapsed="false">
      <c r="A438" s="6" t="e">
        <v>#NAME?</v>
      </c>
      <c r="B438" s="13" t="n">
        <v>247.32</v>
      </c>
      <c r="C438" s="13" t="n">
        <v>22.6</v>
      </c>
      <c r="D438" s="13" t="n">
        <v>19.3</v>
      </c>
      <c r="E438" s="13" t="n">
        <v>5.8</v>
      </c>
      <c r="F438" s="13" t="n">
        <v>6.5</v>
      </c>
      <c r="G438" s="13" t="n">
        <v>3</v>
      </c>
      <c r="H438" s="13" t="n">
        <v>2</v>
      </c>
      <c r="I438" s="120" t="n">
        <v>45414</v>
      </c>
      <c r="J438" s="121" t="n">
        <f aca="false">Racao!$I$24</f>
        <v>108.0254237</v>
      </c>
      <c r="K438" s="122" t="n">
        <f aca="false">(Dados_Peso!$N$5-Dados_Peso!$M$5)/21</f>
        <v>5.058571429</v>
      </c>
      <c r="L438" s="13" t="n">
        <v>41</v>
      </c>
      <c r="M438" s="13" t="n">
        <v>850</v>
      </c>
      <c r="N438" s="13" t="n">
        <f aca="false">M438-B438</f>
        <v>602.68</v>
      </c>
      <c r="O438" s="116" t="n">
        <f aca="false">R438/Dados_Peso!$N$9</f>
        <v>2.063630721</v>
      </c>
      <c r="P438" s="116" t="n">
        <f aca="false">(Dados_Peso!$N$5-Dados_Peso!$K$5)/60</f>
        <v>3.260083333</v>
      </c>
      <c r="Q438" s="116" t="n">
        <f aca="false">Racao!$G$7*R438</f>
        <v>1.109250627</v>
      </c>
      <c r="R438" s="117" t="n">
        <f aca="false">Racao!$I$21</f>
        <v>219.2194915</v>
      </c>
    </row>
    <row r="439" customFormat="false" ht="15.75" hidden="false" customHeight="false" outlineLevel="0" collapsed="false">
      <c r="A439" s="6" t="e">
        <v>#NAME?</v>
      </c>
      <c r="B439" s="13" t="n">
        <v>249.4</v>
      </c>
      <c r="C439" s="13" t="n">
        <v>21.8</v>
      </c>
      <c r="D439" s="13" t="n">
        <v>18.4</v>
      </c>
      <c r="E439" s="13" t="n">
        <v>6.1</v>
      </c>
      <c r="F439" s="13" t="n">
        <v>7.2</v>
      </c>
      <c r="G439" s="13" t="n">
        <v>3</v>
      </c>
      <c r="H439" s="13" t="n">
        <v>2</v>
      </c>
      <c r="I439" s="120" t="n">
        <v>45414</v>
      </c>
      <c r="J439" s="121" t="n">
        <f aca="false">Racao!$I$24</f>
        <v>108.0254237</v>
      </c>
      <c r="K439" s="122" t="n">
        <f aca="false">(Dados_Peso!$N$5-Dados_Peso!$M$5)/21</f>
        <v>5.058571429</v>
      </c>
      <c r="L439" s="13" t="n">
        <v>41</v>
      </c>
      <c r="M439" s="13" t="n">
        <v>850</v>
      </c>
      <c r="N439" s="13" t="n">
        <f aca="false">M439-B439</f>
        <v>600.6</v>
      </c>
      <c r="O439" s="116" t="n">
        <f aca="false">R439/Dados_Peso!$N$9</f>
        <v>2.063630721</v>
      </c>
      <c r="P439" s="116" t="n">
        <f aca="false">(Dados_Peso!$N$5-Dados_Peso!$K$5)/60</f>
        <v>3.260083333</v>
      </c>
      <c r="Q439" s="116" t="n">
        <f aca="false">Racao!$G$7*R439</f>
        <v>1.109250627</v>
      </c>
      <c r="R439" s="117" t="n">
        <f aca="false">Racao!$I$21</f>
        <v>219.2194915</v>
      </c>
    </row>
    <row r="440" customFormat="false" ht="15.75" hidden="false" customHeight="false" outlineLevel="0" collapsed="false">
      <c r="A440" s="6" t="e">
        <v>#NAME?</v>
      </c>
      <c r="B440" s="13" t="n">
        <v>231.44</v>
      </c>
      <c r="C440" s="13" t="n">
        <v>21.2</v>
      </c>
      <c r="D440" s="13" t="n">
        <v>18.2</v>
      </c>
      <c r="E440" s="13" t="n">
        <v>5.8</v>
      </c>
      <c r="F440" s="13" t="n">
        <v>7</v>
      </c>
      <c r="G440" s="13" t="n">
        <v>2.9</v>
      </c>
      <c r="H440" s="13" t="n">
        <v>2</v>
      </c>
      <c r="I440" s="120" t="n">
        <v>45414</v>
      </c>
      <c r="J440" s="121" t="n">
        <f aca="false">Racao!$I$24</f>
        <v>108.0254237</v>
      </c>
      <c r="K440" s="122" t="n">
        <f aca="false">(Dados_Peso!$N$5-Dados_Peso!$M$5)/21</f>
        <v>5.058571429</v>
      </c>
      <c r="L440" s="13" t="n">
        <v>41</v>
      </c>
      <c r="M440" s="13" t="n">
        <v>850</v>
      </c>
      <c r="N440" s="13" t="n">
        <f aca="false">M440-B440</f>
        <v>618.56</v>
      </c>
      <c r="O440" s="116" t="n">
        <f aca="false">R440/Dados_Peso!$N$9</f>
        <v>2.063630721</v>
      </c>
      <c r="P440" s="116" t="n">
        <f aca="false">(Dados_Peso!$N$5-Dados_Peso!$K$5)/60</f>
        <v>3.260083333</v>
      </c>
      <c r="Q440" s="116" t="n">
        <f aca="false">Racao!$G$7*R440</f>
        <v>1.109250627</v>
      </c>
      <c r="R440" s="117" t="n">
        <f aca="false">Racao!$I$21</f>
        <v>219.2194915</v>
      </c>
    </row>
    <row r="441" customFormat="false" ht="15.75" hidden="false" customHeight="false" outlineLevel="0" collapsed="false">
      <c r="A441" s="6" t="e">
        <v>#NAME?</v>
      </c>
      <c r="B441" s="13" t="n">
        <v>213.08</v>
      </c>
      <c r="C441" s="13" t="n">
        <v>21</v>
      </c>
      <c r="D441" s="13" t="n">
        <v>17.8</v>
      </c>
      <c r="E441" s="13" t="n">
        <v>5.4</v>
      </c>
      <c r="F441" s="13" t="n">
        <v>7</v>
      </c>
      <c r="G441" s="13" t="n">
        <v>2.9</v>
      </c>
      <c r="H441" s="13" t="n">
        <v>2</v>
      </c>
      <c r="I441" s="120" t="n">
        <v>45414</v>
      </c>
      <c r="J441" s="121" t="n">
        <f aca="false">Racao!$I$24</f>
        <v>108.0254237</v>
      </c>
      <c r="K441" s="122" t="n">
        <f aca="false">(Dados_Peso!$N$5-Dados_Peso!$M$5)/21</f>
        <v>5.058571429</v>
      </c>
      <c r="L441" s="13" t="n">
        <v>41</v>
      </c>
      <c r="M441" s="13" t="n">
        <v>850</v>
      </c>
      <c r="N441" s="13" t="n">
        <f aca="false">M441-B441</f>
        <v>636.92</v>
      </c>
      <c r="O441" s="116" t="n">
        <f aca="false">R441/Dados_Peso!$N$9</f>
        <v>2.063630721</v>
      </c>
      <c r="P441" s="116" t="n">
        <f aca="false">(Dados_Peso!$N$5-Dados_Peso!$K$5)/60</f>
        <v>3.260083333</v>
      </c>
      <c r="Q441" s="116" t="n">
        <f aca="false">Racao!$G$7*R441</f>
        <v>1.109250627</v>
      </c>
      <c r="R441" s="117" t="n">
        <f aca="false">Racao!$I$21</f>
        <v>219.2194915</v>
      </c>
    </row>
    <row r="442" customFormat="false" ht="15.75" hidden="false" customHeight="false" outlineLevel="0" collapsed="false">
      <c r="A442" s="6" t="e">
        <v>#NAME?</v>
      </c>
      <c r="B442" s="13" t="n">
        <v>220.24</v>
      </c>
      <c r="C442" s="13" t="n">
        <v>21.4</v>
      </c>
      <c r="D442" s="13" t="n">
        <v>18.2</v>
      </c>
      <c r="E442" s="13" t="n">
        <v>6</v>
      </c>
      <c r="F442" s="13" t="n">
        <v>6.9</v>
      </c>
      <c r="G442" s="13" t="n">
        <v>2.9</v>
      </c>
      <c r="H442" s="13" t="n">
        <v>2</v>
      </c>
      <c r="I442" s="120" t="n">
        <v>45414</v>
      </c>
      <c r="J442" s="121" t="n">
        <f aca="false">Racao!$I$24</f>
        <v>108.0254237</v>
      </c>
      <c r="K442" s="122" t="n">
        <f aca="false">(Dados_Peso!$N$5-Dados_Peso!$M$5)/21</f>
        <v>5.058571429</v>
      </c>
      <c r="L442" s="13" t="n">
        <v>41</v>
      </c>
      <c r="M442" s="13" t="n">
        <v>850</v>
      </c>
      <c r="N442" s="13" t="n">
        <f aca="false">M442-B442</f>
        <v>629.76</v>
      </c>
      <c r="O442" s="116" t="n">
        <f aca="false">R442/Dados_Peso!$N$9</f>
        <v>2.063630721</v>
      </c>
      <c r="P442" s="116" t="n">
        <f aca="false">(Dados_Peso!$N$5-Dados_Peso!$K$5)/60</f>
        <v>3.260083333</v>
      </c>
      <c r="Q442" s="116" t="n">
        <f aca="false">Racao!$G$7*R442</f>
        <v>1.109250627</v>
      </c>
      <c r="R442" s="117" t="n">
        <f aca="false">Racao!$I$21</f>
        <v>219.2194915</v>
      </c>
    </row>
    <row r="443" customFormat="false" ht="15.75" hidden="false" customHeight="false" outlineLevel="0" collapsed="false">
      <c r="A443" s="6" t="e">
        <v>#NAME?</v>
      </c>
      <c r="B443" s="13" t="n">
        <v>243.75</v>
      </c>
      <c r="C443" s="13" t="n">
        <v>21.6</v>
      </c>
      <c r="D443" s="13" t="n">
        <v>18.8</v>
      </c>
      <c r="E443" s="13" t="n">
        <v>6.1</v>
      </c>
      <c r="F443" s="13" t="n">
        <v>7.1</v>
      </c>
      <c r="G443" s="13" t="n">
        <v>3</v>
      </c>
      <c r="H443" s="13" t="n">
        <v>2</v>
      </c>
      <c r="I443" s="120" t="n">
        <v>45414</v>
      </c>
      <c r="J443" s="121" t="n">
        <f aca="false">Racao!$I$24</f>
        <v>108.0254237</v>
      </c>
      <c r="K443" s="122" t="n">
        <f aca="false">(Dados_Peso!$N$5-Dados_Peso!$M$5)/21</f>
        <v>5.058571429</v>
      </c>
      <c r="L443" s="13" t="n">
        <v>41</v>
      </c>
      <c r="M443" s="13" t="n">
        <v>850</v>
      </c>
      <c r="N443" s="13" t="n">
        <f aca="false">M443-B443</f>
        <v>606.25</v>
      </c>
      <c r="O443" s="116" t="n">
        <f aca="false">R443/Dados_Peso!$N$9</f>
        <v>2.063630721</v>
      </c>
      <c r="P443" s="116" t="n">
        <f aca="false">(Dados_Peso!$N$5-Dados_Peso!$K$5)/60</f>
        <v>3.260083333</v>
      </c>
      <c r="Q443" s="116" t="n">
        <f aca="false">Racao!$G$7*R443</f>
        <v>1.109250627</v>
      </c>
      <c r="R443" s="117" t="n">
        <f aca="false">Racao!$I$21</f>
        <v>219.2194915</v>
      </c>
    </row>
    <row r="444" customFormat="false" ht="15.75" hidden="false" customHeight="false" outlineLevel="0" collapsed="false">
      <c r="A444" s="6" t="e">
        <v>#NAME?</v>
      </c>
      <c r="B444" s="13" t="n">
        <v>309.72</v>
      </c>
      <c r="C444" s="13" t="n">
        <v>23.8</v>
      </c>
      <c r="D444" s="13" t="n">
        <v>20.4</v>
      </c>
      <c r="E444" s="13" t="n">
        <v>6.3</v>
      </c>
      <c r="F444" s="13" t="n">
        <v>8.2</v>
      </c>
      <c r="G444" s="13" t="n">
        <v>3.3</v>
      </c>
      <c r="H444" s="13" t="n">
        <v>2</v>
      </c>
      <c r="I444" s="120" t="n">
        <v>45414</v>
      </c>
      <c r="J444" s="121" t="n">
        <f aca="false">Racao!$I$24</f>
        <v>108.0254237</v>
      </c>
      <c r="K444" s="122" t="n">
        <f aca="false">(Dados_Peso!$N$5-Dados_Peso!$M$5)/21</f>
        <v>5.058571429</v>
      </c>
      <c r="L444" s="13" t="n">
        <v>41</v>
      </c>
      <c r="M444" s="13" t="n">
        <v>850</v>
      </c>
      <c r="N444" s="13" t="n">
        <f aca="false">M444-B444</f>
        <v>540.28</v>
      </c>
      <c r="O444" s="116" t="n">
        <f aca="false">R444/Dados_Peso!$N$9</f>
        <v>2.063630721</v>
      </c>
      <c r="P444" s="116" t="n">
        <f aca="false">(Dados_Peso!$N$5-Dados_Peso!$K$5)/60</f>
        <v>3.260083333</v>
      </c>
      <c r="Q444" s="116" t="n">
        <f aca="false">Racao!$G$7*R444</f>
        <v>1.109250627</v>
      </c>
      <c r="R444" s="117" t="n">
        <f aca="false">Racao!$I$21</f>
        <v>219.2194915</v>
      </c>
    </row>
    <row r="445" customFormat="false" ht="15.75" hidden="false" customHeight="false" outlineLevel="0" collapsed="false">
      <c r="A445" s="6" t="e">
        <v>#NAME?</v>
      </c>
      <c r="B445" s="13" t="n">
        <v>290.13</v>
      </c>
      <c r="C445" s="13" t="n">
        <v>23</v>
      </c>
      <c r="D445" s="13" t="n">
        <v>19.6</v>
      </c>
      <c r="E445" s="13" t="n">
        <v>5.5</v>
      </c>
      <c r="F445" s="13" t="n">
        <v>7.6</v>
      </c>
      <c r="G445" s="13" t="n">
        <v>3.3</v>
      </c>
      <c r="H445" s="13" t="n">
        <v>2</v>
      </c>
      <c r="I445" s="120" t="n">
        <v>45414</v>
      </c>
      <c r="J445" s="121" t="n">
        <f aca="false">Racao!$I$24</f>
        <v>108.0254237</v>
      </c>
      <c r="K445" s="122" t="n">
        <f aca="false">(Dados_Peso!$N$5-Dados_Peso!$M$5)/21</f>
        <v>5.058571429</v>
      </c>
      <c r="L445" s="13" t="n">
        <v>41</v>
      </c>
      <c r="M445" s="13" t="n">
        <v>850</v>
      </c>
      <c r="N445" s="13" t="n">
        <f aca="false">M445-B445</f>
        <v>559.87</v>
      </c>
      <c r="O445" s="116" t="n">
        <f aca="false">R445/Dados_Peso!$N$9</f>
        <v>2.063630721</v>
      </c>
      <c r="P445" s="116" t="n">
        <f aca="false">(Dados_Peso!$N$5-Dados_Peso!$K$5)/60</f>
        <v>3.260083333</v>
      </c>
      <c r="Q445" s="116" t="n">
        <f aca="false">Racao!$G$7*R445</f>
        <v>1.109250627</v>
      </c>
      <c r="R445" s="117" t="n">
        <f aca="false">Racao!$I$21</f>
        <v>219.2194915</v>
      </c>
    </row>
    <row r="446" customFormat="false" ht="15.75" hidden="false" customHeight="false" outlineLevel="0" collapsed="false">
      <c r="A446" s="6" t="e">
        <v>#NAME?</v>
      </c>
      <c r="B446" s="13" t="n">
        <v>248.09</v>
      </c>
      <c r="C446" s="13" t="n">
        <v>22.5</v>
      </c>
      <c r="D446" s="13" t="n">
        <v>18.3</v>
      </c>
      <c r="E446" s="13" t="n">
        <v>5.5</v>
      </c>
      <c r="F446" s="13" t="n">
        <v>7.1</v>
      </c>
      <c r="G446" s="13" t="n">
        <v>3</v>
      </c>
      <c r="H446" s="13" t="n">
        <v>2</v>
      </c>
      <c r="I446" s="120" t="n">
        <v>45414</v>
      </c>
      <c r="J446" s="121" t="n">
        <f aca="false">Racao!$I$24</f>
        <v>108.0254237</v>
      </c>
      <c r="K446" s="122" t="n">
        <f aca="false">(Dados_Peso!$N$5-Dados_Peso!$M$5)/21</f>
        <v>5.058571429</v>
      </c>
      <c r="L446" s="13" t="n">
        <v>41</v>
      </c>
      <c r="M446" s="13" t="n">
        <v>850</v>
      </c>
      <c r="N446" s="13" t="n">
        <f aca="false">M446-B446</f>
        <v>601.91</v>
      </c>
      <c r="O446" s="116" t="n">
        <f aca="false">R446/Dados_Peso!$N$9</f>
        <v>2.063630721</v>
      </c>
      <c r="P446" s="116" t="n">
        <f aca="false">(Dados_Peso!$N$5-Dados_Peso!$K$5)/60</f>
        <v>3.260083333</v>
      </c>
      <c r="Q446" s="116" t="n">
        <f aca="false">Racao!$G$7*R446</f>
        <v>1.109250627</v>
      </c>
      <c r="R446" s="117" t="n">
        <f aca="false">Racao!$I$21</f>
        <v>219.2194915</v>
      </c>
    </row>
    <row r="447" customFormat="false" ht="15.75" hidden="false" customHeight="false" outlineLevel="0" collapsed="false">
      <c r="A447" s="6" t="e">
        <v>#NAME?</v>
      </c>
      <c r="B447" s="13" t="n">
        <v>256.33</v>
      </c>
      <c r="C447" s="13" t="n">
        <v>21.8</v>
      </c>
      <c r="D447" s="13" t="n">
        <v>18.5</v>
      </c>
      <c r="E447" s="13" t="n">
        <v>6</v>
      </c>
      <c r="F447" s="13" t="n">
        <v>7.2</v>
      </c>
      <c r="G447" s="13" t="n">
        <v>3.1</v>
      </c>
      <c r="H447" s="13" t="n">
        <v>2</v>
      </c>
      <c r="I447" s="120" t="n">
        <v>45414</v>
      </c>
      <c r="J447" s="121" t="n">
        <f aca="false">Racao!$I$24</f>
        <v>108.0254237</v>
      </c>
      <c r="K447" s="122" t="n">
        <f aca="false">(Dados_Peso!$N$5-Dados_Peso!$M$5)/21</f>
        <v>5.058571429</v>
      </c>
      <c r="L447" s="13" t="n">
        <v>41</v>
      </c>
      <c r="M447" s="13" t="n">
        <v>850</v>
      </c>
      <c r="N447" s="13" t="n">
        <f aca="false">M447-B447</f>
        <v>593.67</v>
      </c>
      <c r="O447" s="116" t="n">
        <f aca="false">R447/Dados_Peso!$N$9</f>
        <v>2.063630721</v>
      </c>
      <c r="P447" s="116" t="n">
        <f aca="false">(Dados_Peso!$N$5-Dados_Peso!$K$5)/60</f>
        <v>3.260083333</v>
      </c>
      <c r="Q447" s="116" t="n">
        <f aca="false">Racao!$G$7*R447</f>
        <v>1.109250627</v>
      </c>
      <c r="R447" s="117" t="n">
        <f aca="false">Racao!$I$21</f>
        <v>219.2194915</v>
      </c>
    </row>
    <row r="448" customFormat="false" ht="15.75" hidden="false" customHeight="false" outlineLevel="0" collapsed="false">
      <c r="A448" s="6" t="e">
        <v>#NAME?</v>
      </c>
      <c r="B448" s="13" t="n">
        <v>241.04</v>
      </c>
      <c r="C448" s="13" t="n">
        <v>22.3</v>
      </c>
      <c r="D448" s="13" t="n">
        <v>19</v>
      </c>
      <c r="E448" s="13" t="n">
        <v>6</v>
      </c>
      <c r="F448" s="13" t="n">
        <v>6.7</v>
      </c>
      <c r="G448" s="13" t="n">
        <v>3</v>
      </c>
      <c r="H448" s="13" t="n">
        <v>2</v>
      </c>
      <c r="I448" s="120" t="n">
        <v>45414</v>
      </c>
      <c r="J448" s="121" t="n">
        <f aca="false">Racao!$I$24</f>
        <v>108.0254237</v>
      </c>
      <c r="K448" s="122" t="n">
        <f aca="false">(Dados_Peso!$N$5-Dados_Peso!$M$5)/21</f>
        <v>5.058571429</v>
      </c>
      <c r="L448" s="13" t="n">
        <v>41</v>
      </c>
      <c r="M448" s="13" t="n">
        <v>850</v>
      </c>
      <c r="N448" s="13" t="n">
        <f aca="false">M448-B448</f>
        <v>608.96</v>
      </c>
      <c r="O448" s="116" t="n">
        <f aca="false">R448/Dados_Peso!$N$9</f>
        <v>2.063630721</v>
      </c>
      <c r="P448" s="116" t="n">
        <f aca="false">(Dados_Peso!$N$5-Dados_Peso!$K$5)/60</f>
        <v>3.260083333</v>
      </c>
      <c r="Q448" s="116" t="n">
        <f aca="false">Racao!$G$7*R448</f>
        <v>1.109250627</v>
      </c>
      <c r="R448" s="117" t="n">
        <f aca="false">Racao!$I$21</f>
        <v>219.2194915</v>
      </c>
    </row>
    <row r="449" customFormat="false" ht="15.75" hidden="false" customHeight="false" outlineLevel="0" collapsed="false">
      <c r="A449" s="6" t="e">
        <v>#NAME?</v>
      </c>
      <c r="B449" s="13" t="n">
        <v>219.72</v>
      </c>
      <c r="C449" s="13" t="n">
        <v>21.4</v>
      </c>
      <c r="D449" s="13" t="n">
        <v>17.8</v>
      </c>
      <c r="E449" s="13" t="n">
        <v>5.7</v>
      </c>
      <c r="F449" s="13" t="n">
        <v>6.5</v>
      </c>
      <c r="G449" s="13" t="n">
        <v>3</v>
      </c>
      <c r="H449" s="13" t="n">
        <v>2</v>
      </c>
      <c r="I449" s="120" t="n">
        <v>45414</v>
      </c>
      <c r="J449" s="121" t="n">
        <f aca="false">Racao!$I$24</f>
        <v>108.0254237</v>
      </c>
      <c r="K449" s="122" t="n">
        <f aca="false">(Dados_Peso!$N$5-Dados_Peso!$M$5)/21</f>
        <v>5.058571429</v>
      </c>
      <c r="L449" s="13" t="n">
        <v>41</v>
      </c>
      <c r="M449" s="13" t="n">
        <v>850</v>
      </c>
      <c r="N449" s="13" t="n">
        <f aca="false">M449-B449</f>
        <v>630.28</v>
      </c>
      <c r="O449" s="116" t="n">
        <f aca="false">R449/Dados_Peso!$N$9</f>
        <v>2.063630721</v>
      </c>
      <c r="P449" s="116" t="n">
        <f aca="false">(Dados_Peso!$N$5-Dados_Peso!$K$5)/60</f>
        <v>3.260083333</v>
      </c>
      <c r="Q449" s="116" t="n">
        <f aca="false">Racao!$G$7*R449</f>
        <v>1.109250627</v>
      </c>
      <c r="R449" s="117" t="n">
        <f aca="false">Racao!$I$21</f>
        <v>219.2194915</v>
      </c>
    </row>
    <row r="450" customFormat="false" ht="15.75" hidden="false" customHeight="false" outlineLevel="0" collapsed="false">
      <c r="A450" s="6" t="e">
        <v>#NAME?</v>
      </c>
      <c r="B450" s="13" t="n">
        <v>279.19</v>
      </c>
      <c r="C450" s="13" t="n">
        <v>23.2</v>
      </c>
      <c r="D450" s="13" t="n">
        <v>19.2</v>
      </c>
      <c r="E450" s="13" t="n">
        <v>6.1</v>
      </c>
      <c r="F450" s="13" t="n">
        <v>7.2</v>
      </c>
      <c r="G450" s="13" t="n">
        <v>3</v>
      </c>
      <c r="H450" s="13" t="n">
        <v>2</v>
      </c>
      <c r="I450" s="120" t="n">
        <v>45414</v>
      </c>
      <c r="J450" s="121" t="n">
        <f aca="false">Racao!$I$24</f>
        <v>108.0254237</v>
      </c>
      <c r="K450" s="122" t="n">
        <f aca="false">(Dados_Peso!$N$5-Dados_Peso!$M$5)/21</f>
        <v>5.058571429</v>
      </c>
      <c r="L450" s="13" t="n">
        <v>41</v>
      </c>
      <c r="M450" s="13" t="n">
        <v>850</v>
      </c>
      <c r="N450" s="13" t="n">
        <f aca="false">M450-B450</f>
        <v>570.81</v>
      </c>
      <c r="O450" s="116" t="n">
        <f aca="false">R450/Dados_Peso!$N$9</f>
        <v>2.063630721</v>
      </c>
      <c r="P450" s="116" t="n">
        <f aca="false">(Dados_Peso!$N$5-Dados_Peso!$K$5)/60</f>
        <v>3.260083333</v>
      </c>
      <c r="Q450" s="116" t="n">
        <f aca="false">Racao!$G$7*R450</f>
        <v>1.109250627</v>
      </c>
      <c r="R450" s="117" t="n">
        <f aca="false">Racao!$I$21</f>
        <v>219.2194915</v>
      </c>
    </row>
    <row r="451" customFormat="false" ht="15.75" hidden="false" customHeight="false" outlineLevel="0" collapsed="false">
      <c r="A451" s="6" t="e">
        <v>#NAME?</v>
      </c>
      <c r="B451" s="13" t="n">
        <v>292.04</v>
      </c>
      <c r="C451" s="13" t="n">
        <v>23.5</v>
      </c>
      <c r="D451" s="13" t="n">
        <v>19.8</v>
      </c>
      <c r="E451" s="13" t="n">
        <v>6.5</v>
      </c>
      <c r="F451" s="13" t="n">
        <v>7.5</v>
      </c>
      <c r="G451" s="13" t="n">
        <v>3.1</v>
      </c>
      <c r="H451" s="13" t="n">
        <v>2</v>
      </c>
      <c r="I451" s="120" t="n">
        <v>45414</v>
      </c>
      <c r="J451" s="121" t="n">
        <f aca="false">Racao!$I$24</f>
        <v>108.0254237</v>
      </c>
      <c r="K451" s="122" t="n">
        <f aca="false">(Dados_Peso!$N$5-Dados_Peso!$M$5)/21</f>
        <v>5.058571429</v>
      </c>
      <c r="L451" s="13" t="n">
        <v>41</v>
      </c>
      <c r="M451" s="13" t="n">
        <v>850</v>
      </c>
      <c r="N451" s="13" t="n">
        <f aca="false">M451-B451</f>
        <v>557.96</v>
      </c>
      <c r="O451" s="116" t="n">
        <f aca="false">R451/Dados_Peso!$N$9</f>
        <v>2.063630721</v>
      </c>
      <c r="P451" s="116" t="n">
        <f aca="false">(Dados_Peso!$N$5-Dados_Peso!$K$5)/60</f>
        <v>3.260083333</v>
      </c>
      <c r="Q451" s="116" t="n">
        <f aca="false">Racao!$G$7*R451</f>
        <v>1.109250627</v>
      </c>
      <c r="R451" s="117" t="n">
        <f aca="false">Racao!$I$21</f>
        <v>219.2194915</v>
      </c>
    </row>
    <row r="452" customFormat="false" ht="15.75" hidden="false" customHeight="false" outlineLevel="0" collapsed="false">
      <c r="A452" s="6" t="e">
        <v>#NAME?</v>
      </c>
      <c r="B452" s="13" t="n">
        <v>256.82</v>
      </c>
      <c r="C452" s="13" t="n">
        <v>22</v>
      </c>
      <c r="D452" s="13" t="n">
        <v>18.6</v>
      </c>
      <c r="E452" s="13" t="n">
        <v>6</v>
      </c>
      <c r="F452" s="13" t="n">
        <v>7.4</v>
      </c>
      <c r="G452" s="13" t="n">
        <v>2.9</v>
      </c>
      <c r="H452" s="13" t="n">
        <v>2</v>
      </c>
      <c r="I452" s="120" t="n">
        <v>45414</v>
      </c>
      <c r="J452" s="121" t="n">
        <f aca="false">Racao!$I$24</f>
        <v>108.0254237</v>
      </c>
      <c r="K452" s="122" t="n">
        <f aca="false">(Dados_Peso!$N$5-Dados_Peso!$M$5)/21</f>
        <v>5.058571429</v>
      </c>
      <c r="L452" s="13" t="n">
        <v>41</v>
      </c>
      <c r="M452" s="13" t="n">
        <v>850</v>
      </c>
      <c r="N452" s="13" t="n">
        <f aca="false">M452-B452</f>
        <v>593.18</v>
      </c>
      <c r="O452" s="116" t="n">
        <f aca="false">R452/Dados_Peso!$N$9</f>
        <v>2.063630721</v>
      </c>
      <c r="P452" s="116" t="n">
        <f aca="false">(Dados_Peso!$N$5-Dados_Peso!$K$5)/60</f>
        <v>3.260083333</v>
      </c>
      <c r="Q452" s="116" t="n">
        <f aca="false">Racao!$G$7*R452</f>
        <v>1.109250627</v>
      </c>
      <c r="R452" s="117" t="n">
        <f aca="false">Racao!$I$21</f>
        <v>219.2194915</v>
      </c>
    </row>
    <row r="453" customFormat="false" ht="15.75" hidden="false" customHeight="false" outlineLevel="0" collapsed="false">
      <c r="A453" s="6" t="e">
        <v>#NAME?</v>
      </c>
      <c r="B453" s="13" t="n">
        <v>255.08</v>
      </c>
      <c r="C453" s="13" t="n">
        <v>21.5</v>
      </c>
      <c r="D453" s="13" t="n">
        <v>17.9</v>
      </c>
      <c r="E453" s="13" t="n">
        <v>5.8</v>
      </c>
      <c r="F453" s="13" t="n">
        <v>7.1</v>
      </c>
      <c r="G453" s="13" t="n">
        <v>3</v>
      </c>
      <c r="H453" s="13" t="n">
        <v>2</v>
      </c>
      <c r="I453" s="120" t="n">
        <v>45414</v>
      </c>
      <c r="J453" s="121" t="n">
        <f aca="false">Racao!$I$24</f>
        <v>108.0254237</v>
      </c>
      <c r="K453" s="122" t="n">
        <f aca="false">(Dados_Peso!$N$5-Dados_Peso!$M$5)/21</f>
        <v>5.058571429</v>
      </c>
      <c r="L453" s="13" t="n">
        <v>41</v>
      </c>
      <c r="M453" s="13" t="n">
        <v>850</v>
      </c>
      <c r="N453" s="13" t="n">
        <f aca="false">M453-B453</f>
        <v>594.92</v>
      </c>
      <c r="O453" s="116" t="n">
        <f aca="false">R453/Dados_Peso!$N$9</f>
        <v>2.063630721</v>
      </c>
      <c r="P453" s="116" t="n">
        <f aca="false">(Dados_Peso!$N$5-Dados_Peso!$K$5)/60</f>
        <v>3.260083333</v>
      </c>
      <c r="Q453" s="116" t="n">
        <f aca="false">Racao!$G$7*R453</f>
        <v>1.109250627</v>
      </c>
      <c r="R453" s="117" t="n">
        <f aca="false">Racao!$I$21</f>
        <v>219.2194915</v>
      </c>
    </row>
    <row r="454" customFormat="false" ht="15.75" hidden="false" customHeight="false" outlineLevel="0" collapsed="false">
      <c r="A454" s="6" t="e">
        <v>#NAME?</v>
      </c>
      <c r="B454" s="13" t="n">
        <v>248.74</v>
      </c>
      <c r="C454" s="13" t="n">
        <v>22</v>
      </c>
      <c r="D454" s="13" t="n">
        <v>18.6</v>
      </c>
      <c r="E454" s="13" t="n">
        <v>6</v>
      </c>
      <c r="F454" s="13" t="n">
        <v>6.9</v>
      </c>
      <c r="G454" s="13" t="n">
        <v>2.9</v>
      </c>
      <c r="H454" s="13" t="n">
        <v>2</v>
      </c>
      <c r="I454" s="120" t="n">
        <v>45414</v>
      </c>
      <c r="J454" s="121" t="n">
        <f aca="false">Racao!$I$24</f>
        <v>108.0254237</v>
      </c>
      <c r="K454" s="122" t="n">
        <f aca="false">(Dados_Peso!$N$5-Dados_Peso!$M$5)/21</f>
        <v>5.058571429</v>
      </c>
      <c r="L454" s="13" t="n">
        <v>41</v>
      </c>
      <c r="M454" s="13" t="n">
        <v>850</v>
      </c>
      <c r="N454" s="13" t="n">
        <f aca="false">M454-B454</f>
        <v>601.26</v>
      </c>
      <c r="O454" s="116" t="n">
        <f aca="false">R454/Dados_Peso!$N$9</f>
        <v>2.063630721</v>
      </c>
      <c r="P454" s="116" t="n">
        <f aca="false">(Dados_Peso!$N$5-Dados_Peso!$K$5)/60</f>
        <v>3.260083333</v>
      </c>
      <c r="Q454" s="116" t="n">
        <f aca="false">Racao!$G$7*R454</f>
        <v>1.109250627</v>
      </c>
      <c r="R454" s="117" t="n">
        <f aca="false">Racao!$I$21</f>
        <v>219.2194915</v>
      </c>
    </row>
    <row r="455" customFormat="false" ht="15.75" hidden="false" customHeight="false" outlineLevel="0" collapsed="false">
      <c r="A455" s="6" t="e">
        <v>#NAME?</v>
      </c>
      <c r="B455" s="13" t="n">
        <v>227.64</v>
      </c>
      <c r="C455" s="13" t="n">
        <v>21.3</v>
      </c>
      <c r="D455" s="13" t="n">
        <v>18.4</v>
      </c>
      <c r="E455" s="13" t="n">
        <v>5.5</v>
      </c>
      <c r="F455" s="13" t="n">
        <v>7</v>
      </c>
      <c r="G455" s="13" t="n">
        <v>3</v>
      </c>
      <c r="H455" s="13" t="n">
        <v>2</v>
      </c>
      <c r="I455" s="120" t="n">
        <v>45414</v>
      </c>
      <c r="J455" s="121" t="n">
        <f aca="false">Racao!$I$24</f>
        <v>108.0254237</v>
      </c>
      <c r="K455" s="122" t="n">
        <f aca="false">(Dados_Peso!$N$5-Dados_Peso!$M$5)/21</f>
        <v>5.058571429</v>
      </c>
      <c r="L455" s="13" t="n">
        <v>41</v>
      </c>
      <c r="M455" s="13" t="n">
        <v>850</v>
      </c>
      <c r="N455" s="13" t="n">
        <f aca="false">M455-B455</f>
        <v>622.36</v>
      </c>
      <c r="O455" s="116" t="n">
        <f aca="false">R455/Dados_Peso!$N$9</f>
        <v>2.063630721</v>
      </c>
      <c r="P455" s="116" t="n">
        <f aca="false">(Dados_Peso!$N$5-Dados_Peso!$K$5)/60</f>
        <v>3.260083333</v>
      </c>
      <c r="Q455" s="116" t="n">
        <f aca="false">Racao!$G$7*R455</f>
        <v>1.109250627</v>
      </c>
      <c r="R455" s="117" t="n">
        <f aca="false">Racao!$I$21</f>
        <v>219.2194915</v>
      </c>
    </row>
    <row r="456" customFormat="false" ht="15.75" hidden="false" customHeight="false" outlineLevel="0" collapsed="false">
      <c r="A456" s="6" t="e">
        <v>#NAME?</v>
      </c>
      <c r="B456" s="13" t="n">
        <v>268.32</v>
      </c>
      <c r="C456" s="13" t="n">
        <v>22.8</v>
      </c>
      <c r="D456" s="13" t="n">
        <v>16.7</v>
      </c>
      <c r="E456" s="13" t="n">
        <v>6</v>
      </c>
      <c r="F456" s="13" t="n">
        <v>7</v>
      </c>
      <c r="G456" s="13" t="n">
        <v>3</v>
      </c>
      <c r="H456" s="13" t="n">
        <v>2</v>
      </c>
      <c r="I456" s="120" t="n">
        <v>45414</v>
      </c>
      <c r="J456" s="121" t="n">
        <f aca="false">Racao!$I$24</f>
        <v>108.0254237</v>
      </c>
      <c r="K456" s="122" t="n">
        <f aca="false">(Dados_Peso!$N$5-Dados_Peso!$M$5)/21</f>
        <v>5.058571429</v>
      </c>
      <c r="L456" s="13" t="n">
        <v>41</v>
      </c>
      <c r="M456" s="13" t="n">
        <v>850</v>
      </c>
      <c r="N456" s="13" t="n">
        <f aca="false">M456-B456</f>
        <v>581.68</v>
      </c>
      <c r="O456" s="116" t="n">
        <f aca="false">R456/Dados_Peso!$N$9</f>
        <v>2.063630721</v>
      </c>
      <c r="P456" s="116" t="n">
        <f aca="false">(Dados_Peso!$N$5-Dados_Peso!$K$5)/60</f>
        <v>3.260083333</v>
      </c>
      <c r="Q456" s="116" t="n">
        <f aca="false">Racao!$G$7*R456</f>
        <v>1.109250627</v>
      </c>
      <c r="R456" s="117" t="n">
        <f aca="false">Racao!$I$21</f>
        <v>219.2194915</v>
      </c>
    </row>
    <row r="457" customFormat="false" ht="15.75" hidden="false" customHeight="false" outlineLevel="0" collapsed="false">
      <c r="A457" s="6" t="e">
        <v>#NAME?</v>
      </c>
      <c r="B457" s="13" t="n">
        <v>219.22</v>
      </c>
      <c r="C457" s="13" t="n">
        <v>21</v>
      </c>
      <c r="D457" s="13" t="n">
        <v>18.9</v>
      </c>
      <c r="E457" s="13" t="n">
        <v>5.7</v>
      </c>
      <c r="F457" s="13" t="n">
        <v>6.8</v>
      </c>
      <c r="G457" s="13" t="n">
        <v>2.9</v>
      </c>
      <c r="H457" s="13" t="n">
        <v>2</v>
      </c>
      <c r="I457" s="120" t="n">
        <v>45414</v>
      </c>
      <c r="J457" s="121" t="n">
        <f aca="false">Racao!$I$24</f>
        <v>108.0254237</v>
      </c>
      <c r="K457" s="122" t="n">
        <f aca="false">(Dados_Peso!$N$5-Dados_Peso!$M$5)/21</f>
        <v>5.058571429</v>
      </c>
      <c r="L457" s="13" t="n">
        <v>41</v>
      </c>
      <c r="M457" s="13" t="n">
        <v>850</v>
      </c>
      <c r="N457" s="13" t="n">
        <f aca="false">M457-B457</f>
        <v>630.78</v>
      </c>
      <c r="O457" s="116" t="n">
        <f aca="false">R457/Dados_Peso!$N$9</f>
        <v>2.063630721</v>
      </c>
      <c r="P457" s="116" t="n">
        <f aca="false">(Dados_Peso!$N$5-Dados_Peso!$K$5)/60</f>
        <v>3.260083333</v>
      </c>
      <c r="Q457" s="116" t="n">
        <f aca="false">Racao!$G$7*R457</f>
        <v>1.109250627</v>
      </c>
      <c r="R457" s="117" t="n">
        <f aca="false">Racao!$I$21</f>
        <v>219.2194915</v>
      </c>
    </row>
    <row r="458" customFormat="false" ht="15.75" hidden="false" customHeight="false" outlineLevel="0" collapsed="false">
      <c r="A458" s="6" t="e">
        <v>#NAME?</v>
      </c>
      <c r="B458" s="13" t="n">
        <v>234.63</v>
      </c>
      <c r="C458" s="13" t="n">
        <v>20.5</v>
      </c>
      <c r="D458" s="13" t="n">
        <v>17.7</v>
      </c>
      <c r="E458" s="13" t="n">
        <v>5.8</v>
      </c>
      <c r="F458" s="13" t="n">
        <v>7</v>
      </c>
      <c r="G458" s="13" t="n">
        <v>3</v>
      </c>
      <c r="H458" s="13" t="n">
        <v>2</v>
      </c>
      <c r="I458" s="120" t="n">
        <v>45414</v>
      </c>
      <c r="J458" s="121" t="n">
        <f aca="false">Racao!$I$24</f>
        <v>108.0254237</v>
      </c>
      <c r="K458" s="122" t="n">
        <f aca="false">(Dados_Peso!$N$5-Dados_Peso!$M$5)/21</f>
        <v>5.058571429</v>
      </c>
      <c r="L458" s="13" t="n">
        <v>41</v>
      </c>
      <c r="M458" s="13" t="n">
        <v>850</v>
      </c>
      <c r="N458" s="13" t="n">
        <f aca="false">M458-B458</f>
        <v>615.37</v>
      </c>
      <c r="O458" s="116" t="n">
        <f aca="false">R458/Dados_Peso!$N$9</f>
        <v>2.063630721</v>
      </c>
      <c r="P458" s="116" t="n">
        <f aca="false">(Dados_Peso!$N$5-Dados_Peso!$K$5)/60</f>
        <v>3.260083333</v>
      </c>
      <c r="Q458" s="116" t="n">
        <f aca="false">Racao!$G$7*R458</f>
        <v>1.109250627</v>
      </c>
      <c r="R458" s="117" t="n">
        <f aca="false">Racao!$I$21</f>
        <v>219.2194915</v>
      </c>
    </row>
    <row r="459" customFormat="false" ht="15.75" hidden="false" customHeight="false" outlineLevel="0" collapsed="false">
      <c r="A459" s="6" t="e">
        <v>#NAME?</v>
      </c>
      <c r="B459" s="13" t="n">
        <v>240.01</v>
      </c>
      <c r="C459" s="13" t="n">
        <v>21.7</v>
      </c>
      <c r="D459" s="13" t="n">
        <v>18.7</v>
      </c>
      <c r="E459" s="13" t="n">
        <v>6.2</v>
      </c>
      <c r="F459" s="13" t="n">
        <v>7.1</v>
      </c>
      <c r="G459" s="13" t="n">
        <v>2.9</v>
      </c>
      <c r="H459" s="13" t="n">
        <v>2</v>
      </c>
      <c r="I459" s="120" t="n">
        <v>45414</v>
      </c>
      <c r="J459" s="121" t="n">
        <f aca="false">Racao!$I$24</f>
        <v>108.0254237</v>
      </c>
      <c r="K459" s="122" t="n">
        <f aca="false">(Dados_Peso!$N$5-Dados_Peso!$M$5)/21</f>
        <v>5.058571429</v>
      </c>
      <c r="L459" s="13" t="n">
        <v>41</v>
      </c>
      <c r="M459" s="13" t="n">
        <v>850</v>
      </c>
      <c r="N459" s="13" t="n">
        <f aca="false">M459-B459</f>
        <v>609.99</v>
      </c>
      <c r="O459" s="116" t="n">
        <f aca="false">R459/Dados_Peso!$N$9</f>
        <v>2.063630721</v>
      </c>
      <c r="P459" s="116" t="n">
        <f aca="false">(Dados_Peso!$N$5-Dados_Peso!$K$5)/60</f>
        <v>3.260083333</v>
      </c>
      <c r="Q459" s="116" t="n">
        <f aca="false">Racao!$G$7*R459</f>
        <v>1.109250627</v>
      </c>
      <c r="R459" s="117" t="n">
        <f aca="false">Racao!$I$21</f>
        <v>219.2194915</v>
      </c>
    </row>
    <row r="460" customFormat="false" ht="15.75" hidden="false" customHeight="false" outlineLevel="0" collapsed="false">
      <c r="A460" s="6" t="e">
        <v>#NAME?</v>
      </c>
      <c r="B460" s="13" t="n">
        <v>285.53</v>
      </c>
      <c r="C460" s="13" t="n">
        <v>22.6</v>
      </c>
      <c r="D460" s="13" t="n">
        <v>19.2</v>
      </c>
      <c r="E460" s="13" t="n">
        <v>6.3</v>
      </c>
      <c r="F460" s="13" t="n">
        <v>7.5</v>
      </c>
      <c r="G460" s="13" t="n">
        <v>3.2</v>
      </c>
      <c r="H460" s="13" t="n">
        <v>2</v>
      </c>
      <c r="I460" s="120" t="n">
        <v>45414</v>
      </c>
      <c r="J460" s="121" t="n">
        <f aca="false">Racao!$I$24</f>
        <v>108.0254237</v>
      </c>
      <c r="K460" s="122" t="n">
        <f aca="false">(Dados_Peso!$N$5-Dados_Peso!$M$5)/21</f>
        <v>5.058571429</v>
      </c>
      <c r="L460" s="13" t="n">
        <v>41</v>
      </c>
      <c r="M460" s="13" t="n">
        <v>850</v>
      </c>
      <c r="N460" s="13" t="n">
        <f aca="false">M460-B460</f>
        <v>564.47</v>
      </c>
      <c r="O460" s="116" t="n">
        <f aca="false">R460/Dados_Peso!$N$9</f>
        <v>2.063630721</v>
      </c>
      <c r="P460" s="116" t="n">
        <f aca="false">(Dados_Peso!$N$5-Dados_Peso!$K$5)/60</f>
        <v>3.260083333</v>
      </c>
      <c r="Q460" s="116" t="n">
        <f aca="false">Racao!$G$7*R460</f>
        <v>1.109250627</v>
      </c>
      <c r="R460" s="117" t="n">
        <f aca="false">Racao!$I$21</f>
        <v>219.2194915</v>
      </c>
    </row>
    <row r="461" customFormat="false" ht="15.75" hidden="false" customHeight="false" outlineLevel="0" collapsed="false">
      <c r="A461" s="6" t="e">
        <v>#NAME?</v>
      </c>
      <c r="B461" s="13" t="n">
        <v>268.03</v>
      </c>
      <c r="C461" s="13" t="n">
        <v>23.1</v>
      </c>
      <c r="D461" s="13" t="n">
        <v>19.8</v>
      </c>
      <c r="E461" s="13" t="n">
        <v>6.1</v>
      </c>
      <c r="F461" s="13" t="n">
        <v>7.5</v>
      </c>
      <c r="G461" s="13" t="n">
        <v>3</v>
      </c>
      <c r="H461" s="13" t="n">
        <v>2</v>
      </c>
      <c r="I461" s="120" t="n">
        <v>45414</v>
      </c>
      <c r="J461" s="121" t="n">
        <f aca="false">Racao!$I$24</f>
        <v>108.0254237</v>
      </c>
      <c r="K461" s="122" t="n">
        <f aca="false">(Dados_Peso!$N$5-Dados_Peso!$M$5)/21</f>
        <v>5.058571429</v>
      </c>
      <c r="L461" s="13" t="n">
        <v>41</v>
      </c>
      <c r="M461" s="13" t="n">
        <v>850</v>
      </c>
      <c r="N461" s="13" t="n">
        <f aca="false">M461-B461</f>
        <v>581.97</v>
      </c>
      <c r="O461" s="116" t="n">
        <f aca="false">R461/Dados_Peso!$N$9</f>
        <v>2.063630721</v>
      </c>
      <c r="P461" s="116" t="n">
        <f aca="false">(Dados_Peso!$N$5-Dados_Peso!$K$5)/60</f>
        <v>3.260083333</v>
      </c>
      <c r="Q461" s="116" t="n">
        <f aca="false">Racao!$G$7*R461</f>
        <v>1.109250627</v>
      </c>
      <c r="R461" s="117" t="n">
        <f aca="false">Racao!$I$21</f>
        <v>219.2194915</v>
      </c>
    </row>
    <row r="462" customFormat="false" ht="15.75" hidden="false" customHeight="false" outlineLevel="0" collapsed="false">
      <c r="A462" s="6" t="e">
        <v>#NAME?</v>
      </c>
      <c r="B462" s="13" t="n">
        <v>261.39</v>
      </c>
      <c r="C462" s="13" t="n">
        <v>23.4</v>
      </c>
      <c r="D462" s="13" t="n">
        <v>19.8</v>
      </c>
      <c r="E462" s="13" t="n">
        <v>6.3</v>
      </c>
      <c r="F462" s="13" t="n">
        <v>7.8</v>
      </c>
      <c r="G462" s="13" t="n">
        <v>3.1</v>
      </c>
      <c r="H462" s="13" t="n">
        <v>2</v>
      </c>
      <c r="I462" s="120" t="n">
        <v>45414</v>
      </c>
      <c r="J462" s="121" t="n">
        <f aca="false">Racao!$I$24</f>
        <v>108.0254237</v>
      </c>
      <c r="K462" s="122" t="n">
        <f aca="false">(Dados_Peso!$N$5-Dados_Peso!$M$5)/21</f>
        <v>5.058571429</v>
      </c>
      <c r="L462" s="13" t="n">
        <v>41</v>
      </c>
      <c r="M462" s="13" t="n">
        <v>850</v>
      </c>
      <c r="N462" s="13" t="n">
        <f aca="false">M462-B462</f>
        <v>588.61</v>
      </c>
      <c r="O462" s="116" t="n">
        <f aca="false">R462/Dados_Peso!$N$9</f>
        <v>2.063630721</v>
      </c>
      <c r="P462" s="116" t="n">
        <f aca="false">(Dados_Peso!$N$5-Dados_Peso!$K$5)/60</f>
        <v>3.260083333</v>
      </c>
      <c r="Q462" s="116" t="n">
        <f aca="false">Racao!$G$7*R462</f>
        <v>1.109250627</v>
      </c>
      <c r="R462" s="117" t="n">
        <f aca="false">Racao!$I$21</f>
        <v>219.2194915</v>
      </c>
    </row>
    <row r="463" customFormat="false" ht="15.75" hidden="false" customHeight="false" outlineLevel="0" collapsed="false">
      <c r="A463" s="6" t="e">
        <v>#NAME?</v>
      </c>
      <c r="B463" s="13" t="n">
        <v>226.4</v>
      </c>
      <c r="C463" s="13" t="n">
        <v>21.4</v>
      </c>
      <c r="D463" s="13" t="n">
        <v>17.8</v>
      </c>
      <c r="E463" s="13" t="n">
        <v>6</v>
      </c>
      <c r="F463" s="13" t="n">
        <v>6.9</v>
      </c>
      <c r="G463" s="13" t="n">
        <v>3</v>
      </c>
      <c r="H463" s="13" t="n">
        <v>2</v>
      </c>
      <c r="I463" s="120" t="n">
        <v>45414</v>
      </c>
      <c r="J463" s="121" t="n">
        <f aca="false">Racao!$I$24</f>
        <v>108.0254237</v>
      </c>
      <c r="K463" s="122" t="n">
        <f aca="false">(Dados_Peso!$N$5-Dados_Peso!$M$5)/21</f>
        <v>5.058571429</v>
      </c>
      <c r="L463" s="13" t="n">
        <v>41</v>
      </c>
      <c r="M463" s="13" t="n">
        <v>850</v>
      </c>
      <c r="N463" s="13" t="n">
        <f aca="false">M463-B463</f>
        <v>623.6</v>
      </c>
      <c r="O463" s="116" t="n">
        <f aca="false">R463/Dados_Peso!$N$9</f>
        <v>2.063630721</v>
      </c>
      <c r="P463" s="116" t="n">
        <f aca="false">(Dados_Peso!$N$5-Dados_Peso!$K$5)/60</f>
        <v>3.260083333</v>
      </c>
      <c r="Q463" s="116" t="n">
        <f aca="false">Racao!$G$7*R463</f>
        <v>1.109250627</v>
      </c>
      <c r="R463" s="117" t="n">
        <f aca="false">Racao!$I$21</f>
        <v>219.2194915</v>
      </c>
    </row>
    <row r="464" customFormat="false" ht="15.75" hidden="false" customHeight="false" outlineLevel="0" collapsed="false">
      <c r="A464" s="6" t="e">
        <v>#NAME?</v>
      </c>
      <c r="B464" s="13" t="n">
        <v>235.79</v>
      </c>
      <c r="C464" s="13" t="n">
        <v>22</v>
      </c>
      <c r="D464" s="13" t="n">
        <v>18.4</v>
      </c>
      <c r="E464" s="13" t="n">
        <v>5.7</v>
      </c>
      <c r="F464" s="13" t="n">
        <v>7.3</v>
      </c>
      <c r="G464" s="13" t="n">
        <v>3.1</v>
      </c>
      <c r="H464" s="13" t="n">
        <v>2</v>
      </c>
      <c r="I464" s="120" t="n">
        <v>45414</v>
      </c>
      <c r="J464" s="121" t="n">
        <f aca="false">Racao!$I$24</f>
        <v>108.0254237</v>
      </c>
      <c r="K464" s="122" t="n">
        <f aca="false">(Dados_Peso!$N$5-Dados_Peso!$M$5)/21</f>
        <v>5.058571429</v>
      </c>
      <c r="L464" s="13" t="n">
        <v>41</v>
      </c>
      <c r="M464" s="13" t="n">
        <v>850</v>
      </c>
      <c r="N464" s="13" t="n">
        <f aca="false">M464-B464</f>
        <v>614.21</v>
      </c>
      <c r="O464" s="116" t="n">
        <f aca="false">R464/Dados_Peso!$N$9</f>
        <v>2.063630721</v>
      </c>
      <c r="P464" s="116" t="n">
        <f aca="false">(Dados_Peso!$N$5-Dados_Peso!$K$5)/60</f>
        <v>3.260083333</v>
      </c>
      <c r="Q464" s="116" t="n">
        <f aca="false">Racao!$G$7*R464</f>
        <v>1.109250627</v>
      </c>
      <c r="R464" s="117" t="n">
        <f aca="false">Racao!$I$21</f>
        <v>219.2194915</v>
      </c>
    </row>
    <row r="465" customFormat="false" ht="15.75" hidden="false" customHeight="false" outlineLevel="0" collapsed="false">
      <c r="A465" s="6" t="e">
        <v>#NAME?</v>
      </c>
      <c r="B465" s="13" t="n">
        <v>281.03</v>
      </c>
      <c r="C465" s="13" t="n">
        <v>23.4</v>
      </c>
      <c r="D465" s="13" t="n">
        <v>19.7</v>
      </c>
      <c r="E465" s="13" t="n">
        <v>6.4</v>
      </c>
      <c r="F465" s="13" t="n">
        <v>7.4</v>
      </c>
      <c r="G465" s="13" t="n">
        <v>3</v>
      </c>
      <c r="H465" s="13" t="n">
        <v>2</v>
      </c>
      <c r="I465" s="120" t="n">
        <v>45414</v>
      </c>
      <c r="J465" s="121" t="n">
        <f aca="false">Racao!$I$24</f>
        <v>108.0254237</v>
      </c>
      <c r="K465" s="122" t="n">
        <f aca="false">(Dados_Peso!$N$5-Dados_Peso!$M$5)/21</f>
        <v>5.058571429</v>
      </c>
      <c r="L465" s="13" t="n">
        <v>41</v>
      </c>
      <c r="M465" s="13" t="n">
        <v>850</v>
      </c>
      <c r="N465" s="13" t="n">
        <f aca="false">M465-B465</f>
        <v>568.97</v>
      </c>
      <c r="O465" s="116" t="n">
        <f aca="false">R465/Dados_Peso!$N$9</f>
        <v>2.063630721</v>
      </c>
      <c r="P465" s="116" t="n">
        <f aca="false">(Dados_Peso!$N$5-Dados_Peso!$K$5)/60</f>
        <v>3.260083333</v>
      </c>
      <c r="Q465" s="116" t="n">
        <f aca="false">Racao!$G$7*R465</f>
        <v>1.109250627</v>
      </c>
      <c r="R465" s="117" t="n">
        <f aca="false">Racao!$I$21</f>
        <v>219.2194915</v>
      </c>
    </row>
    <row r="466" customFormat="false" ht="15.75" hidden="false" customHeight="false" outlineLevel="0" collapsed="false">
      <c r="A466" s="6" t="e">
        <v>#NAME?</v>
      </c>
      <c r="B466" s="13" t="n">
        <v>223.28</v>
      </c>
      <c r="C466" s="13" t="n">
        <v>21.7</v>
      </c>
      <c r="D466" s="13" t="n">
        <v>18.3</v>
      </c>
      <c r="E466" s="13" t="n">
        <v>6</v>
      </c>
      <c r="F466" s="13" t="n">
        <v>7</v>
      </c>
      <c r="G466" s="13" t="n">
        <v>3.1</v>
      </c>
      <c r="H466" s="13" t="n">
        <v>2</v>
      </c>
      <c r="I466" s="120" t="n">
        <v>45414</v>
      </c>
      <c r="J466" s="121" t="n">
        <f aca="false">Racao!$I$24</f>
        <v>108.0254237</v>
      </c>
      <c r="K466" s="122" t="n">
        <f aca="false">(Dados_Peso!$N$5-Dados_Peso!$M$5)/21</f>
        <v>5.058571429</v>
      </c>
      <c r="L466" s="13" t="n">
        <v>41</v>
      </c>
      <c r="M466" s="13" t="n">
        <v>850</v>
      </c>
      <c r="N466" s="13" t="n">
        <f aca="false">M466-B466</f>
        <v>626.72</v>
      </c>
      <c r="O466" s="116" t="n">
        <f aca="false">R466/Dados_Peso!$N$9</f>
        <v>2.063630721</v>
      </c>
      <c r="P466" s="116" t="n">
        <f aca="false">(Dados_Peso!$N$5-Dados_Peso!$K$5)/60</f>
        <v>3.260083333</v>
      </c>
      <c r="Q466" s="116" t="n">
        <f aca="false">Racao!$G$7*R466</f>
        <v>1.109250627</v>
      </c>
      <c r="R466" s="117" t="n">
        <f aca="false">Racao!$I$21</f>
        <v>219.2194915</v>
      </c>
    </row>
    <row r="467" customFormat="false" ht="15.75" hidden="false" customHeight="false" outlineLevel="0" collapsed="false">
      <c r="A467" s="6" t="e">
        <v>#NAME?</v>
      </c>
      <c r="B467" s="13" t="n">
        <v>242.31</v>
      </c>
      <c r="C467" s="13" t="n">
        <v>21.1</v>
      </c>
      <c r="D467" s="13" t="n">
        <v>18.2</v>
      </c>
      <c r="E467" s="13" t="n">
        <v>6</v>
      </c>
      <c r="F467" s="13" t="n">
        <v>7.3</v>
      </c>
      <c r="G467" s="13" t="n">
        <v>3</v>
      </c>
      <c r="H467" s="13" t="n">
        <v>2</v>
      </c>
      <c r="I467" s="120" t="n">
        <v>45414</v>
      </c>
      <c r="J467" s="121" t="n">
        <f aca="false">Racao!$I$24</f>
        <v>108.0254237</v>
      </c>
      <c r="K467" s="122" t="n">
        <f aca="false">(Dados_Peso!$N$5-Dados_Peso!$M$5)/21</f>
        <v>5.058571429</v>
      </c>
      <c r="L467" s="13" t="n">
        <v>41</v>
      </c>
      <c r="M467" s="13" t="n">
        <v>850</v>
      </c>
      <c r="N467" s="13" t="n">
        <f aca="false">M467-B467</f>
        <v>607.69</v>
      </c>
      <c r="O467" s="116" t="n">
        <f aca="false">R467/Dados_Peso!$N$9</f>
        <v>2.063630721</v>
      </c>
      <c r="P467" s="116" t="n">
        <f aca="false">(Dados_Peso!$N$5-Dados_Peso!$K$5)/60</f>
        <v>3.260083333</v>
      </c>
      <c r="Q467" s="116" t="n">
        <f aca="false">Racao!$G$7*R467</f>
        <v>1.109250627</v>
      </c>
      <c r="R467" s="117" t="n">
        <f aca="false">Racao!$I$21</f>
        <v>219.2194915</v>
      </c>
    </row>
    <row r="468" customFormat="false" ht="15.75" hidden="false" customHeight="false" outlineLevel="0" collapsed="false">
      <c r="A468" s="6" t="e">
        <v>#NAME?</v>
      </c>
      <c r="B468" s="13" t="n">
        <v>250.58</v>
      </c>
      <c r="C468" s="13" t="n">
        <v>22.2</v>
      </c>
      <c r="D468" s="13" t="n">
        <v>18.7</v>
      </c>
      <c r="E468" s="13" t="n">
        <v>6.2</v>
      </c>
      <c r="F468" s="13" t="n">
        <v>7</v>
      </c>
      <c r="G468" s="13" t="n">
        <v>3</v>
      </c>
      <c r="H468" s="13" t="n">
        <v>2</v>
      </c>
      <c r="I468" s="120" t="n">
        <v>45414</v>
      </c>
      <c r="J468" s="121" t="n">
        <f aca="false">Racao!$I$24</f>
        <v>108.0254237</v>
      </c>
      <c r="K468" s="122" t="n">
        <f aca="false">(Dados_Peso!$N$5-Dados_Peso!$M$5)/21</f>
        <v>5.058571429</v>
      </c>
      <c r="L468" s="13" t="n">
        <v>41</v>
      </c>
      <c r="M468" s="13" t="n">
        <v>850</v>
      </c>
      <c r="N468" s="13" t="n">
        <f aca="false">M468-B468</f>
        <v>599.42</v>
      </c>
      <c r="O468" s="116" t="n">
        <f aca="false">R468/Dados_Peso!$N$9</f>
        <v>2.063630721</v>
      </c>
      <c r="P468" s="116" t="n">
        <f aca="false">(Dados_Peso!$N$5-Dados_Peso!$K$5)/60</f>
        <v>3.260083333</v>
      </c>
      <c r="Q468" s="116" t="n">
        <f aca="false">Racao!$G$7*R468</f>
        <v>1.109250627</v>
      </c>
      <c r="R468" s="117" t="n">
        <f aca="false">Racao!$I$21</f>
        <v>219.2194915</v>
      </c>
    </row>
    <row r="469" customFormat="false" ht="15.75" hidden="false" customHeight="false" outlineLevel="0" collapsed="false">
      <c r="A469" s="6" t="e">
        <v>#NAME?</v>
      </c>
      <c r="B469" s="13" t="n">
        <v>224.66</v>
      </c>
      <c r="C469" s="13" t="n">
        <v>21.5</v>
      </c>
      <c r="D469" s="13" t="n">
        <v>18.3</v>
      </c>
      <c r="E469" s="13" t="n">
        <v>6.1</v>
      </c>
      <c r="F469" s="13" t="n">
        <v>7.3</v>
      </c>
      <c r="G469" s="13" t="n">
        <v>3</v>
      </c>
      <c r="H469" s="13" t="n">
        <v>2</v>
      </c>
      <c r="I469" s="120" t="n">
        <v>45414</v>
      </c>
      <c r="J469" s="121" t="n">
        <f aca="false">Racao!$I$24</f>
        <v>108.0254237</v>
      </c>
      <c r="K469" s="122" t="n">
        <f aca="false">(Dados_Peso!$N$5-Dados_Peso!$M$5)/21</f>
        <v>5.058571429</v>
      </c>
      <c r="L469" s="13" t="n">
        <v>41</v>
      </c>
      <c r="M469" s="13" t="n">
        <v>850</v>
      </c>
      <c r="N469" s="13" t="n">
        <f aca="false">M469-B469</f>
        <v>625.34</v>
      </c>
      <c r="O469" s="116" t="n">
        <f aca="false">R469/Dados_Peso!$N$9</f>
        <v>2.063630721</v>
      </c>
      <c r="P469" s="116" t="n">
        <f aca="false">(Dados_Peso!$N$5-Dados_Peso!$K$5)/60</f>
        <v>3.260083333</v>
      </c>
      <c r="Q469" s="116" t="n">
        <f aca="false">Racao!$G$7*R469</f>
        <v>1.109250627</v>
      </c>
      <c r="R469" s="117" t="n">
        <f aca="false">Racao!$I$21</f>
        <v>219.2194915</v>
      </c>
    </row>
    <row r="470" customFormat="false" ht="15.75" hidden="false" customHeight="false" outlineLevel="0" collapsed="false">
      <c r="A470" s="6" t="e">
        <v>#NAME?</v>
      </c>
      <c r="B470" s="13" t="n">
        <v>236.19</v>
      </c>
      <c r="C470" s="13" t="n">
        <v>21</v>
      </c>
      <c r="D470" s="13" t="n">
        <v>17.8</v>
      </c>
      <c r="E470" s="13" t="n">
        <v>6.1</v>
      </c>
      <c r="F470" s="13" t="n">
        <v>7.4</v>
      </c>
      <c r="G470" s="13" t="n">
        <v>3.1</v>
      </c>
      <c r="H470" s="13" t="n">
        <v>2</v>
      </c>
      <c r="I470" s="120" t="n">
        <v>45414</v>
      </c>
      <c r="J470" s="121" t="n">
        <f aca="false">Racao!$I$24</f>
        <v>108.0254237</v>
      </c>
      <c r="K470" s="122" t="n">
        <f aca="false">(Dados_Peso!$N$5-Dados_Peso!$M$5)/21</f>
        <v>5.058571429</v>
      </c>
      <c r="L470" s="13" t="n">
        <v>41</v>
      </c>
      <c r="M470" s="13" t="n">
        <v>850</v>
      </c>
      <c r="N470" s="13" t="n">
        <f aca="false">M470-B470</f>
        <v>613.81</v>
      </c>
      <c r="O470" s="116" t="n">
        <f aca="false">R470/Dados_Peso!$N$9</f>
        <v>2.063630721</v>
      </c>
      <c r="P470" s="116" t="n">
        <f aca="false">(Dados_Peso!$N$5-Dados_Peso!$K$5)/60</f>
        <v>3.260083333</v>
      </c>
      <c r="Q470" s="116" t="n">
        <f aca="false">Racao!$G$7*R470</f>
        <v>1.109250627</v>
      </c>
      <c r="R470" s="117" t="n">
        <f aca="false">Racao!$I$21</f>
        <v>219.2194915</v>
      </c>
    </row>
    <row r="471" customFormat="false" ht="15.75" hidden="false" customHeight="false" outlineLevel="0" collapsed="false">
      <c r="A471" s="6" t="e">
        <v>#NAME?</v>
      </c>
      <c r="B471" s="13" t="n">
        <v>249.27</v>
      </c>
      <c r="C471" s="13" t="n">
        <v>21.8</v>
      </c>
      <c r="D471" s="13" t="n">
        <v>18.3</v>
      </c>
      <c r="E471" s="13" t="n">
        <v>5.6</v>
      </c>
      <c r="F471" s="13" t="n">
        <v>7.6</v>
      </c>
      <c r="G471" s="13" t="n">
        <v>3.1</v>
      </c>
      <c r="H471" s="13" t="n">
        <v>2</v>
      </c>
      <c r="I471" s="120" t="n">
        <v>45414</v>
      </c>
      <c r="J471" s="121" t="n">
        <f aca="false">Racao!$I$24</f>
        <v>108.0254237</v>
      </c>
      <c r="K471" s="122" t="n">
        <f aca="false">(Dados_Peso!$N$5-Dados_Peso!$M$5)/21</f>
        <v>5.058571429</v>
      </c>
      <c r="L471" s="13" t="n">
        <v>41</v>
      </c>
      <c r="M471" s="13" t="n">
        <v>850</v>
      </c>
      <c r="N471" s="13" t="n">
        <f aca="false">M471-B471</f>
        <v>600.73</v>
      </c>
      <c r="O471" s="116" t="n">
        <f aca="false">R471/Dados_Peso!$N$9</f>
        <v>2.063630721</v>
      </c>
      <c r="P471" s="116" t="n">
        <f aca="false">(Dados_Peso!$N$5-Dados_Peso!$K$5)/60</f>
        <v>3.260083333</v>
      </c>
      <c r="Q471" s="116" t="n">
        <f aca="false">Racao!$G$7*R471</f>
        <v>1.109250627</v>
      </c>
      <c r="R471" s="117" t="n">
        <f aca="false">Racao!$I$21</f>
        <v>219.2194915</v>
      </c>
    </row>
    <row r="472" customFormat="false" ht="15.75" hidden="false" customHeight="false" outlineLevel="0" collapsed="false">
      <c r="A472" s="6" t="e">
        <v>#NAME?</v>
      </c>
      <c r="B472" s="13" t="n">
        <v>273.14</v>
      </c>
      <c r="C472" s="13" t="n">
        <v>22.7</v>
      </c>
      <c r="D472" s="13" t="n">
        <v>18.6</v>
      </c>
      <c r="E472" s="13" t="n">
        <v>5.6</v>
      </c>
      <c r="F472" s="13" t="n">
        <v>7.5</v>
      </c>
      <c r="G472" s="13" t="n">
        <v>3.1</v>
      </c>
      <c r="H472" s="13" t="n">
        <v>2</v>
      </c>
      <c r="I472" s="120" t="n">
        <v>45414</v>
      </c>
      <c r="J472" s="121" t="n">
        <f aca="false">Racao!$I$24</f>
        <v>108.0254237</v>
      </c>
      <c r="K472" s="122" t="n">
        <f aca="false">(Dados_Peso!$N$5-Dados_Peso!$M$5)/21</f>
        <v>5.058571429</v>
      </c>
      <c r="L472" s="13" t="n">
        <v>41</v>
      </c>
      <c r="M472" s="13" t="n">
        <v>850</v>
      </c>
      <c r="N472" s="13" t="n">
        <f aca="false">M472-B472</f>
        <v>576.86</v>
      </c>
      <c r="O472" s="116" t="n">
        <f aca="false">R472/Dados_Peso!$N$9</f>
        <v>2.063630721</v>
      </c>
      <c r="P472" s="116" t="n">
        <f aca="false">(Dados_Peso!$N$5-Dados_Peso!$K$5)/60</f>
        <v>3.260083333</v>
      </c>
      <c r="Q472" s="116" t="n">
        <f aca="false">Racao!$G$7*R472</f>
        <v>1.109250627</v>
      </c>
      <c r="R472" s="117" t="n">
        <f aca="false">Racao!$I$21</f>
        <v>219.2194915</v>
      </c>
    </row>
    <row r="473" customFormat="false" ht="15.75" hidden="false" customHeight="false" outlineLevel="0" collapsed="false">
      <c r="A473" s="6" t="e">
        <v>#NAME?</v>
      </c>
      <c r="B473" s="13" t="n">
        <v>243.25</v>
      </c>
      <c r="C473" s="13" t="n">
        <v>22.1</v>
      </c>
      <c r="D473" s="13" t="n">
        <v>18.8</v>
      </c>
      <c r="E473" s="13" t="n">
        <v>6.7</v>
      </c>
      <c r="F473" s="13" t="n">
        <v>7.5</v>
      </c>
      <c r="G473" s="13" t="n">
        <v>3.1</v>
      </c>
      <c r="H473" s="13" t="n">
        <v>2</v>
      </c>
      <c r="I473" s="120" t="n">
        <v>45414</v>
      </c>
      <c r="J473" s="121" t="n">
        <f aca="false">Racao!$I$24</f>
        <v>108.0254237</v>
      </c>
      <c r="K473" s="122" t="n">
        <f aca="false">(Dados_Peso!$N$5-Dados_Peso!$M$5)/21</f>
        <v>5.058571429</v>
      </c>
      <c r="L473" s="13" t="n">
        <v>41</v>
      </c>
      <c r="M473" s="13" t="n">
        <v>850</v>
      </c>
      <c r="N473" s="13" t="n">
        <f aca="false">M473-B473</f>
        <v>606.75</v>
      </c>
      <c r="O473" s="116" t="n">
        <f aca="false">R473/Dados_Peso!$N$9</f>
        <v>2.063630721</v>
      </c>
      <c r="P473" s="116" t="n">
        <f aca="false">(Dados_Peso!$N$5-Dados_Peso!$K$5)/60</f>
        <v>3.260083333</v>
      </c>
      <c r="Q473" s="116" t="n">
        <f aca="false">Racao!$G$7*R473</f>
        <v>1.109250627</v>
      </c>
      <c r="R473" s="117" t="n">
        <f aca="false">Racao!$I$21</f>
        <v>219.2194915</v>
      </c>
    </row>
    <row r="474" customFormat="false" ht="15.75" hidden="false" customHeight="false" outlineLevel="0" collapsed="false">
      <c r="A474" s="6" t="e">
        <v>#NAME?</v>
      </c>
      <c r="B474" s="13" t="n">
        <v>217.25</v>
      </c>
      <c r="C474" s="13" t="n">
        <v>21.4</v>
      </c>
      <c r="D474" s="13" t="n">
        <v>18.3</v>
      </c>
      <c r="E474" s="13" t="n">
        <v>5.4</v>
      </c>
      <c r="F474" s="13" t="n">
        <v>7.1</v>
      </c>
      <c r="G474" s="13" t="n">
        <v>3</v>
      </c>
      <c r="H474" s="13" t="n">
        <v>2</v>
      </c>
      <c r="I474" s="120" t="n">
        <v>45414</v>
      </c>
      <c r="J474" s="121" t="n">
        <f aca="false">Racao!$I$24</f>
        <v>108.0254237</v>
      </c>
      <c r="K474" s="122" t="n">
        <f aca="false">(Dados_Peso!$N$5-Dados_Peso!$M$5)/21</f>
        <v>5.058571429</v>
      </c>
      <c r="L474" s="13" t="n">
        <v>41</v>
      </c>
      <c r="M474" s="13" t="n">
        <v>850</v>
      </c>
      <c r="N474" s="13" t="n">
        <f aca="false">M474-B474</f>
        <v>632.75</v>
      </c>
      <c r="O474" s="116" t="n">
        <f aca="false">R474/Dados_Peso!$N$9</f>
        <v>2.063630721</v>
      </c>
      <c r="P474" s="116" t="n">
        <f aca="false">(Dados_Peso!$N$5-Dados_Peso!$K$5)/60</f>
        <v>3.260083333</v>
      </c>
      <c r="Q474" s="116" t="n">
        <f aca="false">Racao!$G$7*R474</f>
        <v>1.109250627</v>
      </c>
      <c r="R474" s="117" t="n">
        <f aca="false">Racao!$I$21</f>
        <v>219.2194915</v>
      </c>
    </row>
    <row r="475" customFormat="false" ht="15.75" hidden="false" customHeight="false" outlineLevel="0" collapsed="false">
      <c r="A475" s="6" t="e">
        <v>#NAME?</v>
      </c>
      <c r="B475" s="13" t="n">
        <v>248.22</v>
      </c>
      <c r="C475" s="13" t="n">
        <v>22.3</v>
      </c>
      <c r="D475" s="13" t="n">
        <v>18.6</v>
      </c>
      <c r="E475" s="13" t="n">
        <v>6</v>
      </c>
      <c r="F475" s="13" t="n">
        <v>7.5</v>
      </c>
      <c r="G475" s="13" t="n">
        <v>2.9</v>
      </c>
      <c r="H475" s="13" t="n">
        <v>2</v>
      </c>
      <c r="I475" s="120" t="n">
        <v>45414</v>
      </c>
      <c r="J475" s="121" t="n">
        <f aca="false">Racao!$I$24</f>
        <v>108.0254237</v>
      </c>
      <c r="K475" s="122" t="n">
        <f aca="false">(Dados_Peso!$N$5-Dados_Peso!$M$5)/21</f>
        <v>5.058571429</v>
      </c>
      <c r="L475" s="13" t="n">
        <v>41</v>
      </c>
      <c r="M475" s="13" t="n">
        <v>850</v>
      </c>
      <c r="N475" s="13" t="n">
        <f aca="false">M475-B475</f>
        <v>601.78</v>
      </c>
      <c r="O475" s="116" t="n">
        <f aca="false">R475/Dados_Peso!$N$9</f>
        <v>2.063630721</v>
      </c>
      <c r="P475" s="116" t="n">
        <f aca="false">(Dados_Peso!$N$5-Dados_Peso!$K$5)/60</f>
        <v>3.260083333</v>
      </c>
      <c r="Q475" s="116" t="n">
        <f aca="false">Racao!$G$7*R475</f>
        <v>1.109250627</v>
      </c>
      <c r="R475" s="117" t="n">
        <f aca="false">Racao!$I$21</f>
        <v>219.2194915</v>
      </c>
    </row>
    <row r="476" customFormat="false" ht="15.75" hidden="false" customHeight="false" outlineLevel="0" collapsed="false">
      <c r="A476" s="6" t="e">
        <v>#NAME?</v>
      </c>
      <c r="B476" s="13" t="n">
        <v>220.84</v>
      </c>
      <c r="C476" s="13" t="n">
        <v>21.4</v>
      </c>
      <c r="D476" s="13" t="n">
        <v>18.1</v>
      </c>
      <c r="E476" s="13" t="n">
        <v>6</v>
      </c>
      <c r="F476" s="13" t="n">
        <v>7</v>
      </c>
      <c r="G476" s="13" t="n">
        <v>2.7</v>
      </c>
      <c r="H476" s="13" t="n">
        <v>2</v>
      </c>
      <c r="I476" s="120" t="n">
        <v>45414</v>
      </c>
      <c r="J476" s="121" t="n">
        <f aca="false">Racao!$I$24</f>
        <v>108.0254237</v>
      </c>
      <c r="K476" s="122" t="n">
        <f aca="false">(Dados_Peso!$N$5-Dados_Peso!$M$5)/21</f>
        <v>5.058571429</v>
      </c>
      <c r="L476" s="13" t="n">
        <v>41</v>
      </c>
      <c r="M476" s="13" t="n">
        <v>850</v>
      </c>
      <c r="N476" s="13" t="n">
        <f aca="false">M476-B476</f>
        <v>629.16</v>
      </c>
      <c r="O476" s="116" t="n">
        <f aca="false">R476/Dados_Peso!$N$9</f>
        <v>2.063630721</v>
      </c>
      <c r="P476" s="116" t="n">
        <f aca="false">(Dados_Peso!$N$5-Dados_Peso!$K$5)/60</f>
        <v>3.260083333</v>
      </c>
      <c r="Q476" s="116" t="n">
        <f aca="false">Racao!$G$7*R476</f>
        <v>1.109250627</v>
      </c>
      <c r="R476" s="117" t="n">
        <f aca="false">Racao!$I$21</f>
        <v>219.2194915</v>
      </c>
    </row>
    <row r="477" customFormat="false" ht="15.75" hidden="false" customHeight="false" outlineLevel="0" collapsed="false">
      <c r="A477" s="6" t="e">
        <v>#NAME?</v>
      </c>
      <c r="B477" s="13" t="n">
        <v>238.77</v>
      </c>
      <c r="C477" s="13" t="n">
        <v>22.5</v>
      </c>
      <c r="D477" s="13" t="n">
        <v>18.4</v>
      </c>
      <c r="E477" s="13" t="n">
        <v>6.4</v>
      </c>
      <c r="F477" s="13" t="n">
        <v>7.1</v>
      </c>
      <c r="G477" s="13" t="n">
        <v>3.1</v>
      </c>
      <c r="H477" s="13" t="n">
        <v>2</v>
      </c>
      <c r="I477" s="120" t="n">
        <v>45414</v>
      </c>
      <c r="J477" s="121" t="n">
        <f aca="false">Racao!$I$24</f>
        <v>108.0254237</v>
      </c>
      <c r="K477" s="122" t="n">
        <f aca="false">(Dados_Peso!$N$5-Dados_Peso!$M$5)/21</f>
        <v>5.058571429</v>
      </c>
      <c r="L477" s="13" t="n">
        <v>41</v>
      </c>
      <c r="M477" s="13" t="n">
        <v>850</v>
      </c>
      <c r="N477" s="13" t="n">
        <f aca="false">M477-B477</f>
        <v>611.23</v>
      </c>
      <c r="O477" s="116" t="n">
        <f aca="false">R477/Dados_Peso!$N$9</f>
        <v>2.063630721</v>
      </c>
      <c r="P477" s="116" t="n">
        <f aca="false">(Dados_Peso!$N$5-Dados_Peso!$K$5)/60</f>
        <v>3.260083333</v>
      </c>
      <c r="Q477" s="116" t="n">
        <f aca="false">Racao!$G$7*R477</f>
        <v>1.109250627</v>
      </c>
      <c r="R477" s="117" t="n">
        <f aca="false">Racao!$I$21</f>
        <v>219.2194915</v>
      </c>
    </row>
    <row r="478" customFormat="false" ht="15.75" hidden="false" customHeight="false" outlineLevel="0" collapsed="false">
      <c r="A478" s="6" t="e">
        <v>#NAME?</v>
      </c>
      <c r="B478" s="13" t="n">
        <v>248.32</v>
      </c>
      <c r="C478" s="13" t="n">
        <v>21.9</v>
      </c>
      <c r="D478" s="13" t="n">
        <v>18.5</v>
      </c>
      <c r="E478" s="13" t="n">
        <v>5.8</v>
      </c>
      <c r="F478" s="13" t="n">
        <v>7.1</v>
      </c>
      <c r="G478" s="13" t="n">
        <v>3</v>
      </c>
      <c r="H478" s="13" t="n">
        <v>2</v>
      </c>
      <c r="I478" s="120" t="n">
        <v>45414</v>
      </c>
      <c r="J478" s="121" t="n">
        <f aca="false">Racao!$I$24</f>
        <v>108.0254237</v>
      </c>
      <c r="K478" s="122" t="n">
        <f aca="false">(Dados_Peso!$N$5-Dados_Peso!$M$5)/21</f>
        <v>5.058571429</v>
      </c>
      <c r="L478" s="13" t="n">
        <v>41</v>
      </c>
      <c r="M478" s="13" t="n">
        <v>850</v>
      </c>
      <c r="N478" s="13" t="n">
        <f aca="false">M478-B478</f>
        <v>601.68</v>
      </c>
      <c r="O478" s="116" t="n">
        <f aca="false">R478/Dados_Peso!$N$9</f>
        <v>2.063630721</v>
      </c>
      <c r="P478" s="116" t="n">
        <f aca="false">(Dados_Peso!$N$5-Dados_Peso!$K$5)/60</f>
        <v>3.260083333</v>
      </c>
      <c r="Q478" s="116" t="n">
        <f aca="false">Racao!$G$7*R478</f>
        <v>1.109250627</v>
      </c>
      <c r="R478" s="117" t="n">
        <f aca="false">Racao!$I$21</f>
        <v>219.2194915</v>
      </c>
    </row>
    <row r="479" customFormat="false" ht="15.75" hidden="false" customHeight="false" outlineLevel="0" collapsed="false">
      <c r="A479" s="6" t="e">
        <v>#NAME?</v>
      </c>
      <c r="B479" s="13" t="n">
        <v>256.82</v>
      </c>
      <c r="C479" s="13" t="n">
        <v>22</v>
      </c>
      <c r="D479" s="13" t="n">
        <v>18.6</v>
      </c>
      <c r="E479" s="13" t="n">
        <v>6</v>
      </c>
      <c r="F479" s="13" t="n">
        <v>7.4</v>
      </c>
      <c r="G479" s="13" t="n">
        <v>2.9</v>
      </c>
      <c r="H479" s="13" t="n">
        <v>2</v>
      </c>
      <c r="I479" s="120" t="n">
        <v>45414</v>
      </c>
      <c r="J479" s="121" t="n">
        <f aca="false">Racao!$I$24</f>
        <v>108.0254237</v>
      </c>
      <c r="K479" s="122" t="n">
        <f aca="false">(Dados_Peso!$N$5-Dados_Peso!$M$5)/21</f>
        <v>5.058571429</v>
      </c>
      <c r="L479" s="13" t="n">
        <v>41</v>
      </c>
      <c r="M479" s="13" t="n">
        <v>850</v>
      </c>
      <c r="N479" s="13" t="n">
        <f aca="false">M479-B479</f>
        <v>593.18</v>
      </c>
      <c r="O479" s="116" t="n">
        <f aca="false">R479/Dados_Peso!$N$9</f>
        <v>2.063630721</v>
      </c>
      <c r="P479" s="116" t="n">
        <f aca="false">(Dados_Peso!$N$5-Dados_Peso!$K$5)/60</f>
        <v>3.260083333</v>
      </c>
      <c r="Q479" s="116" t="n">
        <f aca="false">Racao!$G$7*R479</f>
        <v>1.109250627</v>
      </c>
      <c r="R479" s="117" t="n">
        <f aca="false">Racao!$I$21</f>
        <v>219.2194915</v>
      </c>
    </row>
    <row r="480" customFormat="false" ht="15.75" hidden="false" customHeight="false" outlineLevel="0" collapsed="false">
      <c r="A480" s="15" t="e">
        <v>#NAME?</v>
      </c>
      <c r="B480" s="16" t="n">
        <v>331.1</v>
      </c>
      <c r="C480" s="57" t="n">
        <v>24</v>
      </c>
      <c r="D480" s="57" t="n">
        <v>20.3</v>
      </c>
      <c r="E480" s="57" t="n">
        <v>6.5</v>
      </c>
      <c r="F480" s="57" t="n">
        <v>7.4</v>
      </c>
      <c r="G480" s="57" t="n">
        <v>2.9</v>
      </c>
      <c r="H480" s="123" t="s">
        <v>84</v>
      </c>
      <c r="I480" s="124" t="n">
        <v>45435</v>
      </c>
      <c r="J480" s="125" t="n">
        <f aca="false">Racao!$J$24</f>
        <v>125.1949153</v>
      </c>
      <c r="K480" s="126" t="n">
        <f aca="false">(Dados_Peso!$O$5-Dados_Peso!$N$5)/21</f>
        <v>3.655238095</v>
      </c>
      <c r="L480" s="123" t="n">
        <v>41</v>
      </c>
      <c r="M480" s="123" t="n">
        <v>850</v>
      </c>
      <c r="N480" s="18" t="n">
        <f aca="false">M480-B480</f>
        <v>518.9</v>
      </c>
      <c r="O480" s="126" t="n">
        <f aca="false">R480/(Dados_Peso!$O$9)</f>
        <v>4.486899515</v>
      </c>
      <c r="P480" s="126" t="n">
        <f aca="false">(Dados_Peso!$O$5-Dados_Peso!$K$5)/80</f>
        <v>3.4045625</v>
      </c>
      <c r="Q480" s="127" t="n">
        <f aca="false">Racao!$G$7*R480</f>
        <v>1.742736898</v>
      </c>
      <c r="R480" s="128" t="n">
        <f aca="false">Racao!$J$21</f>
        <v>344.4144068</v>
      </c>
    </row>
    <row r="481" customFormat="false" ht="15.75" hidden="false" customHeight="false" outlineLevel="0" collapsed="false">
      <c r="A481" s="15" t="e">
        <v>#NAME?</v>
      </c>
      <c r="B481" s="18" t="n">
        <v>321.86</v>
      </c>
      <c r="C481" s="58" t="n">
        <v>24</v>
      </c>
      <c r="D481" s="58" t="n">
        <v>19.9</v>
      </c>
      <c r="E481" s="58" t="n">
        <v>6.1</v>
      </c>
      <c r="F481" s="58" t="n">
        <v>7.5</v>
      </c>
      <c r="G481" s="58" t="n">
        <v>2.7</v>
      </c>
      <c r="H481" s="123" t="s">
        <v>85</v>
      </c>
      <c r="I481" s="124" t="n">
        <v>45435</v>
      </c>
      <c r="J481" s="125" t="n">
        <f aca="false">Racao!$J$24</f>
        <v>125.1949153</v>
      </c>
      <c r="K481" s="126" t="n">
        <f aca="false">(Dados_Peso!$O$5-Dados_Peso!$N$5)/21</f>
        <v>3.655238095</v>
      </c>
      <c r="L481" s="123" t="n">
        <v>41</v>
      </c>
      <c r="M481" s="123" t="n">
        <v>850</v>
      </c>
      <c r="N481" s="18" t="n">
        <f aca="false">M481-B481</f>
        <v>528.14</v>
      </c>
      <c r="O481" s="126" t="n">
        <f aca="false">R481/(Dados_Peso!$O$9)</f>
        <v>4.486899515</v>
      </c>
      <c r="P481" s="126" t="n">
        <f aca="false">(Dados_Peso!$O$5-Dados_Peso!$K$5)/80</f>
        <v>3.4045625</v>
      </c>
      <c r="Q481" s="127" t="n">
        <f aca="false">Racao!$G$7*R481</f>
        <v>1.742736898</v>
      </c>
      <c r="R481" s="128" t="n">
        <f aca="false">Racao!$J$21</f>
        <v>344.4144068</v>
      </c>
    </row>
    <row r="482" customFormat="false" ht="15.75" hidden="false" customHeight="false" outlineLevel="0" collapsed="false">
      <c r="A482" s="15" t="e">
        <v>#NAME?</v>
      </c>
      <c r="B482" s="18" t="n">
        <v>370.72</v>
      </c>
      <c r="C482" s="58" t="n">
        <v>25.7</v>
      </c>
      <c r="D482" s="58" t="n">
        <v>21.4</v>
      </c>
      <c r="E482" s="58" t="n">
        <v>6.3</v>
      </c>
      <c r="F482" s="58" t="n">
        <v>7.9</v>
      </c>
      <c r="G482" s="58" t="n">
        <v>2.9</v>
      </c>
      <c r="H482" s="123" t="s">
        <v>84</v>
      </c>
      <c r="I482" s="124" t="n">
        <v>45435</v>
      </c>
      <c r="J482" s="125" t="n">
        <f aca="false">Racao!$J$24</f>
        <v>125.1949153</v>
      </c>
      <c r="K482" s="126" t="n">
        <f aca="false">(Dados_Peso!$O$5-Dados_Peso!$N$5)/21</f>
        <v>3.655238095</v>
      </c>
      <c r="L482" s="123" t="n">
        <v>41</v>
      </c>
      <c r="M482" s="123" t="n">
        <v>850</v>
      </c>
      <c r="N482" s="18" t="n">
        <f aca="false">M482-B482</f>
        <v>479.28</v>
      </c>
      <c r="O482" s="126" t="n">
        <f aca="false">R482/(Dados_Peso!$O$9)</f>
        <v>4.486899515</v>
      </c>
      <c r="P482" s="126" t="n">
        <f aca="false">(Dados_Peso!$O$5-Dados_Peso!$K$5)/80</f>
        <v>3.4045625</v>
      </c>
      <c r="Q482" s="127" t="n">
        <f aca="false">Racao!$G$7*R482</f>
        <v>1.742736898</v>
      </c>
      <c r="R482" s="128" t="n">
        <f aca="false">Racao!$J$21</f>
        <v>344.4144068</v>
      </c>
    </row>
    <row r="483" customFormat="false" ht="15.75" hidden="false" customHeight="false" outlineLevel="0" collapsed="false">
      <c r="A483" s="15" t="e">
        <v>#NAME?</v>
      </c>
      <c r="B483" s="18" t="n">
        <v>305.61</v>
      </c>
      <c r="C483" s="58" t="n">
        <v>23.6</v>
      </c>
      <c r="D483" s="58" t="n">
        <v>19.7</v>
      </c>
      <c r="E483" s="58" t="n">
        <v>6</v>
      </c>
      <c r="F483" s="58" t="n">
        <v>7.5</v>
      </c>
      <c r="G483" s="58" t="n">
        <v>3</v>
      </c>
      <c r="H483" s="123" t="s">
        <v>85</v>
      </c>
      <c r="I483" s="124" t="n">
        <v>45435</v>
      </c>
      <c r="J483" s="125" t="n">
        <f aca="false">Racao!$J$24</f>
        <v>125.1949153</v>
      </c>
      <c r="K483" s="126" t="n">
        <f aca="false">(Dados_Peso!$O$5-Dados_Peso!$N$5)/21</f>
        <v>3.655238095</v>
      </c>
      <c r="L483" s="123" t="n">
        <v>41</v>
      </c>
      <c r="M483" s="123" t="n">
        <v>850</v>
      </c>
      <c r="N483" s="18" t="n">
        <f aca="false">M483-B483</f>
        <v>544.39</v>
      </c>
      <c r="O483" s="126" t="n">
        <f aca="false">R483/(Dados_Peso!$O$9)</f>
        <v>4.486899515</v>
      </c>
      <c r="P483" s="126" t="n">
        <f aca="false">(Dados_Peso!$O$5-Dados_Peso!$K$5)/80</f>
        <v>3.4045625</v>
      </c>
      <c r="Q483" s="127" t="n">
        <f aca="false">Racao!$G$7*R483</f>
        <v>1.742736898</v>
      </c>
      <c r="R483" s="128" t="n">
        <f aca="false">Racao!$J$21</f>
        <v>344.4144068</v>
      </c>
    </row>
    <row r="484" customFormat="false" ht="15.75" hidden="false" customHeight="false" outlineLevel="0" collapsed="false">
      <c r="A484" s="15" t="e">
        <v>#NAME?</v>
      </c>
      <c r="B484" s="18" t="n">
        <v>341.69</v>
      </c>
      <c r="C484" s="58" t="n">
        <v>25.1</v>
      </c>
      <c r="D484" s="58" t="n">
        <v>20.8</v>
      </c>
      <c r="E484" s="58" t="n">
        <v>6.2</v>
      </c>
      <c r="F484" s="58" t="n">
        <v>8.1</v>
      </c>
      <c r="G484" s="58" t="n">
        <v>3</v>
      </c>
      <c r="H484" s="123" t="s">
        <v>84</v>
      </c>
      <c r="I484" s="124" t="n">
        <v>45435</v>
      </c>
      <c r="J484" s="125" t="n">
        <f aca="false">Racao!$J$24</f>
        <v>125.1949153</v>
      </c>
      <c r="K484" s="126" t="n">
        <f aca="false">(Dados_Peso!$O$5-Dados_Peso!$N$5)/21</f>
        <v>3.655238095</v>
      </c>
      <c r="L484" s="123" t="n">
        <v>41</v>
      </c>
      <c r="M484" s="123" t="n">
        <v>850</v>
      </c>
      <c r="N484" s="18" t="n">
        <f aca="false">M484-B484</f>
        <v>508.31</v>
      </c>
      <c r="O484" s="126" t="n">
        <f aca="false">R484/(Dados_Peso!$O$9)</f>
        <v>4.486899515</v>
      </c>
      <c r="P484" s="126" t="n">
        <f aca="false">(Dados_Peso!$O$5-Dados_Peso!$K$5)/80</f>
        <v>3.4045625</v>
      </c>
      <c r="Q484" s="127" t="n">
        <f aca="false">Racao!$G$7*R484</f>
        <v>1.742736898</v>
      </c>
      <c r="R484" s="128" t="n">
        <f aca="false">Racao!$J$21</f>
        <v>344.4144068</v>
      </c>
    </row>
    <row r="485" customFormat="false" ht="15.75" hidden="false" customHeight="false" outlineLevel="0" collapsed="false">
      <c r="A485" s="15" t="e">
        <v>#NAME?</v>
      </c>
      <c r="B485" s="18" t="n">
        <v>296.24</v>
      </c>
      <c r="C485" s="58" t="n">
        <v>24.2</v>
      </c>
      <c r="D485" s="58" t="n">
        <v>20.6</v>
      </c>
      <c r="E485" s="58" t="n">
        <v>5.8</v>
      </c>
      <c r="F485" s="58" t="n">
        <v>7.5</v>
      </c>
      <c r="G485" s="58" t="n">
        <v>2.7</v>
      </c>
      <c r="H485" s="123" t="s">
        <v>86</v>
      </c>
      <c r="I485" s="124" t="n">
        <v>45435</v>
      </c>
      <c r="J485" s="125" t="n">
        <f aca="false">Racao!$J$24</f>
        <v>125.1949153</v>
      </c>
      <c r="K485" s="126" t="n">
        <f aca="false">(Dados_Peso!$O$5-Dados_Peso!$N$5)/21</f>
        <v>3.655238095</v>
      </c>
      <c r="L485" s="123" t="n">
        <v>41</v>
      </c>
      <c r="M485" s="123" t="n">
        <v>850</v>
      </c>
      <c r="N485" s="18" t="n">
        <f aca="false">M485-B485</f>
        <v>553.76</v>
      </c>
      <c r="O485" s="126" t="n">
        <f aca="false">R485/(Dados_Peso!$O$9)</f>
        <v>4.486899515</v>
      </c>
      <c r="P485" s="126" t="n">
        <f aca="false">(Dados_Peso!$O$5-Dados_Peso!$K$5)/80</f>
        <v>3.4045625</v>
      </c>
      <c r="Q485" s="127" t="n">
        <f aca="false">Racao!$G$7*R485</f>
        <v>1.742736898</v>
      </c>
      <c r="R485" s="128" t="n">
        <f aca="false">Racao!$J$21</f>
        <v>344.4144068</v>
      </c>
    </row>
    <row r="486" customFormat="false" ht="15.75" hidden="false" customHeight="false" outlineLevel="0" collapsed="false">
      <c r="A486" s="15" t="e">
        <v>#NAME?</v>
      </c>
      <c r="B486" s="18" t="n">
        <v>338.86</v>
      </c>
      <c r="C486" s="58" t="n">
        <v>25.2</v>
      </c>
      <c r="D486" s="58" t="n">
        <v>21.1</v>
      </c>
      <c r="E486" s="58" t="n">
        <v>5.6</v>
      </c>
      <c r="F486" s="58" t="n">
        <v>7.2</v>
      </c>
      <c r="G486" s="58" t="n">
        <v>2.8</v>
      </c>
      <c r="H486" s="123" t="s">
        <v>84</v>
      </c>
      <c r="I486" s="124" t="n">
        <v>45435</v>
      </c>
      <c r="J486" s="125" t="n">
        <f aca="false">Racao!$J$24</f>
        <v>125.1949153</v>
      </c>
      <c r="K486" s="126" t="n">
        <f aca="false">(Dados_Peso!$O$5-Dados_Peso!$N$5)/21</f>
        <v>3.655238095</v>
      </c>
      <c r="L486" s="123" t="n">
        <v>41</v>
      </c>
      <c r="M486" s="123" t="n">
        <v>850</v>
      </c>
      <c r="N486" s="18" t="n">
        <f aca="false">M486-B486</f>
        <v>511.14</v>
      </c>
      <c r="O486" s="126" t="n">
        <f aca="false">R486/(Dados_Peso!$O$9)</f>
        <v>4.486899515</v>
      </c>
      <c r="P486" s="126" t="n">
        <f aca="false">(Dados_Peso!$O$5-Dados_Peso!$K$5)/80</f>
        <v>3.4045625</v>
      </c>
      <c r="Q486" s="127" t="n">
        <f aca="false">Racao!$G$7*R486</f>
        <v>1.742736898</v>
      </c>
      <c r="R486" s="128" t="n">
        <f aca="false">Racao!$J$21</f>
        <v>344.4144068</v>
      </c>
    </row>
    <row r="487" customFormat="false" ht="15.75" hidden="false" customHeight="false" outlineLevel="0" collapsed="false">
      <c r="A487" s="15" t="e">
        <v>#NAME?</v>
      </c>
      <c r="B487" s="18" t="n">
        <v>347.59</v>
      </c>
      <c r="C487" s="58" t="n">
        <v>23.5</v>
      </c>
      <c r="D487" s="58" t="n">
        <v>19.5</v>
      </c>
      <c r="E487" s="58" t="n">
        <v>5.4</v>
      </c>
      <c r="F487" s="58" t="n">
        <v>8</v>
      </c>
      <c r="G487" s="58" t="n">
        <v>3</v>
      </c>
      <c r="H487" s="123" t="s">
        <v>84</v>
      </c>
      <c r="I487" s="124" t="n">
        <v>45435</v>
      </c>
      <c r="J487" s="125" t="n">
        <f aca="false">Racao!$J$24</f>
        <v>125.1949153</v>
      </c>
      <c r="K487" s="126" t="n">
        <f aca="false">(Dados_Peso!$O$5-Dados_Peso!$N$5)/21</f>
        <v>3.655238095</v>
      </c>
      <c r="L487" s="123" t="n">
        <v>41</v>
      </c>
      <c r="M487" s="123" t="n">
        <v>850</v>
      </c>
      <c r="N487" s="18" t="n">
        <f aca="false">M487-B487</f>
        <v>502.41</v>
      </c>
      <c r="O487" s="126" t="n">
        <f aca="false">R487/(Dados_Peso!$O$9)</f>
        <v>4.486899515</v>
      </c>
      <c r="P487" s="126" t="n">
        <f aca="false">(Dados_Peso!$O$5-Dados_Peso!$K$5)/80</f>
        <v>3.4045625</v>
      </c>
      <c r="Q487" s="127" t="n">
        <f aca="false">Racao!$G$7*R487</f>
        <v>1.742736898</v>
      </c>
      <c r="R487" s="128" t="n">
        <f aca="false">Racao!$J$21</f>
        <v>344.4144068</v>
      </c>
    </row>
    <row r="488" customFormat="false" ht="15.75" hidden="false" customHeight="false" outlineLevel="0" collapsed="false">
      <c r="A488" s="15" t="e">
        <v>#NAME?</v>
      </c>
      <c r="B488" s="18" t="n">
        <v>289.91</v>
      </c>
      <c r="C488" s="58" t="n">
        <v>23.5</v>
      </c>
      <c r="D488" s="58" t="n">
        <v>19.6</v>
      </c>
      <c r="E488" s="58" t="n">
        <v>5.5</v>
      </c>
      <c r="F488" s="58" t="n">
        <v>7.3</v>
      </c>
      <c r="G488" s="58" t="n">
        <v>2.8</v>
      </c>
      <c r="H488" s="123" t="s">
        <v>86</v>
      </c>
      <c r="I488" s="124" t="n">
        <v>45435</v>
      </c>
      <c r="J488" s="125" t="n">
        <f aca="false">Racao!$J$24</f>
        <v>125.1949153</v>
      </c>
      <c r="K488" s="126" t="n">
        <f aca="false">(Dados_Peso!$O$5-Dados_Peso!$N$5)/21</f>
        <v>3.655238095</v>
      </c>
      <c r="L488" s="123" t="n">
        <v>41</v>
      </c>
      <c r="M488" s="123" t="n">
        <v>850</v>
      </c>
      <c r="N488" s="18" t="n">
        <f aca="false">M488-B488</f>
        <v>560.09</v>
      </c>
      <c r="O488" s="126" t="n">
        <f aca="false">R488/(Dados_Peso!$O$9)</f>
        <v>4.486899515</v>
      </c>
      <c r="P488" s="126" t="n">
        <f aca="false">(Dados_Peso!$O$5-Dados_Peso!$K$5)/80</f>
        <v>3.4045625</v>
      </c>
      <c r="Q488" s="127" t="n">
        <f aca="false">Racao!$G$7*R488</f>
        <v>1.742736898</v>
      </c>
      <c r="R488" s="128" t="n">
        <f aca="false">Racao!$J$21</f>
        <v>344.4144068</v>
      </c>
    </row>
    <row r="489" customFormat="false" ht="15.75" hidden="false" customHeight="false" outlineLevel="0" collapsed="false">
      <c r="A489" s="15" t="e">
        <v>#NAME?</v>
      </c>
      <c r="B489" s="18" t="n">
        <v>387.1</v>
      </c>
      <c r="C489" s="58" t="n">
        <v>26.8</v>
      </c>
      <c r="D489" s="58" t="n">
        <v>22.3</v>
      </c>
      <c r="E489" s="58" t="n">
        <v>6.4</v>
      </c>
      <c r="F489" s="58" t="n">
        <v>8.6</v>
      </c>
      <c r="G489" s="58" t="n">
        <v>3.1</v>
      </c>
      <c r="H489" s="123" t="s">
        <v>84</v>
      </c>
      <c r="I489" s="124" t="n">
        <v>45435</v>
      </c>
      <c r="J489" s="125" t="n">
        <f aca="false">Racao!$J$24</f>
        <v>125.1949153</v>
      </c>
      <c r="K489" s="126" t="n">
        <f aca="false">(Dados_Peso!$O$5-Dados_Peso!$N$5)/21</f>
        <v>3.655238095</v>
      </c>
      <c r="L489" s="123" t="n">
        <v>41</v>
      </c>
      <c r="M489" s="123" t="n">
        <v>850</v>
      </c>
      <c r="N489" s="18" t="n">
        <f aca="false">M489-B489</f>
        <v>462.9</v>
      </c>
      <c r="O489" s="126" t="n">
        <f aca="false">R489/(Dados_Peso!$O$9)</f>
        <v>4.486899515</v>
      </c>
      <c r="P489" s="126" t="n">
        <f aca="false">(Dados_Peso!$O$5-Dados_Peso!$K$5)/80</f>
        <v>3.4045625</v>
      </c>
      <c r="Q489" s="127" t="n">
        <f aca="false">Racao!$G$7*R489</f>
        <v>1.742736898</v>
      </c>
      <c r="R489" s="128" t="n">
        <f aca="false">Racao!$J$21</f>
        <v>344.4144068</v>
      </c>
    </row>
    <row r="490" customFormat="false" ht="15.75" hidden="false" customHeight="false" outlineLevel="0" collapsed="false">
      <c r="A490" s="15" t="e">
        <v>#NAME?</v>
      </c>
      <c r="B490" s="18" t="n">
        <v>305</v>
      </c>
      <c r="C490" s="58" t="n">
        <v>23.5</v>
      </c>
      <c r="D490" s="58" t="n">
        <v>19.8</v>
      </c>
      <c r="E490" s="58" t="n">
        <v>5.9</v>
      </c>
      <c r="F490" s="58" t="n">
        <v>7.6</v>
      </c>
      <c r="G490" s="58" t="n">
        <v>2.8</v>
      </c>
      <c r="H490" s="123" t="s">
        <v>85</v>
      </c>
      <c r="I490" s="124" t="n">
        <v>45435</v>
      </c>
      <c r="J490" s="125" t="n">
        <f aca="false">Racao!$J$24</f>
        <v>125.1949153</v>
      </c>
      <c r="K490" s="126" t="n">
        <f aca="false">(Dados_Peso!$O$5-Dados_Peso!$N$5)/21</f>
        <v>3.655238095</v>
      </c>
      <c r="L490" s="123" t="n">
        <v>41</v>
      </c>
      <c r="M490" s="123" t="n">
        <v>850</v>
      </c>
      <c r="N490" s="18" t="n">
        <f aca="false">M490-B490</f>
        <v>545</v>
      </c>
      <c r="O490" s="126" t="n">
        <f aca="false">R490/(Dados_Peso!$O$9)</f>
        <v>4.486899515</v>
      </c>
      <c r="P490" s="126" t="n">
        <f aca="false">(Dados_Peso!$O$5-Dados_Peso!$K$5)/80</f>
        <v>3.4045625</v>
      </c>
      <c r="Q490" s="127" t="n">
        <f aca="false">Racao!$G$7*R490</f>
        <v>1.742736898</v>
      </c>
      <c r="R490" s="128" t="n">
        <f aca="false">Racao!$J$21</f>
        <v>344.4144068</v>
      </c>
    </row>
    <row r="491" customFormat="false" ht="15.75" hidden="false" customHeight="false" outlineLevel="0" collapsed="false">
      <c r="A491" s="15" t="e">
        <v>#NAME?</v>
      </c>
      <c r="B491" s="18" t="n">
        <v>342.64</v>
      </c>
      <c r="C491" s="58" t="n">
        <v>24.6</v>
      </c>
      <c r="D491" s="58" t="n">
        <v>20.8</v>
      </c>
      <c r="E491" s="58" t="n">
        <v>6</v>
      </c>
      <c r="F491" s="58" t="n">
        <v>7.7</v>
      </c>
      <c r="G491" s="58" t="n">
        <v>3.1</v>
      </c>
      <c r="H491" s="123" t="s">
        <v>84</v>
      </c>
      <c r="I491" s="124" t="n">
        <v>45435</v>
      </c>
      <c r="J491" s="125" t="n">
        <f aca="false">Racao!$J$24</f>
        <v>125.1949153</v>
      </c>
      <c r="K491" s="126" t="n">
        <f aca="false">(Dados_Peso!$O$5-Dados_Peso!$N$5)/21</f>
        <v>3.655238095</v>
      </c>
      <c r="L491" s="123" t="n">
        <v>41</v>
      </c>
      <c r="M491" s="123" t="n">
        <v>850</v>
      </c>
      <c r="N491" s="18" t="n">
        <f aca="false">M491-B491</f>
        <v>507.36</v>
      </c>
      <c r="O491" s="126" t="n">
        <f aca="false">R491/(Dados_Peso!$O$9)</f>
        <v>4.486899515</v>
      </c>
      <c r="P491" s="126" t="n">
        <f aca="false">(Dados_Peso!$O$5-Dados_Peso!$K$5)/80</f>
        <v>3.4045625</v>
      </c>
      <c r="Q491" s="127" t="n">
        <f aca="false">Racao!$G$7*R491</f>
        <v>1.742736898</v>
      </c>
      <c r="R491" s="128" t="n">
        <f aca="false">Racao!$J$21</f>
        <v>344.4144068</v>
      </c>
    </row>
    <row r="492" customFormat="false" ht="15.75" hidden="false" customHeight="false" outlineLevel="0" collapsed="false">
      <c r="A492" s="15" t="e">
        <v>#NAME?</v>
      </c>
      <c r="B492" s="18" t="n">
        <v>382.17</v>
      </c>
      <c r="C492" s="58" t="n">
        <v>24.7</v>
      </c>
      <c r="D492" s="58" t="n">
        <v>20.4</v>
      </c>
      <c r="E492" s="58" t="n">
        <v>6</v>
      </c>
      <c r="F492" s="58" t="n">
        <v>8.3</v>
      </c>
      <c r="G492" s="58" t="n">
        <v>3.2</v>
      </c>
      <c r="H492" s="123" t="s">
        <v>84</v>
      </c>
      <c r="I492" s="124" t="n">
        <v>45435</v>
      </c>
      <c r="J492" s="125" t="n">
        <f aca="false">Racao!$J$24</f>
        <v>125.1949153</v>
      </c>
      <c r="K492" s="126" t="n">
        <f aca="false">(Dados_Peso!$O$5-Dados_Peso!$N$5)/21</f>
        <v>3.655238095</v>
      </c>
      <c r="L492" s="123" t="n">
        <v>41</v>
      </c>
      <c r="M492" s="123" t="n">
        <v>850</v>
      </c>
      <c r="N492" s="18" t="n">
        <f aca="false">M492-B492</f>
        <v>467.83</v>
      </c>
      <c r="O492" s="126" t="n">
        <f aca="false">R492/(Dados_Peso!$O$9)</f>
        <v>4.486899515</v>
      </c>
      <c r="P492" s="126" t="n">
        <f aca="false">(Dados_Peso!$O$5-Dados_Peso!$K$5)/80</f>
        <v>3.4045625</v>
      </c>
      <c r="Q492" s="127" t="n">
        <f aca="false">Racao!$G$7*R492</f>
        <v>1.742736898</v>
      </c>
      <c r="R492" s="128" t="n">
        <f aca="false">Racao!$J$21</f>
        <v>344.4144068</v>
      </c>
    </row>
    <row r="493" customFormat="false" ht="15.75" hidden="false" customHeight="false" outlineLevel="0" collapsed="false">
      <c r="A493" s="15" t="e">
        <v>#NAME?</v>
      </c>
      <c r="B493" s="18" t="n">
        <v>290.44</v>
      </c>
      <c r="C493" s="58" t="n">
        <v>23.7</v>
      </c>
      <c r="D493" s="58" t="n">
        <v>19.6</v>
      </c>
      <c r="E493" s="58" t="n">
        <v>5.5</v>
      </c>
      <c r="F493" s="58" t="n">
        <v>7.5</v>
      </c>
      <c r="G493" s="58" t="n">
        <v>3.1</v>
      </c>
      <c r="H493" s="123" t="s">
        <v>86</v>
      </c>
      <c r="I493" s="124" t="n">
        <v>45435</v>
      </c>
      <c r="J493" s="125" t="n">
        <f aca="false">Racao!$J$24</f>
        <v>125.1949153</v>
      </c>
      <c r="K493" s="126" t="n">
        <f aca="false">(Dados_Peso!$O$5-Dados_Peso!$N$5)/21</f>
        <v>3.655238095</v>
      </c>
      <c r="L493" s="123" t="n">
        <v>41</v>
      </c>
      <c r="M493" s="123" t="n">
        <v>850</v>
      </c>
      <c r="N493" s="18" t="n">
        <f aca="false">M493-B493</f>
        <v>559.56</v>
      </c>
      <c r="O493" s="126" t="n">
        <f aca="false">R493/(Dados_Peso!$O$9)</f>
        <v>4.486899515</v>
      </c>
      <c r="P493" s="126" t="n">
        <f aca="false">(Dados_Peso!$O$5-Dados_Peso!$K$5)/80</f>
        <v>3.4045625</v>
      </c>
      <c r="Q493" s="127" t="n">
        <f aca="false">Racao!$G$7*R493</f>
        <v>1.742736898</v>
      </c>
      <c r="R493" s="128" t="n">
        <f aca="false">Racao!$J$21</f>
        <v>344.4144068</v>
      </c>
    </row>
    <row r="494" customFormat="false" ht="15.75" hidden="false" customHeight="false" outlineLevel="0" collapsed="false">
      <c r="A494" s="15" t="e">
        <v>#NAME?</v>
      </c>
      <c r="B494" s="18" t="n">
        <v>343.3</v>
      </c>
      <c r="C494" s="58" t="n">
        <v>24.5</v>
      </c>
      <c r="D494" s="58" t="n">
        <v>20.5</v>
      </c>
      <c r="E494" s="58" t="n">
        <v>5.8</v>
      </c>
      <c r="F494" s="58" t="n">
        <v>7.9</v>
      </c>
      <c r="G494" s="58" t="n">
        <v>3</v>
      </c>
      <c r="H494" s="123" t="s">
        <v>84</v>
      </c>
      <c r="I494" s="124" t="n">
        <v>45435</v>
      </c>
      <c r="J494" s="125" t="n">
        <f aca="false">Racao!$J$24</f>
        <v>125.1949153</v>
      </c>
      <c r="K494" s="126" t="n">
        <f aca="false">(Dados_Peso!$O$5-Dados_Peso!$N$5)/21</f>
        <v>3.655238095</v>
      </c>
      <c r="L494" s="123" t="n">
        <v>41</v>
      </c>
      <c r="M494" s="123" t="n">
        <v>850</v>
      </c>
      <c r="N494" s="18" t="n">
        <f aca="false">M494-B494</f>
        <v>506.7</v>
      </c>
      <c r="O494" s="126" t="n">
        <f aca="false">R494/(Dados_Peso!$O$9)</f>
        <v>4.486899515</v>
      </c>
      <c r="P494" s="126" t="n">
        <f aca="false">(Dados_Peso!$O$5-Dados_Peso!$K$5)/80</f>
        <v>3.4045625</v>
      </c>
      <c r="Q494" s="127" t="n">
        <f aca="false">Racao!$G$7*R494</f>
        <v>1.742736898</v>
      </c>
      <c r="R494" s="128" t="n">
        <f aca="false">Racao!$J$21</f>
        <v>344.4144068</v>
      </c>
    </row>
    <row r="495" customFormat="false" ht="15.75" hidden="false" customHeight="false" outlineLevel="0" collapsed="false">
      <c r="A495" s="15" t="e">
        <v>#NAME?</v>
      </c>
      <c r="B495" s="18" t="n">
        <v>395.28</v>
      </c>
      <c r="C495" s="58" t="n">
        <v>26</v>
      </c>
      <c r="D495" s="58" t="n">
        <v>21.9</v>
      </c>
      <c r="E495" s="58" t="n">
        <v>5.8</v>
      </c>
      <c r="F495" s="58" t="n">
        <v>8.8</v>
      </c>
      <c r="G495" s="58" t="n">
        <v>3.3</v>
      </c>
      <c r="H495" s="123" t="s">
        <v>84</v>
      </c>
      <c r="I495" s="124" t="n">
        <v>45435</v>
      </c>
      <c r="J495" s="125" t="n">
        <f aca="false">Racao!$J$24</f>
        <v>125.1949153</v>
      </c>
      <c r="K495" s="126" t="n">
        <f aca="false">(Dados_Peso!$O$5-Dados_Peso!$N$5)/21</f>
        <v>3.655238095</v>
      </c>
      <c r="L495" s="123" t="n">
        <v>41</v>
      </c>
      <c r="M495" s="123" t="n">
        <v>850</v>
      </c>
      <c r="N495" s="18" t="n">
        <f aca="false">M495-B495</f>
        <v>454.72</v>
      </c>
      <c r="O495" s="126" t="n">
        <f aca="false">R495/(Dados_Peso!$O$9)</f>
        <v>4.486899515</v>
      </c>
      <c r="P495" s="126" t="n">
        <f aca="false">(Dados_Peso!$O$5-Dados_Peso!$K$5)/80</f>
        <v>3.4045625</v>
      </c>
      <c r="Q495" s="127" t="n">
        <f aca="false">Racao!$G$7*R495</f>
        <v>1.742736898</v>
      </c>
      <c r="R495" s="128" t="n">
        <f aca="false">Racao!$J$21</f>
        <v>344.4144068</v>
      </c>
    </row>
    <row r="496" customFormat="false" ht="15.75" hidden="false" customHeight="false" outlineLevel="0" collapsed="false">
      <c r="A496" s="15" t="e">
        <v>#NAME?</v>
      </c>
      <c r="B496" s="18" t="n">
        <v>340.14</v>
      </c>
      <c r="C496" s="58" t="n">
        <v>24.5</v>
      </c>
      <c r="D496" s="58" t="n">
        <v>20.5</v>
      </c>
      <c r="E496" s="58" t="n">
        <v>6.4</v>
      </c>
      <c r="F496" s="58" t="n">
        <v>8.1</v>
      </c>
      <c r="G496" s="58" t="n">
        <v>3.1</v>
      </c>
      <c r="H496" s="123" t="s">
        <v>84</v>
      </c>
      <c r="I496" s="124" t="n">
        <v>45435</v>
      </c>
      <c r="J496" s="125" t="n">
        <f aca="false">Racao!$J$24</f>
        <v>125.1949153</v>
      </c>
      <c r="K496" s="126" t="n">
        <f aca="false">(Dados_Peso!$O$5-Dados_Peso!$N$5)/21</f>
        <v>3.655238095</v>
      </c>
      <c r="L496" s="123" t="n">
        <v>41</v>
      </c>
      <c r="M496" s="123" t="n">
        <v>850</v>
      </c>
      <c r="N496" s="18" t="n">
        <f aca="false">M496-B496</f>
        <v>509.86</v>
      </c>
      <c r="O496" s="126" t="n">
        <f aca="false">R496/(Dados_Peso!$O$9)</f>
        <v>4.486899515</v>
      </c>
      <c r="P496" s="126" t="n">
        <f aca="false">(Dados_Peso!$O$5-Dados_Peso!$K$5)/80</f>
        <v>3.4045625</v>
      </c>
      <c r="Q496" s="127" t="n">
        <f aca="false">Racao!$G$7*R496</f>
        <v>1.742736898</v>
      </c>
      <c r="R496" s="128" t="n">
        <f aca="false">Racao!$J$21</f>
        <v>344.4144068</v>
      </c>
    </row>
    <row r="497" customFormat="false" ht="15.75" hidden="false" customHeight="false" outlineLevel="0" collapsed="false">
      <c r="A497" s="15" t="e">
        <v>#NAME?</v>
      </c>
      <c r="B497" s="18" t="n">
        <v>359.64</v>
      </c>
      <c r="C497" s="58" t="n">
        <v>25.2</v>
      </c>
      <c r="D497" s="58" t="n">
        <v>20.9</v>
      </c>
      <c r="E497" s="58" t="n">
        <v>5.5</v>
      </c>
      <c r="F497" s="58" t="n">
        <v>8.3</v>
      </c>
      <c r="G497" s="58" t="n">
        <v>3.1</v>
      </c>
      <c r="H497" s="123" t="s">
        <v>84</v>
      </c>
      <c r="I497" s="124" t="n">
        <v>45435</v>
      </c>
      <c r="J497" s="125" t="n">
        <f aca="false">Racao!$J$24</f>
        <v>125.1949153</v>
      </c>
      <c r="K497" s="126" t="n">
        <f aca="false">(Dados_Peso!$O$5-Dados_Peso!$N$5)/21</f>
        <v>3.655238095</v>
      </c>
      <c r="L497" s="123" t="n">
        <v>41</v>
      </c>
      <c r="M497" s="123" t="n">
        <v>850</v>
      </c>
      <c r="N497" s="18" t="n">
        <f aca="false">M497-B497</f>
        <v>490.36</v>
      </c>
      <c r="O497" s="126" t="n">
        <f aca="false">R497/(Dados_Peso!$O$9)</f>
        <v>4.486899515</v>
      </c>
      <c r="P497" s="126" t="n">
        <f aca="false">(Dados_Peso!$O$5-Dados_Peso!$K$5)/80</f>
        <v>3.4045625</v>
      </c>
      <c r="Q497" s="127" t="n">
        <f aca="false">Racao!$G$7*R497</f>
        <v>1.742736898</v>
      </c>
      <c r="R497" s="128" t="n">
        <f aca="false">Racao!$J$21</f>
        <v>344.4144068</v>
      </c>
    </row>
    <row r="498" customFormat="false" ht="15.75" hidden="false" customHeight="false" outlineLevel="0" collapsed="false">
      <c r="A498" s="15" t="e">
        <v>#NAME?</v>
      </c>
      <c r="B498" s="18" t="n">
        <v>343.85</v>
      </c>
      <c r="C498" s="58" t="n">
        <v>24.2</v>
      </c>
      <c r="D498" s="58" t="n">
        <v>20.2</v>
      </c>
      <c r="E498" s="58" t="n">
        <v>5.3</v>
      </c>
      <c r="F498" s="58" t="n">
        <v>8</v>
      </c>
      <c r="G498" s="58" t="n">
        <v>3</v>
      </c>
      <c r="H498" s="123" t="s">
        <v>84</v>
      </c>
      <c r="I498" s="124" t="n">
        <v>45435</v>
      </c>
      <c r="J498" s="125" t="n">
        <f aca="false">Racao!$J$24</f>
        <v>125.1949153</v>
      </c>
      <c r="K498" s="126" t="n">
        <f aca="false">(Dados_Peso!$O$5-Dados_Peso!$N$5)/21</f>
        <v>3.655238095</v>
      </c>
      <c r="L498" s="123" t="n">
        <v>41</v>
      </c>
      <c r="M498" s="123" t="n">
        <v>850</v>
      </c>
      <c r="N498" s="18" t="n">
        <f aca="false">M498-B498</f>
        <v>506.15</v>
      </c>
      <c r="O498" s="126" t="n">
        <f aca="false">R498/(Dados_Peso!$O$9)</f>
        <v>4.486899515</v>
      </c>
      <c r="P498" s="126" t="n">
        <f aca="false">(Dados_Peso!$O$5-Dados_Peso!$K$5)/80</f>
        <v>3.4045625</v>
      </c>
      <c r="Q498" s="127" t="n">
        <f aca="false">Racao!$G$7*R498</f>
        <v>1.742736898</v>
      </c>
      <c r="R498" s="128" t="n">
        <f aca="false">Racao!$J$21</f>
        <v>344.4144068</v>
      </c>
    </row>
    <row r="499" customFormat="false" ht="15.75" hidden="false" customHeight="false" outlineLevel="0" collapsed="false">
      <c r="A499" s="15" t="e">
        <v>#NAME?</v>
      </c>
      <c r="B499" s="18" t="n">
        <v>334.33</v>
      </c>
      <c r="C499" s="58" t="n">
        <v>25.2</v>
      </c>
      <c r="D499" s="58" t="n">
        <v>20.9</v>
      </c>
      <c r="E499" s="58" t="n">
        <v>5.6</v>
      </c>
      <c r="F499" s="58" t="n">
        <v>7.6</v>
      </c>
      <c r="G499" s="58" t="n">
        <v>3.1</v>
      </c>
      <c r="H499" s="123" t="s">
        <v>84</v>
      </c>
      <c r="I499" s="124" t="n">
        <v>45435</v>
      </c>
      <c r="J499" s="125" t="n">
        <f aca="false">Racao!$J$24</f>
        <v>125.1949153</v>
      </c>
      <c r="K499" s="126" t="n">
        <f aca="false">(Dados_Peso!$O$5-Dados_Peso!$N$5)/21</f>
        <v>3.655238095</v>
      </c>
      <c r="L499" s="123" t="n">
        <v>41</v>
      </c>
      <c r="M499" s="123" t="n">
        <v>850</v>
      </c>
      <c r="N499" s="18" t="n">
        <f aca="false">M499-B499</f>
        <v>515.67</v>
      </c>
      <c r="O499" s="126" t="n">
        <f aca="false">R499/(Dados_Peso!$O$9)</f>
        <v>4.486899515</v>
      </c>
      <c r="P499" s="126" t="n">
        <f aca="false">(Dados_Peso!$O$5-Dados_Peso!$K$5)/80</f>
        <v>3.4045625</v>
      </c>
      <c r="Q499" s="127" t="n">
        <f aca="false">Racao!$G$7*R499</f>
        <v>1.742736898</v>
      </c>
      <c r="R499" s="128" t="n">
        <f aca="false">Racao!$J$21</f>
        <v>344.4144068</v>
      </c>
    </row>
    <row r="500" customFormat="false" ht="15.75" hidden="false" customHeight="false" outlineLevel="0" collapsed="false">
      <c r="A500" s="15" t="e">
        <v>#NAME?</v>
      </c>
      <c r="B500" s="18" t="n">
        <v>333.79</v>
      </c>
      <c r="C500" s="58" t="n">
        <v>24</v>
      </c>
      <c r="D500" s="58" t="n">
        <v>20.3</v>
      </c>
      <c r="E500" s="58" t="n">
        <v>6.2</v>
      </c>
      <c r="F500" s="58" t="n">
        <v>8.1</v>
      </c>
      <c r="G500" s="58" t="n">
        <v>3.1</v>
      </c>
      <c r="H500" s="123" t="s">
        <v>84</v>
      </c>
      <c r="I500" s="124" t="n">
        <v>45435</v>
      </c>
      <c r="J500" s="125" t="n">
        <f aca="false">Racao!$J$24</f>
        <v>125.1949153</v>
      </c>
      <c r="K500" s="126" t="n">
        <f aca="false">(Dados_Peso!$O$5-Dados_Peso!$N$5)/21</f>
        <v>3.655238095</v>
      </c>
      <c r="L500" s="123" t="n">
        <v>41</v>
      </c>
      <c r="M500" s="123" t="n">
        <v>850</v>
      </c>
      <c r="N500" s="18" t="n">
        <f aca="false">M500-B500</f>
        <v>516.21</v>
      </c>
      <c r="O500" s="126" t="n">
        <f aca="false">R500/(Dados_Peso!$O$9)</f>
        <v>4.486899515</v>
      </c>
      <c r="P500" s="126" t="n">
        <f aca="false">(Dados_Peso!$O$5-Dados_Peso!$K$5)/80</f>
        <v>3.4045625</v>
      </c>
      <c r="Q500" s="127" t="n">
        <f aca="false">Racao!$G$7*R500</f>
        <v>1.742736898</v>
      </c>
      <c r="R500" s="128" t="n">
        <f aca="false">Racao!$J$21</f>
        <v>344.4144068</v>
      </c>
    </row>
    <row r="501" customFormat="false" ht="15.75" hidden="false" customHeight="false" outlineLevel="0" collapsed="false">
      <c r="A501" s="15" t="e">
        <v>#NAME?</v>
      </c>
      <c r="B501" s="18" t="n">
        <v>331.34</v>
      </c>
      <c r="C501" s="58" t="n">
        <v>25.25</v>
      </c>
      <c r="D501" s="58" t="n">
        <v>21.9</v>
      </c>
      <c r="E501" s="58" t="n">
        <v>6.4</v>
      </c>
      <c r="F501" s="58" t="n">
        <v>8.5</v>
      </c>
      <c r="G501" s="58" t="n">
        <v>3</v>
      </c>
      <c r="H501" s="123" t="s">
        <v>85</v>
      </c>
      <c r="I501" s="124" t="n">
        <v>45435</v>
      </c>
      <c r="J501" s="125" t="n">
        <f aca="false">Racao!$J$24</f>
        <v>125.1949153</v>
      </c>
      <c r="K501" s="126" t="n">
        <f aca="false">(Dados_Peso!$O$5-Dados_Peso!$N$5)/21</f>
        <v>3.655238095</v>
      </c>
      <c r="L501" s="123" t="n">
        <v>41</v>
      </c>
      <c r="M501" s="123" t="n">
        <v>850</v>
      </c>
      <c r="N501" s="18" t="n">
        <f aca="false">M501-B501</f>
        <v>518.66</v>
      </c>
      <c r="O501" s="126" t="n">
        <f aca="false">R501/(Dados_Peso!$O$9)</f>
        <v>4.486899515</v>
      </c>
      <c r="P501" s="126" t="n">
        <f aca="false">(Dados_Peso!$O$5-Dados_Peso!$K$5)/80</f>
        <v>3.4045625</v>
      </c>
      <c r="Q501" s="127" t="n">
        <f aca="false">Racao!$G$7*R501</f>
        <v>1.742736898</v>
      </c>
      <c r="R501" s="128" t="n">
        <f aca="false">Racao!$J$21</f>
        <v>344.4144068</v>
      </c>
    </row>
    <row r="502" customFormat="false" ht="15.75" hidden="false" customHeight="false" outlineLevel="0" collapsed="false">
      <c r="A502" s="15" t="e">
        <v>#NAME?</v>
      </c>
      <c r="B502" s="18" t="n">
        <v>307.1</v>
      </c>
      <c r="C502" s="58" t="n">
        <v>24.5</v>
      </c>
      <c r="D502" s="58" t="n">
        <v>20.2</v>
      </c>
      <c r="E502" s="58" t="n">
        <v>6.5</v>
      </c>
      <c r="F502" s="58" t="n">
        <v>7.9</v>
      </c>
      <c r="G502" s="58" t="n">
        <v>2.9</v>
      </c>
      <c r="H502" s="123" t="s">
        <v>85</v>
      </c>
      <c r="I502" s="124" t="n">
        <v>45435</v>
      </c>
      <c r="J502" s="125" t="n">
        <f aca="false">Racao!$J$24</f>
        <v>125.1949153</v>
      </c>
      <c r="K502" s="126" t="n">
        <f aca="false">(Dados_Peso!$O$5-Dados_Peso!$N$5)/21</f>
        <v>3.655238095</v>
      </c>
      <c r="L502" s="123" t="n">
        <v>41</v>
      </c>
      <c r="M502" s="123" t="n">
        <v>850</v>
      </c>
      <c r="N502" s="18" t="n">
        <f aca="false">M502-B502</f>
        <v>542.9</v>
      </c>
      <c r="O502" s="126" t="n">
        <f aca="false">R502/(Dados_Peso!$O$9)</f>
        <v>4.486899515</v>
      </c>
      <c r="P502" s="126" t="n">
        <f aca="false">(Dados_Peso!$O$5-Dados_Peso!$K$5)/80</f>
        <v>3.4045625</v>
      </c>
      <c r="Q502" s="127" t="n">
        <f aca="false">Racao!$G$7*R502</f>
        <v>1.742736898</v>
      </c>
      <c r="R502" s="128" t="n">
        <f aca="false">Racao!$J$21</f>
        <v>344.4144068</v>
      </c>
    </row>
    <row r="503" customFormat="false" ht="15.75" hidden="false" customHeight="false" outlineLevel="0" collapsed="false">
      <c r="A503" s="15" t="e">
        <v>#NAME?</v>
      </c>
      <c r="B503" s="18" t="n">
        <v>404.71</v>
      </c>
      <c r="C503" s="58" t="n">
        <v>26.5</v>
      </c>
      <c r="D503" s="58" t="n">
        <v>22.3</v>
      </c>
      <c r="E503" s="58" t="n">
        <v>6.8</v>
      </c>
      <c r="F503" s="58" t="n">
        <v>9.2</v>
      </c>
      <c r="G503" s="58" t="n">
        <v>3.3</v>
      </c>
      <c r="H503" s="123" t="s">
        <v>84</v>
      </c>
      <c r="I503" s="124" t="n">
        <v>45435</v>
      </c>
      <c r="J503" s="125" t="n">
        <f aca="false">Racao!$J$24</f>
        <v>125.1949153</v>
      </c>
      <c r="K503" s="126" t="n">
        <f aca="false">(Dados_Peso!$O$5-Dados_Peso!$N$5)/21</f>
        <v>3.655238095</v>
      </c>
      <c r="L503" s="123" t="n">
        <v>41</v>
      </c>
      <c r="M503" s="123" t="n">
        <v>850</v>
      </c>
      <c r="N503" s="18" t="n">
        <f aca="false">M503-B503</f>
        <v>445.29</v>
      </c>
      <c r="O503" s="126" t="n">
        <f aca="false">R503/(Dados_Peso!$O$9)</f>
        <v>4.486899515</v>
      </c>
      <c r="P503" s="126" t="n">
        <f aca="false">(Dados_Peso!$O$5-Dados_Peso!$K$5)/80</f>
        <v>3.4045625</v>
      </c>
      <c r="Q503" s="127" t="n">
        <f aca="false">Racao!$G$7*R503</f>
        <v>1.742736898</v>
      </c>
      <c r="R503" s="128" t="n">
        <f aca="false">Racao!$J$21</f>
        <v>344.4144068</v>
      </c>
    </row>
    <row r="504" customFormat="false" ht="15.75" hidden="false" customHeight="false" outlineLevel="0" collapsed="false">
      <c r="A504" s="15" t="e">
        <v>#NAME?</v>
      </c>
      <c r="B504" s="18" t="n">
        <v>326.98</v>
      </c>
      <c r="C504" s="58" t="n">
        <v>23.5</v>
      </c>
      <c r="D504" s="58" t="n">
        <v>20.9</v>
      </c>
      <c r="E504" s="58" t="n">
        <v>6.4</v>
      </c>
      <c r="F504" s="58" t="n">
        <v>8</v>
      </c>
      <c r="G504" s="58" t="n">
        <v>3.1</v>
      </c>
      <c r="H504" s="123" t="s">
        <v>85</v>
      </c>
      <c r="I504" s="124" t="n">
        <v>45435</v>
      </c>
      <c r="J504" s="125" t="n">
        <f aca="false">Racao!$J$24</f>
        <v>125.1949153</v>
      </c>
      <c r="K504" s="126" t="n">
        <f aca="false">(Dados_Peso!$O$5-Dados_Peso!$N$5)/21</f>
        <v>3.655238095</v>
      </c>
      <c r="L504" s="123" t="n">
        <v>41</v>
      </c>
      <c r="M504" s="123" t="n">
        <v>850</v>
      </c>
      <c r="N504" s="18" t="n">
        <f aca="false">M504-B504</f>
        <v>523.02</v>
      </c>
      <c r="O504" s="126" t="n">
        <f aca="false">R504/(Dados_Peso!$O$9)</f>
        <v>4.486899515</v>
      </c>
      <c r="P504" s="126" t="n">
        <f aca="false">(Dados_Peso!$O$5-Dados_Peso!$K$5)/80</f>
        <v>3.4045625</v>
      </c>
      <c r="Q504" s="127" t="n">
        <f aca="false">Racao!$G$7*R504</f>
        <v>1.742736898</v>
      </c>
      <c r="R504" s="128" t="n">
        <f aca="false">Racao!$J$21</f>
        <v>344.4144068</v>
      </c>
    </row>
    <row r="505" customFormat="false" ht="15.75" hidden="false" customHeight="false" outlineLevel="0" collapsed="false">
      <c r="A505" s="15" t="e">
        <v>#NAME?</v>
      </c>
      <c r="B505" s="18" t="n">
        <v>321.01</v>
      </c>
      <c r="C505" s="58" t="n">
        <v>24.2</v>
      </c>
      <c r="D505" s="58" t="n">
        <v>19.9</v>
      </c>
      <c r="E505" s="58" t="n">
        <v>5.8</v>
      </c>
      <c r="F505" s="58" t="n">
        <v>7.6</v>
      </c>
      <c r="G505" s="58" t="n">
        <v>3</v>
      </c>
      <c r="H505" s="123" t="s">
        <v>85</v>
      </c>
      <c r="I505" s="124" t="n">
        <v>45435</v>
      </c>
      <c r="J505" s="125" t="n">
        <f aca="false">Racao!$J$24</f>
        <v>125.1949153</v>
      </c>
      <c r="K505" s="126" t="n">
        <f aca="false">(Dados_Peso!$O$5-Dados_Peso!$N$5)/21</f>
        <v>3.655238095</v>
      </c>
      <c r="L505" s="123" t="n">
        <v>41</v>
      </c>
      <c r="M505" s="123" t="n">
        <v>850</v>
      </c>
      <c r="N505" s="18" t="n">
        <f aca="false">M505-B505</f>
        <v>528.99</v>
      </c>
      <c r="O505" s="126" t="n">
        <f aca="false">R505/(Dados_Peso!$O$9)</f>
        <v>4.486899515</v>
      </c>
      <c r="P505" s="126" t="n">
        <f aca="false">(Dados_Peso!$O$5-Dados_Peso!$K$5)/80</f>
        <v>3.4045625</v>
      </c>
      <c r="Q505" s="127" t="n">
        <f aca="false">Racao!$G$7*R505</f>
        <v>1.742736898</v>
      </c>
      <c r="R505" s="128" t="n">
        <f aca="false">Racao!$J$21</f>
        <v>344.4144068</v>
      </c>
    </row>
    <row r="506" customFormat="false" ht="15.75" hidden="false" customHeight="false" outlineLevel="0" collapsed="false">
      <c r="A506" s="15" t="e">
        <v>#NAME?</v>
      </c>
      <c r="B506" s="18" t="n">
        <v>327.19</v>
      </c>
      <c r="C506" s="58" t="n">
        <v>24.9</v>
      </c>
      <c r="D506" s="58" t="n">
        <v>20.4</v>
      </c>
      <c r="E506" s="58" t="n">
        <v>6.3</v>
      </c>
      <c r="F506" s="58" t="n">
        <v>8</v>
      </c>
      <c r="G506" s="58" t="n">
        <v>3.1</v>
      </c>
      <c r="H506" s="123" t="s">
        <v>85</v>
      </c>
      <c r="I506" s="124" t="n">
        <v>45435</v>
      </c>
      <c r="J506" s="125" t="n">
        <f aca="false">Racao!$J$24</f>
        <v>125.1949153</v>
      </c>
      <c r="K506" s="126" t="n">
        <f aca="false">(Dados_Peso!$O$5-Dados_Peso!$N$5)/21</f>
        <v>3.655238095</v>
      </c>
      <c r="L506" s="123" t="n">
        <v>41</v>
      </c>
      <c r="M506" s="123" t="n">
        <v>850</v>
      </c>
      <c r="N506" s="18" t="n">
        <f aca="false">M506-B506</f>
        <v>522.81</v>
      </c>
      <c r="O506" s="126" t="n">
        <f aca="false">R506/(Dados_Peso!$O$9)</f>
        <v>4.486899515</v>
      </c>
      <c r="P506" s="126" t="n">
        <f aca="false">(Dados_Peso!$O$5-Dados_Peso!$K$5)/80</f>
        <v>3.4045625</v>
      </c>
      <c r="Q506" s="127" t="n">
        <f aca="false">Racao!$G$7*R506</f>
        <v>1.742736898</v>
      </c>
      <c r="R506" s="128" t="n">
        <f aca="false">Racao!$J$21</f>
        <v>344.4144068</v>
      </c>
    </row>
    <row r="507" customFormat="false" ht="15.75" hidden="false" customHeight="false" outlineLevel="0" collapsed="false">
      <c r="A507" s="15" t="e">
        <v>#NAME?</v>
      </c>
      <c r="B507" s="18" t="n">
        <v>230.5</v>
      </c>
      <c r="C507" s="58" t="n">
        <v>25</v>
      </c>
      <c r="D507" s="58" t="n">
        <v>20.2</v>
      </c>
      <c r="E507" s="58" t="n">
        <v>6.5</v>
      </c>
      <c r="F507" s="58" t="n">
        <v>8.4</v>
      </c>
      <c r="G507" s="58" t="n">
        <v>3.1</v>
      </c>
      <c r="H507" s="123" t="s">
        <v>85</v>
      </c>
      <c r="I507" s="124" t="n">
        <v>45435</v>
      </c>
      <c r="J507" s="125" t="n">
        <f aca="false">Racao!$J$24</f>
        <v>125.1949153</v>
      </c>
      <c r="K507" s="126" t="n">
        <f aca="false">(Dados_Peso!$O$5-Dados_Peso!$N$5)/21</f>
        <v>3.655238095</v>
      </c>
      <c r="L507" s="123" t="n">
        <v>41</v>
      </c>
      <c r="M507" s="123" t="n">
        <v>850</v>
      </c>
      <c r="N507" s="18" t="n">
        <f aca="false">M507-B507</f>
        <v>619.5</v>
      </c>
      <c r="O507" s="126" t="n">
        <f aca="false">R507/(Dados_Peso!$O$9)</f>
        <v>4.486899515</v>
      </c>
      <c r="P507" s="126" t="n">
        <f aca="false">(Dados_Peso!$O$5-Dados_Peso!$K$5)/80</f>
        <v>3.4045625</v>
      </c>
      <c r="Q507" s="127" t="n">
        <f aca="false">Racao!$G$7*R507</f>
        <v>1.742736898</v>
      </c>
      <c r="R507" s="128" t="n">
        <f aca="false">Racao!$J$21</f>
        <v>344.4144068</v>
      </c>
    </row>
    <row r="508" customFormat="false" ht="15.75" hidden="false" customHeight="false" outlineLevel="0" collapsed="false">
      <c r="A508" s="15" t="e">
        <v>#NAME?</v>
      </c>
      <c r="B508" s="18" t="n">
        <v>390.33</v>
      </c>
      <c r="C508" s="58" t="n">
        <v>26.4</v>
      </c>
      <c r="D508" s="58" t="n">
        <v>21.5</v>
      </c>
      <c r="E508" s="58" t="n">
        <v>7</v>
      </c>
      <c r="F508" s="58" t="n">
        <v>8.5</v>
      </c>
      <c r="G508" s="58" t="n">
        <v>3.2</v>
      </c>
      <c r="H508" s="123" t="s">
        <v>84</v>
      </c>
      <c r="I508" s="124" t="n">
        <v>45435</v>
      </c>
      <c r="J508" s="125" t="n">
        <f aca="false">Racao!$J$24</f>
        <v>125.1949153</v>
      </c>
      <c r="K508" s="126" t="n">
        <f aca="false">(Dados_Peso!$O$5-Dados_Peso!$N$5)/21</f>
        <v>3.655238095</v>
      </c>
      <c r="L508" s="123" t="n">
        <v>41</v>
      </c>
      <c r="M508" s="123" t="n">
        <v>850</v>
      </c>
      <c r="N508" s="18" t="n">
        <f aca="false">M508-B508</f>
        <v>459.67</v>
      </c>
      <c r="O508" s="126" t="n">
        <f aca="false">R508/(Dados_Peso!$O$9)</f>
        <v>4.486899515</v>
      </c>
      <c r="P508" s="126" t="n">
        <f aca="false">(Dados_Peso!$O$5-Dados_Peso!$K$5)/80</f>
        <v>3.4045625</v>
      </c>
      <c r="Q508" s="127" t="n">
        <f aca="false">Racao!$G$7*R508</f>
        <v>1.742736898</v>
      </c>
      <c r="R508" s="128" t="n">
        <f aca="false">Racao!$J$21</f>
        <v>344.4144068</v>
      </c>
    </row>
    <row r="509" customFormat="false" ht="15.75" hidden="false" customHeight="false" outlineLevel="0" collapsed="false">
      <c r="A509" s="15" t="e">
        <v>#NAME?</v>
      </c>
      <c r="B509" s="18" t="n">
        <v>389.05</v>
      </c>
      <c r="C509" s="58" t="n">
        <v>25.4</v>
      </c>
      <c r="D509" s="58" t="n">
        <v>21</v>
      </c>
      <c r="E509" s="58" t="n">
        <v>7</v>
      </c>
      <c r="F509" s="58" t="n">
        <v>8.5</v>
      </c>
      <c r="G509" s="58" t="n">
        <v>3</v>
      </c>
      <c r="H509" s="123" t="s">
        <v>84</v>
      </c>
      <c r="I509" s="124" t="n">
        <v>45435</v>
      </c>
      <c r="J509" s="125" t="n">
        <f aca="false">Racao!$J$24</f>
        <v>125.1949153</v>
      </c>
      <c r="K509" s="126" t="n">
        <f aca="false">(Dados_Peso!$O$5-Dados_Peso!$N$5)/21</f>
        <v>3.655238095</v>
      </c>
      <c r="L509" s="123" t="n">
        <v>41</v>
      </c>
      <c r="M509" s="123" t="n">
        <v>850</v>
      </c>
      <c r="N509" s="18" t="n">
        <f aca="false">M509-B509</f>
        <v>460.95</v>
      </c>
      <c r="O509" s="126" t="n">
        <f aca="false">R509/(Dados_Peso!$O$9)</f>
        <v>4.486899515</v>
      </c>
      <c r="P509" s="126" t="n">
        <f aca="false">(Dados_Peso!$O$5-Dados_Peso!$K$5)/80</f>
        <v>3.4045625</v>
      </c>
      <c r="Q509" s="127" t="n">
        <f aca="false">Racao!$G$7*R509</f>
        <v>1.742736898</v>
      </c>
      <c r="R509" s="128" t="n">
        <f aca="false">Racao!$J$21</f>
        <v>344.4144068</v>
      </c>
    </row>
    <row r="510" customFormat="false" ht="15.75" hidden="false" customHeight="false" outlineLevel="0" collapsed="false">
      <c r="A510" s="15" t="e">
        <v>#NAME?</v>
      </c>
      <c r="B510" s="18" t="n">
        <v>385.05</v>
      </c>
      <c r="C510" s="58" t="n">
        <v>26.2</v>
      </c>
      <c r="D510" s="58" t="n">
        <v>21.8</v>
      </c>
      <c r="E510" s="58" t="n">
        <v>6.9</v>
      </c>
      <c r="F510" s="58" t="n">
        <v>8.2</v>
      </c>
      <c r="G510" s="58" t="n">
        <v>3.1</v>
      </c>
      <c r="H510" s="123" t="s">
        <v>84</v>
      </c>
      <c r="I510" s="124" t="n">
        <v>45435</v>
      </c>
      <c r="J510" s="125" t="n">
        <f aca="false">Racao!$J$24</f>
        <v>125.1949153</v>
      </c>
      <c r="K510" s="126" t="n">
        <f aca="false">(Dados_Peso!$O$5-Dados_Peso!$N$5)/21</f>
        <v>3.655238095</v>
      </c>
      <c r="L510" s="123" t="n">
        <v>41</v>
      </c>
      <c r="M510" s="123" t="n">
        <v>850</v>
      </c>
      <c r="N510" s="18" t="n">
        <f aca="false">M510-B510</f>
        <v>464.95</v>
      </c>
      <c r="O510" s="126" t="n">
        <f aca="false">R510/(Dados_Peso!$O$9)</f>
        <v>4.486899515</v>
      </c>
      <c r="P510" s="126" t="n">
        <f aca="false">(Dados_Peso!$O$5-Dados_Peso!$K$5)/80</f>
        <v>3.4045625</v>
      </c>
      <c r="Q510" s="127" t="n">
        <f aca="false">Racao!$G$7*R510</f>
        <v>1.742736898</v>
      </c>
      <c r="R510" s="128" t="n">
        <f aca="false">Racao!$J$21</f>
        <v>344.4144068</v>
      </c>
    </row>
    <row r="511" customFormat="false" ht="15.75" hidden="false" customHeight="false" outlineLevel="0" collapsed="false">
      <c r="A511" s="15" t="e">
        <v>#NAME?</v>
      </c>
      <c r="B511" s="18" t="n">
        <v>359.08</v>
      </c>
      <c r="C511" s="58" t="n">
        <v>24.5</v>
      </c>
      <c r="D511" s="58" t="n">
        <v>20.3</v>
      </c>
      <c r="E511" s="58" t="n">
        <v>6.5</v>
      </c>
      <c r="F511" s="58" t="n">
        <v>8.1</v>
      </c>
      <c r="G511" s="58" t="n">
        <v>3</v>
      </c>
      <c r="H511" s="123" t="s">
        <v>84</v>
      </c>
      <c r="I511" s="124" t="n">
        <v>45435</v>
      </c>
      <c r="J511" s="125" t="n">
        <f aca="false">Racao!$J$24</f>
        <v>125.1949153</v>
      </c>
      <c r="K511" s="126" t="n">
        <f aca="false">(Dados_Peso!$O$5-Dados_Peso!$N$5)/21</f>
        <v>3.655238095</v>
      </c>
      <c r="L511" s="123" t="n">
        <v>41</v>
      </c>
      <c r="M511" s="123" t="n">
        <v>850</v>
      </c>
      <c r="N511" s="18" t="n">
        <f aca="false">M511-B511</f>
        <v>490.92</v>
      </c>
      <c r="O511" s="126" t="n">
        <f aca="false">R511/(Dados_Peso!$O$9)</f>
        <v>4.486899515</v>
      </c>
      <c r="P511" s="126" t="n">
        <f aca="false">(Dados_Peso!$O$5-Dados_Peso!$K$5)/80</f>
        <v>3.4045625</v>
      </c>
      <c r="Q511" s="127" t="n">
        <f aca="false">Racao!$G$7*R511</f>
        <v>1.742736898</v>
      </c>
      <c r="R511" s="128" t="n">
        <f aca="false">Racao!$J$21</f>
        <v>344.4144068</v>
      </c>
    </row>
    <row r="512" customFormat="false" ht="15.75" hidden="false" customHeight="false" outlineLevel="0" collapsed="false">
      <c r="A512" s="15" t="e">
        <v>#NAME?</v>
      </c>
      <c r="B512" s="18" t="n">
        <v>359.84</v>
      </c>
      <c r="C512" s="58" t="n">
        <v>25.5</v>
      </c>
      <c r="D512" s="58" t="n">
        <v>21.3</v>
      </c>
      <c r="E512" s="58" t="n">
        <v>6.8</v>
      </c>
      <c r="F512" s="58" t="n">
        <v>8.1</v>
      </c>
      <c r="G512" s="58" t="n">
        <v>3</v>
      </c>
      <c r="H512" s="123" t="s">
        <v>84</v>
      </c>
      <c r="I512" s="124" t="n">
        <v>45435</v>
      </c>
      <c r="J512" s="125" t="n">
        <f aca="false">Racao!$J$24</f>
        <v>125.1949153</v>
      </c>
      <c r="K512" s="126" t="n">
        <f aca="false">(Dados_Peso!$O$5-Dados_Peso!$N$5)/21</f>
        <v>3.655238095</v>
      </c>
      <c r="L512" s="123" t="n">
        <v>41</v>
      </c>
      <c r="M512" s="123" t="n">
        <v>850</v>
      </c>
      <c r="N512" s="18" t="n">
        <f aca="false">M512-B512</f>
        <v>490.16</v>
      </c>
      <c r="O512" s="126" t="n">
        <f aca="false">R512/(Dados_Peso!$O$9)</f>
        <v>4.486899515</v>
      </c>
      <c r="P512" s="126" t="n">
        <f aca="false">(Dados_Peso!$O$5-Dados_Peso!$K$5)/80</f>
        <v>3.4045625</v>
      </c>
      <c r="Q512" s="127" t="n">
        <f aca="false">Racao!$G$7*R512</f>
        <v>1.742736898</v>
      </c>
      <c r="R512" s="128" t="n">
        <f aca="false">Racao!$J$21</f>
        <v>344.4144068</v>
      </c>
    </row>
    <row r="513" customFormat="false" ht="15.75" hidden="false" customHeight="false" outlineLevel="0" collapsed="false">
      <c r="A513" s="15" t="e">
        <v>#NAME?</v>
      </c>
      <c r="B513" s="18" t="n">
        <v>413.98</v>
      </c>
      <c r="C513" s="58" t="n">
        <v>25.5</v>
      </c>
      <c r="D513" s="58" t="n">
        <v>21.3</v>
      </c>
      <c r="E513" s="58" t="n">
        <v>6.8</v>
      </c>
      <c r="F513" s="58" t="n">
        <v>8.3</v>
      </c>
      <c r="G513" s="58" t="n">
        <v>3.2</v>
      </c>
      <c r="H513" s="123" t="s">
        <v>84</v>
      </c>
      <c r="I513" s="124" t="n">
        <v>45435</v>
      </c>
      <c r="J513" s="125" t="n">
        <f aca="false">Racao!$J$24</f>
        <v>125.1949153</v>
      </c>
      <c r="K513" s="126" t="n">
        <f aca="false">(Dados_Peso!$O$5-Dados_Peso!$N$5)/21</f>
        <v>3.655238095</v>
      </c>
      <c r="L513" s="123" t="n">
        <v>41</v>
      </c>
      <c r="M513" s="123" t="n">
        <v>850</v>
      </c>
      <c r="N513" s="18" t="n">
        <f aca="false">M513-B513</f>
        <v>436.02</v>
      </c>
      <c r="O513" s="126" t="n">
        <f aca="false">R513/(Dados_Peso!$O$9)</f>
        <v>4.486899515</v>
      </c>
      <c r="P513" s="126" t="n">
        <f aca="false">(Dados_Peso!$O$5-Dados_Peso!$K$5)/80</f>
        <v>3.4045625</v>
      </c>
      <c r="Q513" s="127" t="n">
        <f aca="false">Racao!$G$7*R513</f>
        <v>1.742736898</v>
      </c>
      <c r="R513" s="128" t="n">
        <f aca="false">Racao!$J$21</f>
        <v>344.4144068</v>
      </c>
    </row>
    <row r="514" customFormat="false" ht="15.75" hidden="false" customHeight="false" outlineLevel="0" collapsed="false">
      <c r="A514" s="15" t="e">
        <v>#NAME?</v>
      </c>
      <c r="B514" s="18" t="n">
        <v>386.45</v>
      </c>
      <c r="C514" s="58" t="n">
        <v>26.2</v>
      </c>
      <c r="D514" s="58" t="n">
        <v>22.3</v>
      </c>
      <c r="E514" s="58" t="n">
        <v>6.7</v>
      </c>
      <c r="F514" s="58" t="n">
        <v>8.2</v>
      </c>
      <c r="G514" s="58" t="n">
        <v>3.3</v>
      </c>
      <c r="H514" s="123" t="s">
        <v>84</v>
      </c>
      <c r="I514" s="124" t="n">
        <v>45435</v>
      </c>
      <c r="J514" s="125" t="n">
        <f aca="false">Racao!$J$24</f>
        <v>125.1949153</v>
      </c>
      <c r="K514" s="126" t="n">
        <f aca="false">(Dados_Peso!$O$5-Dados_Peso!$N$5)/21</f>
        <v>3.655238095</v>
      </c>
      <c r="L514" s="123" t="n">
        <v>41</v>
      </c>
      <c r="M514" s="123" t="n">
        <v>850</v>
      </c>
      <c r="N514" s="18" t="n">
        <f aca="false">M514-B514</f>
        <v>463.55</v>
      </c>
      <c r="O514" s="126" t="n">
        <f aca="false">R514/(Dados_Peso!$O$9)</f>
        <v>4.486899515</v>
      </c>
      <c r="P514" s="126" t="n">
        <f aca="false">(Dados_Peso!$O$5-Dados_Peso!$K$5)/80</f>
        <v>3.4045625</v>
      </c>
      <c r="Q514" s="127" t="n">
        <f aca="false">Racao!$G$7*R514</f>
        <v>1.742736898</v>
      </c>
      <c r="R514" s="128" t="n">
        <f aca="false">Racao!$J$21</f>
        <v>344.4144068</v>
      </c>
    </row>
    <row r="515" customFormat="false" ht="15.75" hidden="false" customHeight="false" outlineLevel="0" collapsed="false">
      <c r="A515" s="15" t="e">
        <v>#NAME?</v>
      </c>
      <c r="B515" s="18" t="n">
        <v>340.85</v>
      </c>
      <c r="C515" s="58" t="n">
        <v>25.3</v>
      </c>
      <c r="D515" s="58" t="n">
        <v>20.9</v>
      </c>
      <c r="E515" s="58" t="n">
        <v>6.8</v>
      </c>
      <c r="F515" s="58" t="n">
        <v>8.4</v>
      </c>
      <c r="G515" s="58" t="n">
        <v>3</v>
      </c>
      <c r="H515" s="123" t="s">
        <v>84</v>
      </c>
      <c r="I515" s="124" t="n">
        <v>45435</v>
      </c>
      <c r="J515" s="125" t="n">
        <f aca="false">Racao!$J$24</f>
        <v>125.1949153</v>
      </c>
      <c r="K515" s="126" t="n">
        <f aca="false">(Dados_Peso!$O$5-Dados_Peso!$N$5)/21</f>
        <v>3.655238095</v>
      </c>
      <c r="L515" s="123" t="n">
        <v>41</v>
      </c>
      <c r="M515" s="123" t="n">
        <v>850</v>
      </c>
      <c r="N515" s="18" t="n">
        <f aca="false">M515-B515</f>
        <v>509.15</v>
      </c>
      <c r="O515" s="126" t="n">
        <f aca="false">R515/(Dados_Peso!$O$9)</f>
        <v>4.486899515</v>
      </c>
      <c r="P515" s="126" t="n">
        <f aca="false">(Dados_Peso!$O$5-Dados_Peso!$K$5)/80</f>
        <v>3.4045625</v>
      </c>
      <c r="Q515" s="127" t="n">
        <f aca="false">Racao!$G$7*R515</f>
        <v>1.742736898</v>
      </c>
      <c r="R515" s="128" t="n">
        <f aca="false">Racao!$J$21</f>
        <v>344.4144068</v>
      </c>
    </row>
    <row r="516" customFormat="false" ht="15.75" hidden="false" customHeight="false" outlineLevel="0" collapsed="false">
      <c r="A516" s="15" t="e">
        <v>#NAME?</v>
      </c>
      <c r="B516" s="18" t="n">
        <v>324.24</v>
      </c>
      <c r="C516" s="58" t="n">
        <v>25</v>
      </c>
      <c r="D516" s="58" t="n">
        <v>20.4</v>
      </c>
      <c r="E516" s="58" t="n">
        <v>6.5</v>
      </c>
      <c r="F516" s="58" t="n">
        <v>7.9</v>
      </c>
      <c r="G516" s="58" t="n">
        <v>3.3</v>
      </c>
      <c r="H516" s="123" t="s">
        <v>85</v>
      </c>
      <c r="I516" s="124" t="n">
        <v>45435</v>
      </c>
      <c r="J516" s="125" t="n">
        <f aca="false">Racao!$J$24</f>
        <v>125.1949153</v>
      </c>
      <c r="K516" s="126" t="n">
        <f aca="false">(Dados_Peso!$O$5-Dados_Peso!$N$5)/21</f>
        <v>3.655238095</v>
      </c>
      <c r="L516" s="123" t="n">
        <v>41</v>
      </c>
      <c r="M516" s="123" t="n">
        <v>850</v>
      </c>
      <c r="N516" s="18" t="n">
        <f aca="false">M516-B516</f>
        <v>525.76</v>
      </c>
      <c r="O516" s="126" t="n">
        <f aca="false">R516/(Dados_Peso!$O$9)</f>
        <v>4.486899515</v>
      </c>
      <c r="P516" s="126" t="n">
        <f aca="false">(Dados_Peso!$O$5-Dados_Peso!$K$5)/80</f>
        <v>3.4045625</v>
      </c>
      <c r="Q516" s="127" t="n">
        <f aca="false">Racao!$G$7*R516</f>
        <v>1.742736898</v>
      </c>
      <c r="R516" s="128" t="n">
        <f aca="false">Racao!$J$21</f>
        <v>344.4144068</v>
      </c>
    </row>
    <row r="517" customFormat="false" ht="15.75" hidden="false" customHeight="false" outlineLevel="0" collapsed="false">
      <c r="A517" s="15" t="e">
        <v>#NAME?</v>
      </c>
      <c r="B517" s="18" t="n">
        <v>408.44</v>
      </c>
      <c r="C517" s="58" t="n">
        <v>25.4</v>
      </c>
      <c r="D517" s="58" t="n">
        <v>21.3</v>
      </c>
      <c r="E517" s="58" t="n">
        <v>6.2</v>
      </c>
      <c r="F517" s="58" t="n">
        <v>8.3</v>
      </c>
      <c r="G517" s="58" t="n">
        <v>3.2</v>
      </c>
      <c r="H517" s="123" t="s">
        <v>84</v>
      </c>
      <c r="I517" s="124" t="n">
        <v>45435</v>
      </c>
      <c r="J517" s="125" t="n">
        <f aca="false">Racao!$J$24</f>
        <v>125.1949153</v>
      </c>
      <c r="K517" s="126" t="n">
        <f aca="false">(Dados_Peso!$O$5-Dados_Peso!$N$5)/21</f>
        <v>3.655238095</v>
      </c>
      <c r="L517" s="123" t="n">
        <v>41</v>
      </c>
      <c r="M517" s="123" t="n">
        <v>850</v>
      </c>
      <c r="N517" s="18" t="n">
        <f aca="false">M517-B517</f>
        <v>441.56</v>
      </c>
      <c r="O517" s="126" t="n">
        <f aca="false">R517/(Dados_Peso!$O$9)</f>
        <v>4.486899515</v>
      </c>
      <c r="P517" s="126" t="n">
        <f aca="false">(Dados_Peso!$O$5-Dados_Peso!$K$5)/80</f>
        <v>3.4045625</v>
      </c>
      <c r="Q517" s="127" t="n">
        <f aca="false">Racao!$G$7*R517</f>
        <v>1.742736898</v>
      </c>
      <c r="R517" s="128" t="n">
        <f aca="false">Racao!$J$21</f>
        <v>344.4144068</v>
      </c>
    </row>
    <row r="518" customFormat="false" ht="15.75" hidden="false" customHeight="false" outlineLevel="0" collapsed="false">
      <c r="A518" s="15" t="e">
        <v>#NAME?</v>
      </c>
      <c r="B518" s="18" t="n">
        <v>282.48</v>
      </c>
      <c r="C518" s="58" t="n">
        <v>23.5</v>
      </c>
      <c r="D518" s="58" t="n">
        <v>19.7</v>
      </c>
      <c r="E518" s="58" t="n">
        <v>5.8</v>
      </c>
      <c r="F518" s="58" t="n">
        <v>7.8</v>
      </c>
      <c r="G518" s="58" t="n">
        <v>2.9</v>
      </c>
      <c r="H518" s="123" t="s">
        <v>86</v>
      </c>
      <c r="I518" s="124" t="n">
        <v>45435</v>
      </c>
      <c r="J518" s="125" t="n">
        <f aca="false">Racao!$J$24</f>
        <v>125.1949153</v>
      </c>
      <c r="K518" s="126" t="n">
        <f aca="false">(Dados_Peso!$O$5-Dados_Peso!$N$5)/21</f>
        <v>3.655238095</v>
      </c>
      <c r="L518" s="123" t="n">
        <v>41</v>
      </c>
      <c r="M518" s="123" t="n">
        <v>850</v>
      </c>
      <c r="N518" s="18" t="n">
        <f aca="false">M518-B518</f>
        <v>567.52</v>
      </c>
      <c r="O518" s="126" t="n">
        <f aca="false">R518/(Dados_Peso!$O$9)</f>
        <v>4.486899515</v>
      </c>
      <c r="P518" s="126" t="n">
        <f aca="false">(Dados_Peso!$O$5-Dados_Peso!$K$5)/80</f>
        <v>3.4045625</v>
      </c>
      <c r="Q518" s="127" t="n">
        <f aca="false">Racao!$G$7*R518</f>
        <v>1.742736898</v>
      </c>
      <c r="R518" s="128" t="n">
        <f aca="false">Racao!$J$21</f>
        <v>344.4144068</v>
      </c>
    </row>
    <row r="519" customFormat="false" ht="15.75" hidden="false" customHeight="false" outlineLevel="0" collapsed="false">
      <c r="A519" s="15" t="e">
        <v>#NAME?</v>
      </c>
      <c r="B519" s="18" t="n">
        <v>251.62</v>
      </c>
      <c r="C519" s="58" t="n">
        <v>24.8</v>
      </c>
      <c r="D519" s="58" t="n">
        <v>20.4</v>
      </c>
      <c r="E519" s="58" t="n">
        <v>6.3</v>
      </c>
      <c r="F519" s="58" t="n">
        <v>8.1</v>
      </c>
      <c r="G519" s="58" t="n">
        <v>3.1</v>
      </c>
      <c r="H519" s="123" t="s">
        <v>84</v>
      </c>
      <c r="I519" s="124" t="n">
        <v>45435</v>
      </c>
      <c r="J519" s="125" t="n">
        <f aca="false">Racao!$J$24</f>
        <v>125.1949153</v>
      </c>
      <c r="K519" s="126" t="n">
        <f aca="false">(Dados_Peso!$O$5-Dados_Peso!$N$5)/21</f>
        <v>3.655238095</v>
      </c>
      <c r="L519" s="123" t="n">
        <v>41</v>
      </c>
      <c r="M519" s="123" t="n">
        <v>850</v>
      </c>
      <c r="N519" s="18" t="n">
        <f aca="false">M519-B519</f>
        <v>598.38</v>
      </c>
      <c r="O519" s="126" t="n">
        <f aca="false">R519/(Dados_Peso!$O$9)</f>
        <v>4.486899515</v>
      </c>
      <c r="P519" s="126" t="n">
        <f aca="false">(Dados_Peso!$O$5-Dados_Peso!$K$5)/80</f>
        <v>3.4045625</v>
      </c>
      <c r="Q519" s="127" t="n">
        <f aca="false">Racao!$G$7*R519</f>
        <v>1.742736898</v>
      </c>
      <c r="R519" s="128" t="n">
        <f aca="false">Racao!$J$21</f>
        <v>344.4144068</v>
      </c>
    </row>
    <row r="520" customFormat="false" ht="15.75" hidden="false" customHeight="false" outlineLevel="0" collapsed="false">
      <c r="A520" s="15" t="e">
        <v>#NAME?</v>
      </c>
      <c r="B520" s="18" t="n">
        <v>309.02</v>
      </c>
      <c r="C520" s="58" t="n">
        <v>25</v>
      </c>
      <c r="D520" s="58" t="n">
        <v>20.7</v>
      </c>
      <c r="E520" s="58" t="n">
        <v>6.4</v>
      </c>
      <c r="F520" s="58" t="n">
        <v>7.5</v>
      </c>
      <c r="G520" s="58" t="n">
        <v>3</v>
      </c>
      <c r="H520" s="123" t="s">
        <v>85</v>
      </c>
      <c r="I520" s="124" t="n">
        <v>45435</v>
      </c>
      <c r="J520" s="125" t="n">
        <f aca="false">Racao!$J$24</f>
        <v>125.1949153</v>
      </c>
      <c r="K520" s="126" t="n">
        <f aca="false">(Dados_Peso!$O$5-Dados_Peso!$N$5)/21</f>
        <v>3.655238095</v>
      </c>
      <c r="L520" s="123" t="n">
        <v>41</v>
      </c>
      <c r="M520" s="123" t="n">
        <v>850</v>
      </c>
      <c r="N520" s="18" t="n">
        <f aca="false">M520-B520</f>
        <v>540.98</v>
      </c>
      <c r="O520" s="126" t="n">
        <f aca="false">R520/(Dados_Peso!$O$9)</f>
        <v>4.486899515</v>
      </c>
      <c r="P520" s="126" t="n">
        <f aca="false">(Dados_Peso!$O$5-Dados_Peso!$K$5)/80</f>
        <v>3.4045625</v>
      </c>
      <c r="Q520" s="127" t="n">
        <f aca="false">Racao!$G$7*R520</f>
        <v>1.742736898</v>
      </c>
      <c r="R520" s="128" t="n">
        <f aca="false">Racao!$J$21</f>
        <v>344.4144068</v>
      </c>
    </row>
    <row r="521" customFormat="false" ht="15.75" hidden="false" customHeight="false" outlineLevel="0" collapsed="false">
      <c r="A521" s="15" t="e">
        <v>#NAME?</v>
      </c>
      <c r="B521" s="18" t="n">
        <v>369.52</v>
      </c>
      <c r="C521" s="58" t="n">
        <v>25</v>
      </c>
      <c r="D521" s="58" t="n">
        <v>20.5</v>
      </c>
      <c r="E521" s="58" t="n">
        <v>6.5</v>
      </c>
      <c r="F521" s="58" t="n">
        <v>7.7</v>
      </c>
      <c r="G521" s="58" t="n">
        <v>3.1</v>
      </c>
      <c r="H521" s="123" t="s">
        <v>84</v>
      </c>
      <c r="I521" s="124" t="n">
        <v>45435</v>
      </c>
      <c r="J521" s="125" t="n">
        <f aca="false">Racao!$J$24</f>
        <v>125.1949153</v>
      </c>
      <c r="K521" s="126" t="n">
        <f aca="false">(Dados_Peso!$O$5-Dados_Peso!$N$5)/21</f>
        <v>3.655238095</v>
      </c>
      <c r="L521" s="123" t="n">
        <v>41</v>
      </c>
      <c r="M521" s="123" t="n">
        <v>850</v>
      </c>
      <c r="N521" s="18" t="n">
        <f aca="false">M521-B521</f>
        <v>480.48</v>
      </c>
      <c r="O521" s="126" t="n">
        <f aca="false">R521/(Dados_Peso!$O$9)</f>
        <v>4.486899515</v>
      </c>
      <c r="P521" s="126" t="n">
        <f aca="false">(Dados_Peso!$O$5-Dados_Peso!$K$5)/80</f>
        <v>3.4045625</v>
      </c>
      <c r="Q521" s="127" t="n">
        <f aca="false">Racao!$G$7*R521</f>
        <v>1.742736898</v>
      </c>
      <c r="R521" s="128" t="n">
        <f aca="false">Racao!$J$21</f>
        <v>344.4144068</v>
      </c>
    </row>
    <row r="522" customFormat="false" ht="15.75" hidden="false" customHeight="false" outlineLevel="0" collapsed="false">
      <c r="A522" s="15" t="e">
        <v>#NAME?</v>
      </c>
      <c r="B522" s="18" t="n">
        <v>391.57</v>
      </c>
      <c r="C522" s="58" t="n">
        <v>25.4</v>
      </c>
      <c r="D522" s="58" t="n">
        <v>21.3</v>
      </c>
      <c r="E522" s="58" t="n">
        <v>7</v>
      </c>
      <c r="F522" s="58" t="n">
        <v>8.3</v>
      </c>
      <c r="G522" s="58" t="n">
        <v>3.2</v>
      </c>
      <c r="H522" s="123" t="s">
        <v>84</v>
      </c>
      <c r="I522" s="124" t="n">
        <v>45435</v>
      </c>
      <c r="J522" s="125" t="n">
        <f aca="false">Racao!$J$24</f>
        <v>125.1949153</v>
      </c>
      <c r="K522" s="126" t="n">
        <f aca="false">(Dados_Peso!$O$5-Dados_Peso!$N$5)/21</f>
        <v>3.655238095</v>
      </c>
      <c r="L522" s="123" t="n">
        <v>41</v>
      </c>
      <c r="M522" s="123" t="n">
        <v>850</v>
      </c>
      <c r="N522" s="18" t="n">
        <f aca="false">M522-B522</f>
        <v>458.43</v>
      </c>
      <c r="O522" s="126" t="n">
        <f aca="false">R522/(Dados_Peso!$O$9)</f>
        <v>4.486899515</v>
      </c>
      <c r="P522" s="126" t="n">
        <f aca="false">(Dados_Peso!$O$5-Dados_Peso!$K$5)/80</f>
        <v>3.4045625</v>
      </c>
      <c r="Q522" s="127" t="n">
        <f aca="false">Racao!$G$7*R522</f>
        <v>1.742736898</v>
      </c>
      <c r="R522" s="128" t="n">
        <f aca="false">Racao!$J$21</f>
        <v>344.4144068</v>
      </c>
    </row>
    <row r="523" customFormat="false" ht="15.75" hidden="false" customHeight="false" outlineLevel="0" collapsed="false">
      <c r="A523" s="15" t="e">
        <v>#NAME?</v>
      </c>
      <c r="B523" s="18" t="n">
        <v>329.33</v>
      </c>
      <c r="C523" s="58" t="n">
        <v>26.3</v>
      </c>
      <c r="D523" s="58" t="n">
        <v>22</v>
      </c>
      <c r="E523" s="58" t="n">
        <v>7</v>
      </c>
      <c r="F523" s="58" t="n">
        <v>7.8</v>
      </c>
      <c r="G523" s="58" t="n">
        <v>3.1</v>
      </c>
      <c r="H523" s="123" t="s">
        <v>85</v>
      </c>
      <c r="I523" s="124" t="n">
        <v>45435</v>
      </c>
      <c r="J523" s="125" t="n">
        <f aca="false">Racao!$J$24</f>
        <v>125.1949153</v>
      </c>
      <c r="K523" s="126" t="n">
        <f aca="false">(Dados_Peso!$O$5-Dados_Peso!$N$5)/21</f>
        <v>3.655238095</v>
      </c>
      <c r="L523" s="123" t="n">
        <v>41</v>
      </c>
      <c r="M523" s="123" t="n">
        <v>850</v>
      </c>
      <c r="N523" s="18" t="n">
        <f aca="false">M523-B523</f>
        <v>520.67</v>
      </c>
      <c r="O523" s="126" t="n">
        <f aca="false">R523/(Dados_Peso!$O$9)</f>
        <v>4.486899515</v>
      </c>
      <c r="P523" s="126" t="n">
        <f aca="false">(Dados_Peso!$O$5-Dados_Peso!$K$5)/80</f>
        <v>3.4045625</v>
      </c>
      <c r="Q523" s="127" t="n">
        <f aca="false">Racao!$G$7*R523</f>
        <v>1.742736898</v>
      </c>
      <c r="R523" s="128" t="n">
        <f aca="false">Racao!$J$21</f>
        <v>344.4144068</v>
      </c>
    </row>
    <row r="524" customFormat="false" ht="15.75" hidden="false" customHeight="false" outlineLevel="0" collapsed="false">
      <c r="A524" s="15" t="e">
        <v>#NAME?</v>
      </c>
      <c r="B524" s="18" t="n">
        <v>341.32</v>
      </c>
      <c r="C524" s="58" t="n">
        <v>24.8</v>
      </c>
      <c r="D524" s="58" t="n">
        <v>20.7</v>
      </c>
      <c r="E524" s="58" t="n">
        <v>6.8</v>
      </c>
      <c r="F524" s="58" t="n">
        <v>8</v>
      </c>
      <c r="G524" s="58" t="n">
        <v>3.2</v>
      </c>
      <c r="H524" s="123" t="s">
        <v>84</v>
      </c>
      <c r="I524" s="124" t="n">
        <v>45435</v>
      </c>
      <c r="J524" s="125" t="n">
        <f aca="false">Racao!$J$24</f>
        <v>125.1949153</v>
      </c>
      <c r="K524" s="126" t="n">
        <f aca="false">(Dados_Peso!$O$5-Dados_Peso!$N$5)/21</f>
        <v>3.655238095</v>
      </c>
      <c r="L524" s="123" t="n">
        <v>41</v>
      </c>
      <c r="M524" s="123" t="n">
        <v>850</v>
      </c>
      <c r="N524" s="18" t="n">
        <f aca="false">M524-B524</f>
        <v>508.68</v>
      </c>
      <c r="O524" s="126" t="n">
        <f aca="false">R524/(Dados_Peso!$O$9)</f>
        <v>4.486899515</v>
      </c>
      <c r="P524" s="126" t="n">
        <f aca="false">(Dados_Peso!$O$5-Dados_Peso!$K$5)/80</f>
        <v>3.4045625</v>
      </c>
      <c r="Q524" s="127" t="n">
        <f aca="false">Racao!$G$7*R524</f>
        <v>1.742736898</v>
      </c>
      <c r="R524" s="128" t="n">
        <f aca="false">Racao!$J$21</f>
        <v>344.4144068</v>
      </c>
    </row>
    <row r="525" customFormat="false" ht="15.75" hidden="false" customHeight="false" outlineLevel="0" collapsed="false">
      <c r="A525" s="15" t="e">
        <v>#NAME?</v>
      </c>
      <c r="B525" s="18" t="n">
        <v>310.94</v>
      </c>
      <c r="C525" s="58" t="n">
        <v>24.5</v>
      </c>
      <c r="D525" s="58" t="n">
        <v>20.6</v>
      </c>
      <c r="E525" s="58" t="n">
        <v>6.5</v>
      </c>
      <c r="F525" s="58" t="n">
        <v>8</v>
      </c>
      <c r="G525" s="58" t="n">
        <v>3.2</v>
      </c>
      <c r="H525" s="123" t="s">
        <v>85</v>
      </c>
      <c r="I525" s="124" t="n">
        <v>45435</v>
      </c>
      <c r="J525" s="125" t="n">
        <f aca="false">Racao!$J$24</f>
        <v>125.1949153</v>
      </c>
      <c r="K525" s="126" t="n">
        <f aca="false">(Dados_Peso!$O$5-Dados_Peso!$N$5)/21</f>
        <v>3.655238095</v>
      </c>
      <c r="L525" s="123" t="n">
        <v>41</v>
      </c>
      <c r="M525" s="123" t="n">
        <v>850</v>
      </c>
      <c r="N525" s="18" t="n">
        <f aca="false">M525-B525</f>
        <v>539.06</v>
      </c>
      <c r="O525" s="126" t="n">
        <f aca="false">R525/(Dados_Peso!$O$9)</f>
        <v>4.486899515</v>
      </c>
      <c r="P525" s="126" t="n">
        <f aca="false">(Dados_Peso!$O$5-Dados_Peso!$K$5)/80</f>
        <v>3.4045625</v>
      </c>
      <c r="Q525" s="127" t="n">
        <f aca="false">Racao!$G$7*R525</f>
        <v>1.742736898</v>
      </c>
      <c r="R525" s="128" t="n">
        <f aca="false">Racao!$J$21</f>
        <v>344.4144068</v>
      </c>
    </row>
    <row r="526" customFormat="false" ht="15.75" hidden="false" customHeight="false" outlineLevel="0" collapsed="false">
      <c r="A526" s="15" t="e">
        <v>#NAME?</v>
      </c>
      <c r="B526" s="18" t="n">
        <v>332.17</v>
      </c>
      <c r="C526" s="58" t="n">
        <v>24.4</v>
      </c>
      <c r="D526" s="58" t="n">
        <v>20.2</v>
      </c>
      <c r="E526" s="58" t="n">
        <v>6.4</v>
      </c>
      <c r="F526" s="58" t="n">
        <v>7.6</v>
      </c>
      <c r="G526" s="58" t="n">
        <v>3.1</v>
      </c>
      <c r="H526" s="123" t="s">
        <v>85</v>
      </c>
      <c r="I526" s="124" t="n">
        <v>45435</v>
      </c>
      <c r="J526" s="125" t="n">
        <f aca="false">Racao!$J$24</f>
        <v>125.1949153</v>
      </c>
      <c r="K526" s="126" t="n">
        <f aca="false">(Dados_Peso!$O$5-Dados_Peso!$N$5)/21</f>
        <v>3.655238095</v>
      </c>
      <c r="L526" s="123" t="n">
        <v>41</v>
      </c>
      <c r="M526" s="123" t="n">
        <v>850</v>
      </c>
      <c r="N526" s="18" t="n">
        <f aca="false">M526-B526</f>
        <v>517.83</v>
      </c>
      <c r="O526" s="126" t="n">
        <f aca="false">R526/(Dados_Peso!$O$9)</f>
        <v>4.486899515</v>
      </c>
      <c r="P526" s="126" t="n">
        <f aca="false">(Dados_Peso!$O$5-Dados_Peso!$K$5)/80</f>
        <v>3.4045625</v>
      </c>
      <c r="Q526" s="127" t="n">
        <f aca="false">Racao!$G$7*R526</f>
        <v>1.742736898</v>
      </c>
      <c r="R526" s="128" t="n">
        <f aca="false">Racao!$J$21</f>
        <v>344.4144068</v>
      </c>
    </row>
    <row r="527" customFormat="false" ht="15.75" hidden="false" customHeight="false" outlineLevel="0" collapsed="false">
      <c r="A527" s="15" t="e">
        <v>#NAME?</v>
      </c>
      <c r="B527" s="18" t="n">
        <v>354.86</v>
      </c>
      <c r="C527" s="58" t="n">
        <v>24.4</v>
      </c>
      <c r="D527" s="58" t="n">
        <v>20.6</v>
      </c>
      <c r="E527" s="58" t="n">
        <v>6.3</v>
      </c>
      <c r="F527" s="58" t="n">
        <v>7.9</v>
      </c>
      <c r="G527" s="58" t="n">
        <v>3</v>
      </c>
      <c r="H527" s="123" t="s">
        <v>84</v>
      </c>
      <c r="I527" s="124" t="n">
        <v>45435</v>
      </c>
      <c r="J527" s="125" t="n">
        <f aca="false">Racao!$J$24</f>
        <v>125.1949153</v>
      </c>
      <c r="K527" s="126" t="n">
        <f aca="false">(Dados_Peso!$O$5-Dados_Peso!$N$5)/21</f>
        <v>3.655238095</v>
      </c>
      <c r="L527" s="123" t="n">
        <v>41</v>
      </c>
      <c r="M527" s="123" t="n">
        <v>850</v>
      </c>
      <c r="N527" s="18" t="n">
        <f aca="false">M527-B527</f>
        <v>495.14</v>
      </c>
      <c r="O527" s="126" t="n">
        <f aca="false">R527/(Dados_Peso!$O$9)</f>
        <v>4.486899515</v>
      </c>
      <c r="P527" s="126" t="n">
        <f aca="false">(Dados_Peso!$O$5-Dados_Peso!$K$5)/80</f>
        <v>3.4045625</v>
      </c>
      <c r="Q527" s="127" t="n">
        <f aca="false">Racao!$G$7*R527</f>
        <v>1.742736898</v>
      </c>
      <c r="R527" s="128" t="n">
        <f aca="false">Racao!$J$21</f>
        <v>344.4144068</v>
      </c>
    </row>
    <row r="528" customFormat="false" ht="15.75" hidden="false" customHeight="false" outlineLevel="0" collapsed="false">
      <c r="A528" s="15" t="e">
        <v>#NAME?</v>
      </c>
      <c r="B528" s="18" t="n">
        <v>311.39</v>
      </c>
      <c r="C528" s="58" t="n">
        <v>23.8</v>
      </c>
      <c r="D528" s="58" t="n">
        <v>20.1</v>
      </c>
      <c r="E528" s="58" t="n">
        <v>6.5</v>
      </c>
      <c r="F528" s="58" t="n">
        <v>7.5</v>
      </c>
      <c r="G528" s="58" t="n">
        <v>3.1</v>
      </c>
      <c r="H528" s="123" t="s">
        <v>85</v>
      </c>
      <c r="I528" s="124" t="n">
        <v>45435</v>
      </c>
      <c r="J528" s="125" t="n">
        <f aca="false">Racao!$J$24</f>
        <v>125.1949153</v>
      </c>
      <c r="K528" s="126" t="n">
        <f aca="false">(Dados_Peso!$O$5-Dados_Peso!$N$5)/21</f>
        <v>3.655238095</v>
      </c>
      <c r="L528" s="123" t="n">
        <v>41</v>
      </c>
      <c r="M528" s="123" t="n">
        <v>850</v>
      </c>
      <c r="N528" s="18" t="n">
        <f aca="false">M528-B528</f>
        <v>538.61</v>
      </c>
      <c r="O528" s="126" t="n">
        <f aca="false">R528/(Dados_Peso!$O$9)</f>
        <v>4.486899515</v>
      </c>
      <c r="P528" s="126" t="n">
        <f aca="false">(Dados_Peso!$O$5-Dados_Peso!$K$5)/80</f>
        <v>3.4045625</v>
      </c>
      <c r="Q528" s="127" t="n">
        <f aca="false">Racao!$G$7*R528</f>
        <v>1.742736898</v>
      </c>
      <c r="R528" s="128" t="n">
        <f aca="false">Racao!$J$21</f>
        <v>344.4144068</v>
      </c>
    </row>
    <row r="529" customFormat="false" ht="15.75" hidden="false" customHeight="false" outlineLevel="0" collapsed="false">
      <c r="A529" s="15" t="e">
        <v>#NAME?</v>
      </c>
      <c r="B529" s="18" t="n">
        <v>316.53</v>
      </c>
      <c r="C529" s="58" t="n">
        <v>25</v>
      </c>
      <c r="D529" s="58" t="n">
        <v>20.7</v>
      </c>
      <c r="E529" s="58" t="n">
        <v>6.8</v>
      </c>
      <c r="F529" s="58" t="n">
        <v>7.5</v>
      </c>
      <c r="G529" s="58" t="n">
        <v>3</v>
      </c>
      <c r="H529" s="123" t="s">
        <v>85</v>
      </c>
      <c r="I529" s="124" t="n">
        <v>45435</v>
      </c>
      <c r="J529" s="125" t="n">
        <f aca="false">Racao!$J$24</f>
        <v>125.1949153</v>
      </c>
      <c r="K529" s="126" t="n">
        <f aca="false">(Dados_Peso!$O$5-Dados_Peso!$N$5)/21</f>
        <v>3.655238095</v>
      </c>
      <c r="L529" s="123" t="n">
        <v>41</v>
      </c>
      <c r="M529" s="123" t="n">
        <v>850</v>
      </c>
      <c r="N529" s="18" t="n">
        <f aca="false">M529-B529</f>
        <v>533.47</v>
      </c>
      <c r="O529" s="126" t="n">
        <f aca="false">R529/(Dados_Peso!$O$9)</f>
        <v>4.486899515</v>
      </c>
      <c r="P529" s="126" t="n">
        <f aca="false">(Dados_Peso!$O$5-Dados_Peso!$K$5)/80</f>
        <v>3.4045625</v>
      </c>
      <c r="Q529" s="127" t="n">
        <f aca="false">Racao!$G$7*R529</f>
        <v>1.742736898</v>
      </c>
      <c r="R529" s="128" t="n">
        <f aca="false">Racao!$J$21</f>
        <v>344.4144068</v>
      </c>
    </row>
    <row r="530" customFormat="false" ht="15.75" hidden="false" customHeight="false" outlineLevel="0" collapsed="false">
      <c r="A530" s="15" t="e">
        <v>#NAME?</v>
      </c>
      <c r="B530" s="18" t="n">
        <v>406.44</v>
      </c>
      <c r="C530" s="58" t="n">
        <v>25.2</v>
      </c>
      <c r="D530" s="58" t="n">
        <v>20.8</v>
      </c>
      <c r="E530" s="58" t="n">
        <v>6.9</v>
      </c>
      <c r="F530" s="58" t="n">
        <v>8.7</v>
      </c>
      <c r="G530" s="58" t="n">
        <v>3.3</v>
      </c>
      <c r="H530" s="123" t="s">
        <v>84</v>
      </c>
      <c r="I530" s="124" t="n">
        <v>45435</v>
      </c>
      <c r="J530" s="125" t="n">
        <f aca="false">Racao!$J$24</f>
        <v>125.1949153</v>
      </c>
      <c r="K530" s="126" t="n">
        <f aca="false">(Dados_Peso!$O$5-Dados_Peso!$N$5)/21</f>
        <v>3.655238095</v>
      </c>
      <c r="L530" s="123" t="n">
        <v>41</v>
      </c>
      <c r="M530" s="123" t="n">
        <v>850</v>
      </c>
      <c r="N530" s="18" t="n">
        <f aca="false">M530-B530</f>
        <v>443.56</v>
      </c>
      <c r="O530" s="126" t="n">
        <f aca="false">R530/(Dados_Peso!$O$9)</f>
        <v>4.486899515</v>
      </c>
      <c r="P530" s="126" t="n">
        <f aca="false">(Dados_Peso!$O$5-Dados_Peso!$K$5)/80</f>
        <v>3.4045625</v>
      </c>
      <c r="Q530" s="127" t="n">
        <f aca="false">Racao!$G$7*R530</f>
        <v>1.742736898</v>
      </c>
      <c r="R530" s="128" t="n">
        <f aca="false">Racao!$J$21</f>
        <v>344.4144068</v>
      </c>
    </row>
    <row r="531" customFormat="false" ht="15.75" hidden="false" customHeight="false" outlineLevel="0" collapsed="false">
      <c r="A531" s="15" t="e">
        <v>#NAME?</v>
      </c>
      <c r="B531" s="18" t="n">
        <v>320.5</v>
      </c>
      <c r="C531" s="58" t="n">
        <v>24.8</v>
      </c>
      <c r="D531" s="58" t="n">
        <v>21</v>
      </c>
      <c r="E531" s="58" t="n">
        <v>6.7</v>
      </c>
      <c r="F531" s="58" t="n">
        <v>7.4</v>
      </c>
      <c r="G531" s="58" t="n">
        <v>3</v>
      </c>
      <c r="H531" s="123" t="s">
        <v>85</v>
      </c>
      <c r="I531" s="124" t="n">
        <v>45435</v>
      </c>
      <c r="J531" s="125" t="n">
        <f aca="false">Racao!$J$24</f>
        <v>125.1949153</v>
      </c>
      <c r="K531" s="126" t="n">
        <f aca="false">(Dados_Peso!$O$5-Dados_Peso!$N$5)/21</f>
        <v>3.655238095</v>
      </c>
      <c r="L531" s="123" t="n">
        <v>41</v>
      </c>
      <c r="M531" s="123" t="n">
        <v>850</v>
      </c>
      <c r="N531" s="18" t="n">
        <f aca="false">M531-B531</f>
        <v>529.5</v>
      </c>
      <c r="O531" s="126" t="n">
        <f aca="false">R531/(Dados_Peso!$O$9)</f>
        <v>4.486899515</v>
      </c>
      <c r="P531" s="126" t="n">
        <f aca="false">(Dados_Peso!$O$5-Dados_Peso!$K$5)/80</f>
        <v>3.4045625</v>
      </c>
      <c r="Q531" s="127" t="n">
        <f aca="false">Racao!$G$7*R531</f>
        <v>1.742736898</v>
      </c>
      <c r="R531" s="128" t="n">
        <f aca="false">Racao!$J$21</f>
        <v>344.4144068</v>
      </c>
    </row>
    <row r="532" customFormat="false" ht="15.75" hidden="false" customHeight="false" outlineLevel="0" collapsed="false">
      <c r="A532" s="15" t="e">
        <v>#NAME?</v>
      </c>
      <c r="B532" s="18" t="n">
        <v>316.02</v>
      </c>
      <c r="C532" s="58" t="n">
        <v>26</v>
      </c>
      <c r="D532" s="58" t="n">
        <v>21.9</v>
      </c>
      <c r="E532" s="58" t="n">
        <v>6.8</v>
      </c>
      <c r="F532" s="58" t="n">
        <v>7.8</v>
      </c>
      <c r="G532" s="58" t="n">
        <v>2.9</v>
      </c>
      <c r="H532" s="123" t="s">
        <v>85</v>
      </c>
      <c r="I532" s="124" t="n">
        <v>45435</v>
      </c>
      <c r="J532" s="125" t="n">
        <f aca="false">Racao!$J$24</f>
        <v>125.1949153</v>
      </c>
      <c r="K532" s="126" t="n">
        <f aca="false">(Dados_Peso!$O$5-Dados_Peso!$N$5)/21</f>
        <v>3.655238095</v>
      </c>
      <c r="L532" s="123" t="n">
        <v>41</v>
      </c>
      <c r="M532" s="123" t="n">
        <v>850</v>
      </c>
      <c r="N532" s="18" t="n">
        <f aca="false">M532-B532</f>
        <v>533.98</v>
      </c>
      <c r="O532" s="126" t="n">
        <f aca="false">R532/(Dados_Peso!$O$9)</f>
        <v>4.486899515</v>
      </c>
      <c r="P532" s="126" t="n">
        <f aca="false">(Dados_Peso!$O$5-Dados_Peso!$K$5)/80</f>
        <v>3.4045625</v>
      </c>
      <c r="Q532" s="127" t="n">
        <f aca="false">Racao!$G$7*R532</f>
        <v>1.742736898</v>
      </c>
      <c r="R532" s="128" t="n">
        <f aca="false">Racao!$J$21</f>
        <v>344.4144068</v>
      </c>
    </row>
    <row r="533" customFormat="false" ht="15.75" hidden="false" customHeight="false" outlineLevel="0" collapsed="false">
      <c r="A533" s="15" t="e">
        <v>#NAME?</v>
      </c>
      <c r="B533" s="18" t="n">
        <v>294.48</v>
      </c>
      <c r="C533" s="58" t="n">
        <v>24.4</v>
      </c>
      <c r="D533" s="58" t="n">
        <v>20.8</v>
      </c>
      <c r="E533" s="58" t="n">
        <v>6.3</v>
      </c>
      <c r="F533" s="58" t="n">
        <v>7.3</v>
      </c>
      <c r="G533" s="58" t="n">
        <v>3</v>
      </c>
      <c r="H533" s="123" t="s">
        <v>86</v>
      </c>
      <c r="I533" s="124" t="n">
        <v>45435</v>
      </c>
      <c r="J533" s="125" t="n">
        <f aca="false">Racao!$J$24</f>
        <v>125.1949153</v>
      </c>
      <c r="K533" s="126" t="n">
        <f aca="false">(Dados_Peso!$O$5-Dados_Peso!$N$5)/21</f>
        <v>3.655238095</v>
      </c>
      <c r="L533" s="123" t="n">
        <v>41</v>
      </c>
      <c r="M533" s="123" t="n">
        <v>850</v>
      </c>
      <c r="N533" s="18" t="n">
        <f aca="false">M533-B533</f>
        <v>555.52</v>
      </c>
      <c r="O533" s="126" t="n">
        <f aca="false">R533/(Dados_Peso!$O$9)</f>
        <v>4.486899515</v>
      </c>
      <c r="P533" s="126" t="n">
        <f aca="false">(Dados_Peso!$O$5-Dados_Peso!$K$5)/80</f>
        <v>3.4045625</v>
      </c>
      <c r="Q533" s="127" t="n">
        <f aca="false">Racao!$G$7*R533</f>
        <v>1.742736898</v>
      </c>
      <c r="R533" s="128" t="n">
        <f aca="false">Racao!$J$21</f>
        <v>344.4144068</v>
      </c>
    </row>
    <row r="534" customFormat="false" ht="15.75" hidden="false" customHeight="false" outlineLevel="0" collapsed="false">
      <c r="A534" s="15" t="e">
        <v>#NAME?</v>
      </c>
      <c r="B534" s="18" t="n">
        <v>256.73</v>
      </c>
      <c r="C534" s="58" t="n">
        <v>23.5</v>
      </c>
      <c r="D534" s="58" t="n">
        <v>19.8</v>
      </c>
      <c r="E534" s="58" t="n">
        <v>6.7</v>
      </c>
      <c r="F534" s="58" t="n">
        <v>7.2</v>
      </c>
      <c r="G534" s="58" t="n">
        <v>2.9</v>
      </c>
      <c r="H534" s="123" t="s">
        <v>86</v>
      </c>
      <c r="I534" s="124" t="n">
        <v>45435</v>
      </c>
      <c r="J534" s="125" t="n">
        <f aca="false">Racao!$J$24</f>
        <v>125.1949153</v>
      </c>
      <c r="K534" s="126" t="n">
        <f aca="false">(Dados_Peso!$O$5-Dados_Peso!$N$5)/21</f>
        <v>3.655238095</v>
      </c>
      <c r="L534" s="123" t="n">
        <v>41</v>
      </c>
      <c r="M534" s="123" t="n">
        <v>850</v>
      </c>
      <c r="N534" s="18" t="n">
        <f aca="false">M534-B534</f>
        <v>593.27</v>
      </c>
      <c r="O534" s="126" t="n">
        <f aca="false">R534/(Dados_Peso!$O$9)</f>
        <v>4.486899515</v>
      </c>
      <c r="P534" s="126" t="n">
        <f aca="false">(Dados_Peso!$O$5-Dados_Peso!$K$5)/80</f>
        <v>3.4045625</v>
      </c>
      <c r="Q534" s="127" t="n">
        <f aca="false">Racao!$G$7*R534</f>
        <v>1.742736898</v>
      </c>
      <c r="R534" s="128" t="n">
        <f aca="false">Racao!$J$21</f>
        <v>344.4144068</v>
      </c>
    </row>
    <row r="535" customFormat="false" ht="15.75" hidden="false" customHeight="false" outlineLevel="0" collapsed="false">
      <c r="A535" s="15" t="e">
        <v>#NAME?</v>
      </c>
      <c r="B535" s="18" t="n">
        <v>335.11</v>
      </c>
      <c r="C535" s="58" t="n">
        <v>24.4</v>
      </c>
      <c r="D535" s="58" t="n">
        <v>20.3</v>
      </c>
      <c r="E535" s="58" t="n">
        <v>6.8</v>
      </c>
      <c r="F535" s="58" t="n">
        <v>7.6</v>
      </c>
      <c r="G535" s="58" t="n">
        <v>3.1</v>
      </c>
      <c r="H535" s="123" t="s">
        <v>84</v>
      </c>
      <c r="I535" s="124" t="n">
        <v>45435</v>
      </c>
      <c r="J535" s="125" t="n">
        <f aca="false">Racao!$J$24</f>
        <v>125.1949153</v>
      </c>
      <c r="K535" s="126" t="n">
        <f aca="false">(Dados_Peso!$O$5-Dados_Peso!$N$5)/21</f>
        <v>3.655238095</v>
      </c>
      <c r="L535" s="123" t="n">
        <v>41</v>
      </c>
      <c r="M535" s="123" t="n">
        <v>850</v>
      </c>
      <c r="N535" s="18" t="n">
        <f aca="false">M535-B535</f>
        <v>514.89</v>
      </c>
      <c r="O535" s="126" t="n">
        <f aca="false">R535/(Dados_Peso!$O$9)</f>
        <v>4.486899515</v>
      </c>
      <c r="P535" s="126" t="n">
        <f aca="false">(Dados_Peso!$O$5-Dados_Peso!$K$5)/80</f>
        <v>3.4045625</v>
      </c>
      <c r="Q535" s="127" t="n">
        <f aca="false">Racao!$G$7*R535</f>
        <v>1.742736898</v>
      </c>
      <c r="R535" s="128" t="n">
        <f aca="false">Racao!$J$21</f>
        <v>344.4144068</v>
      </c>
    </row>
    <row r="536" customFormat="false" ht="15.75" hidden="false" customHeight="false" outlineLevel="0" collapsed="false">
      <c r="A536" s="15" t="e">
        <v>#NAME?</v>
      </c>
      <c r="B536" s="18" t="n">
        <v>341.28</v>
      </c>
      <c r="C536" s="58" t="n">
        <v>23.8</v>
      </c>
      <c r="D536" s="58" t="n">
        <v>19.8</v>
      </c>
      <c r="E536" s="58" t="n">
        <v>6.5</v>
      </c>
      <c r="F536" s="58" t="n">
        <v>7.7</v>
      </c>
      <c r="G536" s="58" t="n">
        <v>3.2</v>
      </c>
      <c r="H536" s="123" t="s">
        <v>84</v>
      </c>
      <c r="I536" s="124" t="n">
        <v>45435</v>
      </c>
      <c r="J536" s="125" t="n">
        <f aca="false">Racao!$J$24</f>
        <v>125.1949153</v>
      </c>
      <c r="K536" s="126" t="n">
        <f aca="false">(Dados_Peso!$O$5-Dados_Peso!$N$5)/21</f>
        <v>3.655238095</v>
      </c>
      <c r="L536" s="123" t="n">
        <v>41</v>
      </c>
      <c r="M536" s="123" t="n">
        <v>850</v>
      </c>
      <c r="N536" s="18" t="n">
        <f aca="false">M536-B536</f>
        <v>508.72</v>
      </c>
      <c r="O536" s="126" t="n">
        <f aca="false">R536/(Dados_Peso!$O$9)</f>
        <v>4.486899515</v>
      </c>
      <c r="P536" s="126" t="n">
        <f aca="false">(Dados_Peso!$O$5-Dados_Peso!$K$5)/80</f>
        <v>3.4045625</v>
      </c>
      <c r="Q536" s="127" t="n">
        <f aca="false">Racao!$G$7*R536</f>
        <v>1.742736898</v>
      </c>
      <c r="R536" s="128" t="n">
        <f aca="false">Racao!$J$21</f>
        <v>344.4144068</v>
      </c>
    </row>
    <row r="537" customFormat="false" ht="15.75" hidden="false" customHeight="false" outlineLevel="0" collapsed="false">
      <c r="A537" s="15" t="e">
        <v>#NAME?</v>
      </c>
      <c r="B537" s="18" t="n">
        <v>346.6</v>
      </c>
      <c r="C537" s="58" t="n">
        <v>24.4</v>
      </c>
      <c r="D537" s="58" t="n">
        <v>20.6</v>
      </c>
      <c r="E537" s="58" t="n">
        <v>6.5</v>
      </c>
      <c r="F537" s="58" t="n">
        <v>7.9</v>
      </c>
      <c r="G537" s="58" t="n">
        <v>3.1</v>
      </c>
      <c r="H537" s="123" t="s">
        <v>84</v>
      </c>
      <c r="I537" s="124" t="n">
        <v>45435</v>
      </c>
      <c r="J537" s="125" t="n">
        <f aca="false">Racao!$J$24</f>
        <v>125.1949153</v>
      </c>
      <c r="K537" s="126" t="n">
        <f aca="false">(Dados_Peso!$O$5-Dados_Peso!$N$5)/21</f>
        <v>3.655238095</v>
      </c>
      <c r="L537" s="123" t="n">
        <v>41</v>
      </c>
      <c r="M537" s="123" t="n">
        <v>850</v>
      </c>
      <c r="N537" s="18" t="n">
        <f aca="false">M537-B537</f>
        <v>503.4</v>
      </c>
      <c r="O537" s="126" t="n">
        <f aca="false">R537/(Dados_Peso!$O$9)</f>
        <v>4.486899515</v>
      </c>
      <c r="P537" s="126" t="n">
        <f aca="false">(Dados_Peso!$O$5-Dados_Peso!$K$5)/80</f>
        <v>3.4045625</v>
      </c>
      <c r="Q537" s="127" t="n">
        <f aca="false">Racao!$G$7*R537</f>
        <v>1.742736898</v>
      </c>
      <c r="R537" s="128" t="n">
        <f aca="false">Racao!$J$21</f>
        <v>344.4144068</v>
      </c>
    </row>
    <row r="538" customFormat="false" ht="15.75" hidden="false" customHeight="false" outlineLevel="0" collapsed="false">
      <c r="A538" s="15" t="e">
        <v>#NAME?</v>
      </c>
      <c r="B538" s="18" t="n">
        <v>304.92</v>
      </c>
      <c r="C538" s="58" t="n">
        <v>24.2</v>
      </c>
      <c r="D538" s="58" t="n">
        <v>20.4</v>
      </c>
      <c r="E538" s="58" t="n">
        <v>6</v>
      </c>
      <c r="F538" s="58" t="n">
        <v>7.4</v>
      </c>
      <c r="G538" s="58" t="n">
        <v>3</v>
      </c>
      <c r="H538" s="123" t="s">
        <v>85</v>
      </c>
      <c r="I538" s="124" t="n">
        <v>45435</v>
      </c>
      <c r="J538" s="125" t="n">
        <f aca="false">Racao!$J$24</f>
        <v>125.1949153</v>
      </c>
      <c r="K538" s="126" t="n">
        <f aca="false">(Dados_Peso!$O$5-Dados_Peso!$N$5)/21</f>
        <v>3.655238095</v>
      </c>
      <c r="L538" s="123" t="n">
        <v>41</v>
      </c>
      <c r="M538" s="123" t="n">
        <v>850</v>
      </c>
      <c r="N538" s="18" t="n">
        <f aca="false">M538-B538</f>
        <v>545.08</v>
      </c>
      <c r="O538" s="126" t="n">
        <f aca="false">R538/(Dados_Peso!$O$9)</f>
        <v>4.486899515</v>
      </c>
      <c r="P538" s="126" t="n">
        <f aca="false">(Dados_Peso!$O$5-Dados_Peso!$K$5)/80</f>
        <v>3.4045625</v>
      </c>
      <c r="Q538" s="127" t="n">
        <f aca="false">Racao!$G$7*R538</f>
        <v>1.742736898</v>
      </c>
      <c r="R538" s="128" t="n">
        <f aca="false">Racao!$J$21</f>
        <v>344.4144068</v>
      </c>
    </row>
    <row r="539" customFormat="false" ht="15.75" hidden="false" customHeight="false" outlineLevel="0" collapsed="false">
      <c r="A539" s="15" t="e">
        <v>#NAME?</v>
      </c>
      <c r="B539" s="18" t="n">
        <v>354.19</v>
      </c>
      <c r="C539" s="58" t="n">
        <v>24.8</v>
      </c>
      <c r="D539" s="58" t="n">
        <v>20.7</v>
      </c>
      <c r="E539" s="58" t="n">
        <v>6.5</v>
      </c>
      <c r="F539" s="58" t="n">
        <v>8</v>
      </c>
      <c r="G539" s="58" t="n">
        <v>3.3</v>
      </c>
      <c r="H539" s="123" t="s">
        <v>84</v>
      </c>
      <c r="I539" s="124" t="n">
        <v>45435</v>
      </c>
      <c r="J539" s="125" t="n">
        <f aca="false">Racao!$J$24</f>
        <v>125.1949153</v>
      </c>
      <c r="K539" s="126" t="n">
        <f aca="false">(Dados_Peso!$O$5-Dados_Peso!$N$5)/21</f>
        <v>3.655238095</v>
      </c>
      <c r="L539" s="123" t="n">
        <v>41</v>
      </c>
      <c r="M539" s="123" t="n">
        <v>850</v>
      </c>
      <c r="N539" s="18" t="n">
        <f aca="false">M539-B539</f>
        <v>495.81</v>
      </c>
      <c r="O539" s="126" t="n">
        <f aca="false">R539/(Dados_Peso!$O$9)</f>
        <v>4.486899515</v>
      </c>
      <c r="P539" s="126" t="n">
        <f aca="false">(Dados_Peso!$O$5-Dados_Peso!$K$5)/80</f>
        <v>3.4045625</v>
      </c>
      <c r="Q539" s="127" t="n">
        <f aca="false">Racao!$G$7*R539</f>
        <v>1.742736898</v>
      </c>
      <c r="R539" s="128" t="n">
        <f aca="false">Racao!$J$21</f>
        <v>344.4144068</v>
      </c>
    </row>
    <row r="540" customFormat="false" ht="15.75" hidden="false" customHeight="false" outlineLevel="0" collapsed="false">
      <c r="A540" s="15" t="e">
        <v>#NAME?</v>
      </c>
      <c r="B540" s="18" t="n">
        <v>323.77</v>
      </c>
      <c r="C540" s="58" t="n">
        <v>24.3</v>
      </c>
      <c r="D540" s="58" t="n">
        <v>20.4</v>
      </c>
      <c r="E540" s="58" t="n">
        <v>6.4</v>
      </c>
      <c r="F540" s="58" t="n">
        <v>7.6</v>
      </c>
      <c r="G540" s="58" t="n">
        <v>3.2</v>
      </c>
      <c r="H540" s="123" t="s">
        <v>85</v>
      </c>
      <c r="I540" s="124" t="n">
        <v>45435</v>
      </c>
      <c r="J540" s="125" t="n">
        <f aca="false">Racao!$J$24</f>
        <v>125.1949153</v>
      </c>
      <c r="K540" s="126" t="n">
        <f aca="false">(Dados_Peso!$O$5-Dados_Peso!$N$5)/21</f>
        <v>3.655238095</v>
      </c>
      <c r="L540" s="123" t="n">
        <v>41</v>
      </c>
      <c r="M540" s="123" t="n">
        <v>850</v>
      </c>
      <c r="N540" s="18" t="n">
        <f aca="false">M540-B540</f>
        <v>526.23</v>
      </c>
      <c r="O540" s="126" t="n">
        <f aca="false">R540/(Dados_Peso!$O$9)</f>
        <v>4.486899515</v>
      </c>
      <c r="P540" s="126" t="n">
        <f aca="false">(Dados_Peso!$O$5-Dados_Peso!$K$5)/80</f>
        <v>3.4045625</v>
      </c>
      <c r="Q540" s="127" t="n">
        <f aca="false">Racao!$G$7*R540</f>
        <v>1.742736898</v>
      </c>
      <c r="R540" s="128" t="n">
        <f aca="false">Racao!$J$21</f>
        <v>344.4144068</v>
      </c>
    </row>
    <row r="541" customFormat="false" ht="15.75" hidden="false" customHeight="false" outlineLevel="0" collapsed="false">
      <c r="A541" s="15" t="e">
        <v>#NAME?</v>
      </c>
      <c r="B541" s="18" t="n">
        <v>329.12</v>
      </c>
      <c r="C541" s="58" t="n">
        <v>24.5</v>
      </c>
      <c r="D541" s="58" t="n">
        <v>20.4</v>
      </c>
      <c r="E541" s="58" t="n">
        <v>6.4</v>
      </c>
      <c r="F541" s="58" t="n">
        <v>7.2</v>
      </c>
      <c r="G541" s="58" t="n">
        <v>3.2</v>
      </c>
      <c r="H541" s="123" t="s">
        <v>85</v>
      </c>
      <c r="I541" s="124" t="n">
        <v>45435</v>
      </c>
      <c r="J541" s="125" t="n">
        <f aca="false">Racao!$J$24</f>
        <v>125.1949153</v>
      </c>
      <c r="K541" s="126" t="n">
        <f aca="false">(Dados_Peso!$O$5-Dados_Peso!$N$5)/21</f>
        <v>3.655238095</v>
      </c>
      <c r="L541" s="123" t="n">
        <v>41</v>
      </c>
      <c r="M541" s="123" t="n">
        <v>850</v>
      </c>
      <c r="N541" s="18" t="n">
        <f aca="false">M541-B541</f>
        <v>520.88</v>
      </c>
      <c r="O541" s="126" t="n">
        <f aca="false">R541/(Dados_Peso!$O$9)</f>
        <v>4.486899515</v>
      </c>
      <c r="P541" s="126" t="n">
        <f aca="false">(Dados_Peso!$O$5-Dados_Peso!$K$5)/80</f>
        <v>3.4045625</v>
      </c>
      <c r="Q541" s="127" t="n">
        <f aca="false">Racao!$G$7*R541</f>
        <v>1.742736898</v>
      </c>
      <c r="R541" s="128" t="n">
        <f aca="false">Racao!$J$21</f>
        <v>344.4144068</v>
      </c>
    </row>
    <row r="542" customFormat="false" ht="15.75" hidden="false" customHeight="false" outlineLevel="0" collapsed="false">
      <c r="A542" s="15" t="e">
        <v>#NAME?</v>
      </c>
      <c r="B542" s="18" t="n">
        <v>317.62</v>
      </c>
      <c r="C542" s="58" t="n">
        <v>24.4</v>
      </c>
      <c r="D542" s="58" t="n">
        <v>20.6</v>
      </c>
      <c r="E542" s="58" t="n">
        <v>6.5</v>
      </c>
      <c r="F542" s="58" t="n">
        <v>7.5</v>
      </c>
      <c r="G542" s="58" t="n">
        <v>3</v>
      </c>
      <c r="H542" s="123" t="s">
        <v>85</v>
      </c>
      <c r="I542" s="124" t="n">
        <v>45435</v>
      </c>
      <c r="J542" s="125" t="n">
        <f aca="false">Racao!$J$24</f>
        <v>125.1949153</v>
      </c>
      <c r="K542" s="126" t="n">
        <f aca="false">(Dados_Peso!$O$5-Dados_Peso!$N$5)/21</f>
        <v>3.655238095</v>
      </c>
      <c r="L542" s="123" t="n">
        <v>41</v>
      </c>
      <c r="M542" s="123" t="n">
        <v>850</v>
      </c>
      <c r="N542" s="18" t="n">
        <f aca="false">M542-B542</f>
        <v>532.38</v>
      </c>
      <c r="O542" s="126" t="n">
        <f aca="false">R542/(Dados_Peso!$O$9)</f>
        <v>4.486899515</v>
      </c>
      <c r="P542" s="126" t="n">
        <f aca="false">(Dados_Peso!$O$5-Dados_Peso!$K$5)/80</f>
        <v>3.4045625</v>
      </c>
      <c r="Q542" s="127" t="n">
        <f aca="false">Racao!$G$7*R542</f>
        <v>1.742736898</v>
      </c>
      <c r="R542" s="128" t="n">
        <f aca="false">Racao!$J$21</f>
        <v>344.4144068</v>
      </c>
    </row>
    <row r="543" customFormat="false" ht="15.75" hidden="false" customHeight="false" outlineLevel="0" collapsed="false">
      <c r="A543" s="15" t="e">
        <v>#NAME?</v>
      </c>
      <c r="B543" s="18" t="n">
        <v>287</v>
      </c>
      <c r="C543" s="58" t="n">
        <v>23.5</v>
      </c>
      <c r="D543" s="58" t="n">
        <v>19.7</v>
      </c>
      <c r="E543" s="58" t="n">
        <v>6.4</v>
      </c>
      <c r="F543" s="58" t="n">
        <v>7.4</v>
      </c>
      <c r="G543" s="58" t="n">
        <v>3.1</v>
      </c>
      <c r="H543" s="123" t="s">
        <v>86</v>
      </c>
      <c r="I543" s="124" t="n">
        <v>45435</v>
      </c>
      <c r="J543" s="125" t="n">
        <f aca="false">Racao!$J$24</f>
        <v>125.1949153</v>
      </c>
      <c r="K543" s="126" t="n">
        <f aca="false">(Dados_Peso!$O$5-Dados_Peso!$N$5)/21</f>
        <v>3.655238095</v>
      </c>
      <c r="L543" s="123" t="n">
        <v>41</v>
      </c>
      <c r="M543" s="123" t="n">
        <v>850</v>
      </c>
      <c r="N543" s="18" t="n">
        <f aca="false">M543-B543</f>
        <v>563</v>
      </c>
      <c r="O543" s="126" t="n">
        <f aca="false">R543/(Dados_Peso!$O$9)</f>
        <v>4.486899515</v>
      </c>
      <c r="P543" s="126" t="n">
        <f aca="false">(Dados_Peso!$O$5-Dados_Peso!$K$5)/80</f>
        <v>3.4045625</v>
      </c>
      <c r="Q543" s="127" t="n">
        <f aca="false">Racao!$G$7*R543</f>
        <v>1.742736898</v>
      </c>
      <c r="R543" s="128" t="n">
        <f aca="false">Racao!$J$21</f>
        <v>344.4144068</v>
      </c>
    </row>
    <row r="544" customFormat="false" ht="15.75" hidden="false" customHeight="false" outlineLevel="0" collapsed="false">
      <c r="A544" s="15" t="e">
        <v>#NAME?</v>
      </c>
      <c r="B544" s="18" t="n">
        <v>312.86</v>
      </c>
      <c r="C544" s="58" t="n">
        <v>24</v>
      </c>
      <c r="D544" s="58" t="n">
        <v>20.4</v>
      </c>
      <c r="E544" s="58" t="n">
        <v>6.4</v>
      </c>
      <c r="F544" s="58" t="n">
        <v>7.8</v>
      </c>
      <c r="G544" s="58" t="n">
        <v>3.1</v>
      </c>
      <c r="H544" s="123" t="s">
        <v>85</v>
      </c>
      <c r="I544" s="124" t="n">
        <v>45435</v>
      </c>
      <c r="J544" s="125" t="n">
        <f aca="false">Racao!$J$24</f>
        <v>125.1949153</v>
      </c>
      <c r="K544" s="126" t="n">
        <f aca="false">(Dados_Peso!$O$5-Dados_Peso!$N$5)/21</f>
        <v>3.655238095</v>
      </c>
      <c r="L544" s="123" t="n">
        <v>41</v>
      </c>
      <c r="M544" s="123" t="n">
        <v>850</v>
      </c>
      <c r="N544" s="18" t="n">
        <f aca="false">M544-B544</f>
        <v>537.14</v>
      </c>
      <c r="O544" s="126" t="n">
        <f aca="false">R544/(Dados_Peso!$O$9)</f>
        <v>4.486899515</v>
      </c>
      <c r="P544" s="126" t="n">
        <f aca="false">(Dados_Peso!$O$5-Dados_Peso!$K$5)/80</f>
        <v>3.4045625</v>
      </c>
      <c r="Q544" s="127" t="n">
        <f aca="false">Racao!$G$7*R544</f>
        <v>1.742736898</v>
      </c>
      <c r="R544" s="128" t="n">
        <f aca="false">Racao!$J$21</f>
        <v>344.4144068</v>
      </c>
    </row>
    <row r="545" customFormat="false" ht="15.75" hidden="false" customHeight="false" outlineLevel="0" collapsed="false">
      <c r="A545" s="15" t="e">
        <v>#NAME?</v>
      </c>
      <c r="B545" s="18" t="n">
        <v>318.25</v>
      </c>
      <c r="C545" s="58" t="n">
        <v>24.5</v>
      </c>
      <c r="D545" s="58" t="n">
        <v>20.4</v>
      </c>
      <c r="E545" s="58" t="n">
        <v>6.4</v>
      </c>
      <c r="F545" s="58" t="n">
        <v>7.5</v>
      </c>
      <c r="G545" s="58" t="n">
        <v>3.1</v>
      </c>
      <c r="H545" s="123" t="s">
        <v>85</v>
      </c>
      <c r="I545" s="124" t="n">
        <v>45435</v>
      </c>
      <c r="J545" s="125" t="n">
        <f aca="false">Racao!$J$24</f>
        <v>125.1949153</v>
      </c>
      <c r="K545" s="126" t="n">
        <f aca="false">(Dados_Peso!$O$5-Dados_Peso!$N$5)/21</f>
        <v>3.655238095</v>
      </c>
      <c r="L545" s="123" t="n">
        <v>41</v>
      </c>
      <c r="M545" s="123" t="n">
        <v>850</v>
      </c>
      <c r="N545" s="18" t="n">
        <f aca="false">M545-B545</f>
        <v>531.75</v>
      </c>
      <c r="O545" s="126" t="n">
        <f aca="false">R545/(Dados_Peso!$O$9)</f>
        <v>4.486899515</v>
      </c>
      <c r="P545" s="126" t="n">
        <f aca="false">(Dados_Peso!$O$5-Dados_Peso!$K$5)/80</f>
        <v>3.4045625</v>
      </c>
      <c r="Q545" s="127" t="n">
        <f aca="false">Racao!$G$7*R545</f>
        <v>1.742736898</v>
      </c>
      <c r="R545" s="128" t="n">
        <f aca="false">Racao!$J$21</f>
        <v>344.4144068</v>
      </c>
    </row>
    <row r="546" customFormat="false" ht="15.75" hidden="false" customHeight="false" outlineLevel="0" collapsed="false">
      <c r="A546" s="15" t="e">
        <v>#NAME?</v>
      </c>
      <c r="B546" s="18" t="n">
        <v>281.86</v>
      </c>
      <c r="C546" s="58" t="n">
        <v>22.8</v>
      </c>
      <c r="D546" s="58" t="n">
        <v>19.2</v>
      </c>
      <c r="E546" s="58" t="n">
        <v>6</v>
      </c>
      <c r="F546" s="58" t="n">
        <v>7</v>
      </c>
      <c r="G546" s="58" t="n">
        <v>3.1</v>
      </c>
      <c r="H546" s="123" t="s">
        <v>86</v>
      </c>
      <c r="I546" s="124" t="n">
        <v>45435</v>
      </c>
      <c r="J546" s="125" t="n">
        <f aca="false">Racao!$J$24</f>
        <v>125.1949153</v>
      </c>
      <c r="K546" s="126" t="n">
        <f aca="false">(Dados_Peso!$O$5-Dados_Peso!$N$5)/21</f>
        <v>3.655238095</v>
      </c>
      <c r="L546" s="123" t="n">
        <v>41</v>
      </c>
      <c r="M546" s="123" t="n">
        <v>850</v>
      </c>
      <c r="N546" s="18" t="n">
        <f aca="false">M546-B546</f>
        <v>568.14</v>
      </c>
      <c r="O546" s="126" t="n">
        <f aca="false">R546/(Dados_Peso!$O$9)</f>
        <v>4.486899515</v>
      </c>
      <c r="P546" s="126" t="n">
        <f aca="false">(Dados_Peso!$O$5-Dados_Peso!$K$5)/80</f>
        <v>3.4045625</v>
      </c>
      <c r="Q546" s="127" t="n">
        <f aca="false">Racao!$G$7*R546</f>
        <v>1.742736898</v>
      </c>
      <c r="R546" s="128" t="n">
        <f aca="false">Racao!$J$21</f>
        <v>344.4144068</v>
      </c>
    </row>
    <row r="547" customFormat="false" ht="15.75" hidden="false" customHeight="false" outlineLevel="0" collapsed="false">
      <c r="A547" s="15" t="e">
        <v>#NAME?</v>
      </c>
      <c r="B547" s="18" t="n">
        <v>325.18</v>
      </c>
      <c r="C547" s="58" t="n">
        <v>24.8</v>
      </c>
      <c r="D547" s="58" t="n">
        <v>21</v>
      </c>
      <c r="E547" s="58" t="n">
        <v>6.4</v>
      </c>
      <c r="F547" s="58" t="n">
        <v>7.2</v>
      </c>
      <c r="G547" s="58" t="n">
        <v>3</v>
      </c>
      <c r="H547" s="123" t="s">
        <v>85</v>
      </c>
      <c r="I547" s="124" t="n">
        <v>45435</v>
      </c>
      <c r="J547" s="125" t="n">
        <f aca="false">Racao!$J$24</f>
        <v>125.1949153</v>
      </c>
      <c r="K547" s="126" t="n">
        <f aca="false">(Dados_Peso!$O$5-Dados_Peso!$N$5)/21</f>
        <v>3.655238095</v>
      </c>
      <c r="L547" s="123" t="n">
        <v>41</v>
      </c>
      <c r="M547" s="123" t="n">
        <v>850</v>
      </c>
      <c r="N547" s="18" t="n">
        <f aca="false">M547-B547</f>
        <v>524.82</v>
      </c>
      <c r="O547" s="126" t="n">
        <f aca="false">R547/(Dados_Peso!$O$9)</f>
        <v>4.486899515</v>
      </c>
      <c r="P547" s="126" t="n">
        <f aca="false">(Dados_Peso!$O$5-Dados_Peso!$K$5)/80</f>
        <v>3.4045625</v>
      </c>
      <c r="Q547" s="127" t="n">
        <f aca="false">Racao!$G$7*R547</f>
        <v>1.742736898</v>
      </c>
      <c r="R547" s="128" t="n">
        <f aca="false">Racao!$J$21</f>
        <v>344.4144068</v>
      </c>
    </row>
    <row r="548" customFormat="false" ht="15.75" hidden="false" customHeight="false" outlineLevel="0" collapsed="false">
      <c r="A548" s="15" t="e">
        <v>#NAME?</v>
      </c>
      <c r="B548" s="18" t="n">
        <v>363.44</v>
      </c>
      <c r="C548" s="58" t="n">
        <v>25</v>
      </c>
      <c r="D548" s="58" t="n">
        <v>20.6</v>
      </c>
      <c r="E548" s="58" t="n">
        <v>6.4</v>
      </c>
      <c r="F548" s="58" t="n">
        <v>8</v>
      </c>
      <c r="G548" s="58" t="n">
        <v>3.1</v>
      </c>
      <c r="H548" s="123" t="s">
        <v>84</v>
      </c>
      <c r="I548" s="124" t="n">
        <v>45435</v>
      </c>
      <c r="J548" s="125" t="n">
        <f aca="false">Racao!$J$24</f>
        <v>125.1949153</v>
      </c>
      <c r="K548" s="126" t="n">
        <f aca="false">(Dados_Peso!$O$5-Dados_Peso!$N$5)/21</f>
        <v>3.655238095</v>
      </c>
      <c r="L548" s="123" t="n">
        <v>41</v>
      </c>
      <c r="M548" s="123" t="n">
        <v>850</v>
      </c>
      <c r="N548" s="18" t="n">
        <f aca="false">M548-B548</f>
        <v>486.56</v>
      </c>
      <c r="O548" s="126" t="n">
        <f aca="false">R548/(Dados_Peso!$O$9)</f>
        <v>4.486899515</v>
      </c>
      <c r="P548" s="126" t="n">
        <f aca="false">(Dados_Peso!$O$5-Dados_Peso!$K$5)/80</f>
        <v>3.4045625</v>
      </c>
      <c r="Q548" s="127" t="n">
        <f aca="false">Racao!$G$7*R548</f>
        <v>1.742736898</v>
      </c>
      <c r="R548" s="128" t="n">
        <f aca="false">Racao!$J$21</f>
        <v>344.4144068</v>
      </c>
    </row>
    <row r="549" customFormat="false" ht="15.75" hidden="false" customHeight="false" outlineLevel="0" collapsed="false">
      <c r="A549" s="15" t="e">
        <v>#NAME?</v>
      </c>
      <c r="B549" s="18" t="n">
        <v>330.56</v>
      </c>
      <c r="C549" s="58" t="n">
        <v>23.5</v>
      </c>
      <c r="D549" s="58" t="n">
        <v>20</v>
      </c>
      <c r="E549" s="58" t="n">
        <v>6.4</v>
      </c>
      <c r="F549" s="58" t="n">
        <v>8</v>
      </c>
      <c r="G549" s="58" t="n">
        <v>3</v>
      </c>
      <c r="H549" s="123" t="s">
        <v>84</v>
      </c>
      <c r="I549" s="124" t="n">
        <v>45435</v>
      </c>
      <c r="J549" s="125" t="n">
        <f aca="false">Racao!$J$24</f>
        <v>125.1949153</v>
      </c>
      <c r="K549" s="126" t="n">
        <f aca="false">(Dados_Peso!$O$5-Dados_Peso!$N$5)/21</f>
        <v>3.655238095</v>
      </c>
      <c r="L549" s="123" t="n">
        <v>41</v>
      </c>
      <c r="M549" s="123" t="n">
        <v>850</v>
      </c>
      <c r="N549" s="18" t="n">
        <f aca="false">M549-B549</f>
        <v>519.44</v>
      </c>
      <c r="O549" s="126" t="n">
        <f aca="false">R549/(Dados_Peso!$O$9)</f>
        <v>4.486899515</v>
      </c>
      <c r="P549" s="126" t="n">
        <f aca="false">(Dados_Peso!$O$5-Dados_Peso!$K$5)/80</f>
        <v>3.4045625</v>
      </c>
      <c r="Q549" s="127" t="n">
        <f aca="false">Racao!$G$7*R549</f>
        <v>1.742736898</v>
      </c>
      <c r="R549" s="128" t="n">
        <f aca="false">Racao!$J$21</f>
        <v>344.4144068</v>
      </c>
    </row>
    <row r="550" customFormat="false" ht="15.75" hidden="false" customHeight="false" outlineLevel="0" collapsed="false">
      <c r="A550" s="15" t="e">
        <v>#NAME?</v>
      </c>
      <c r="B550" s="18" t="n">
        <v>280.1</v>
      </c>
      <c r="C550" s="58" t="n">
        <v>23.5</v>
      </c>
      <c r="D550" s="58" t="n">
        <v>19.5</v>
      </c>
      <c r="E550" s="58" t="n">
        <v>5.8</v>
      </c>
      <c r="F550" s="58" t="n">
        <v>7.2</v>
      </c>
      <c r="G550" s="58" t="n">
        <v>3</v>
      </c>
      <c r="H550" s="123" t="s">
        <v>86</v>
      </c>
      <c r="I550" s="124" t="n">
        <v>45435</v>
      </c>
      <c r="J550" s="125" t="n">
        <f aca="false">Racao!$J$24</f>
        <v>125.1949153</v>
      </c>
      <c r="K550" s="126" t="n">
        <f aca="false">(Dados_Peso!$O$5-Dados_Peso!$N$5)/21</f>
        <v>3.655238095</v>
      </c>
      <c r="L550" s="123" t="n">
        <v>41</v>
      </c>
      <c r="M550" s="123" t="n">
        <v>850</v>
      </c>
      <c r="N550" s="18" t="n">
        <f aca="false">M550-B550</f>
        <v>569.9</v>
      </c>
      <c r="O550" s="126" t="n">
        <f aca="false">R550/(Dados_Peso!$O$9)</f>
        <v>4.486899515</v>
      </c>
      <c r="P550" s="126" t="n">
        <f aca="false">(Dados_Peso!$O$5-Dados_Peso!$K$5)/80</f>
        <v>3.4045625</v>
      </c>
      <c r="Q550" s="127" t="n">
        <f aca="false">Racao!$G$7*R550</f>
        <v>1.742736898</v>
      </c>
      <c r="R550" s="128" t="n">
        <f aca="false">Racao!$J$21</f>
        <v>344.4144068</v>
      </c>
    </row>
    <row r="551" customFormat="false" ht="15.75" hidden="false" customHeight="false" outlineLevel="0" collapsed="false">
      <c r="A551" s="15" t="e">
        <v>#NAME?</v>
      </c>
      <c r="B551" s="18" t="n">
        <v>248.92</v>
      </c>
      <c r="C551" s="58" t="n">
        <v>23</v>
      </c>
      <c r="D551" s="58" t="n">
        <v>19.2</v>
      </c>
      <c r="E551" s="58" t="n">
        <v>6.3</v>
      </c>
      <c r="F551" s="58" t="n">
        <v>6.8</v>
      </c>
      <c r="G551" s="58" t="n">
        <v>3</v>
      </c>
      <c r="H551" s="123" t="s">
        <v>86</v>
      </c>
      <c r="I551" s="124" t="n">
        <v>45435</v>
      </c>
      <c r="J551" s="125" t="n">
        <f aca="false">Racao!$J$24</f>
        <v>125.1949153</v>
      </c>
      <c r="K551" s="126" t="n">
        <f aca="false">(Dados_Peso!$O$5-Dados_Peso!$N$5)/21</f>
        <v>3.655238095</v>
      </c>
      <c r="L551" s="123" t="n">
        <v>41</v>
      </c>
      <c r="M551" s="123" t="n">
        <v>850</v>
      </c>
      <c r="N551" s="18" t="n">
        <f aca="false">M551-B551</f>
        <v>601.08</v>
      </c>
      <c r="O551" s="126" t="n">
        <f aca="false">R551/(Dados_Peso!$O$9)</f>
        <v>4.486899515</v>
      </c>
      <c r="P551" s="126" t="n">
        <f aca="false">(Dados_Peso!$O$5-Dados_Peso!$K$5)/80</f>
        <v>3.4045625</v>
      </c>
      <c r="Q551" s="127" t="n">
        <f aca="false">Racao!$G$7*R551</f>
        <v>1.742736898</v>
      </c>
      <c r="R551" s="128" t="n">
        <f aca="false">Racao!$J$21</f>
        <v>344.4144068</v>
      </c>
    </row>
    <row r="552" customFormat="false" ht="15.75" hidden="false" customHeight="false" outlineLevel="0" collapsed="false">
      <c r="A552" s="15" t="e">
        <v>#NAME?</v>
      </c>
      <c r="B552" s="18" t="n">
        <v>328.65</v>
      </c>
      <c r="C552" s="58" t="n">
        <v>23.2</v>
      </c>
      <c r="D552" s="58" t="n">
        <v>19.5</v>
      </c>
      <c r="E552" s="58" t="n">
        <v>6.3</v>
      </c>
      <c r="F552" s="58" t="n">
        <v>7.5</v>
      </c>
      <c r="G552" s="58" t="n">
        <v>3.1</v>
      </c>
      <c r="H552" s="123" t="s">
        <v>85</v>
      </c>
      <c r="I552" s="124" t="n">
        <v>45435</v>
      </c>
      <c r="J552" s="125" t="n">
        <f aca="false">Racao!$J$24</f>
        <v>125.1949153</v>
      </c>
      <c r="K552" s="126" t="n">
        <f aca="false">(Dados_Peso!$O$5-Dados_Peso!$N$5)/21</f>
        <v>3.655238095</v>
      </c>
      <c r="L552" s="123" t="n">
        <v>41</v>
      </c>
      <c r="M552" s="123" t="n">
        <v>850</v>
      </c>
      <c r="N552" s="18" t="n">
        <f aca="false">M552-B552</f>
        <v>521.35</v>
      </c>
      <c r="O552" s="126" t="n">
        <f aca="false">R552/(Dados_Peso!$O$9)</f>
        <v>4.486899515</v>
      </c>
      <c r="P552" s="126" t="n">
        <f aca="false">(Dados_Peso!$O$5-Dados_Peso!$K$5)/80</f>
        <v>3.4045625</v>
      </c>
      <c r="Q552" s="127" t="n">
        <f aca="false">Racao!$G$7*R552</f>
        <v>1.742736898</v>
      </c>
      <c r="R552" s="128" t="n">
        <f aca="false">Racao!$J$21</f>
        <v>344.4144068</v>
      </c>
    </row>
    <row r="553" customFormat="false" ht="15.75" hidden="false" customHeight="false" outlineLevel="0" collapsed="false">
      <c r="A553" s="15" t="e">
        <v>#NAME?</v>
      </c>
      <c r="B553" s="18" t="n">
        <v>324.86</v>
      </c>
      <c r="C553" s="58" t="n">
        <v>24.4</v>
      </c>
      <c r="D553" s="58" t="n">
        <v>20.5</v>
      </c>
      <c r="E553" s="58" t="n">
        <v>6.2</v>
      </c>
      <c r="F553" s="58" t="n">
        <v>7.5</v>
      </c>
      <c r="G553" s="58" t="n">
        <v>3.1</v>
      </c>
      <c r="H553" s="123" t="s">
        <v>85</v>
      </c>
      <c r="I553" s="124" t="n">
        <v>45435</v>
      </c>
      <c r="J553" s="125" t="n">
        <f aca="false">Racao!$J$24</f>
        <v>125.1949153</v>
      </c>
      <c r="K553" s="126" t="n">
        <f aca="false">(Dados_Peso!$O$5-Dados_Peso!$N$5)/21</f>
        <v>3.655238095</v>
      </c>
      <c r="L553" s="123" t="n">
        <v>41</v>
      </c>
      <c r="M553" s="123" t="n">
        <v>850</v>
      </c>
      <c r="N553" s="18" t="n">
        <f aca="false">M553-B553</f>
        <v>525.14</v>
      </c>
      <c r="O553" s="126" t="n">
        <f aca="false">R553/(Dados_Peso!$O$9)</f>
        <v>4.486899515</v>
      </c>
      <c r="P553" s="126" t="n">
        <f aca="false">(Dados_Peso!$O$5-Dados_Peso!$K$5)/80</f>
        <v>3.4045625</v>
      </c>
      <c r="Q553" s="127" t="n">
        <f aca="false">Racao!$G$7*R553</f>
        <v>1.742736898</v>
      </c>
      <c r="R553" s="128" t="n">
        <f aca="false">Racao!$J$21</f>
        <v>344.4144068</v>
      </c>
    </row>
    <row r="554" customFormat="false" ht="15.75" hidden="false" customHeight="false" outlineLevel="0" collapsed="false">
      <c r="A554" s="15" t="e">
        <v>#NAME?</v>
      </c>
      <c r="B554" s="18" t="n">
        <v>310.85</v>
      </c>
      <c r="C554" s="58" t="n">
        <v>24.9</v>
      </c>
      <c r="D554" s="58" t="n">
        <v>20.8</v>
      </c>
      <c r="E554" s="58" t="n">
        <v>6.1</v>
      </c>
      <c r="F554" s="58" t="n">
        <v>7.6</v>
      </c>
      <c r="G554" s="58" t="n">
        <v>3</v>
      </c>
      <c r="H554" s="123" t="s">
        <v>85</v>
      </c>
      <c r="I554" s="124" t="n">
        <v>45435</v>
      </c>
      <c r="J554" s="125" t="n">
        <f aca="false">Racao!$J$24</f>
        <v>125.1949153</v>
      </c>
      <c r="K554" s="126" t="n">
        <f aca="false">(Dados_Peso!$O$5-Dados_Peso!$N$5)/21</f>
        <v>3.655238095</v>
      </c>
      <c r="L554" s="123" t="n">
        <v>41</v>
      </c>
      <c r="M554" s="123" t="n">
        <v>850</v>
      </c>
      <c r="N554" s="18" t="n">
        <f aca="false">M554-B554</f>
        <v>539.15</v>
      </c>
      <c r="O554" s="126" t="n">
        <f aca="false">R554/(Dados_Peso!$O$9)</f>
        <v>4.486899515</v>
      </c>
      <c r="P554" s="126" t="n">
        <f aca="false">(Dados_Peso!$O$5-Dados_Peso!$K$5)/80</f>
        <v>3.4045625</v>
      </c>
      <c r="Q554" s="127" t="n">
        <f aca="false">Racao!$G$7*R554</f>
        <v>1.742736898</v>
      </c>
      <c r="R554" s="128" t="n">
        <f aca="false">Racao!$J$21</f>
        <v>344.4144068</v>
      </c>
    </row>
    <row r="555" customFormat="false" ht="15.75" hidden="false" customHeight="false" outlineLevel="0" collapsed="false">
      <c r="A555" s="15" t="e">
        <v>#NAME?</v>
      </c>
      <c r="B555" s="18" t="n">
        <v>347.02</v>
      </c>
      <c r="C555" s="58" t="n">
        <v>24.4</v>
      </c>
      <c r="D555" s="58" t="n">
        <v>20.6</v>
      </c>
      <c r="E555" s="58" t="n">
        <v>6.5</v>
      </c>
      <c r="F555" s="58" t="n">
        <v>7.4</v>
      </c>
      <c r="G555" s="58" t="n">
        <v>3.2</v>
      </c>
      <c r="H555" s="123" t="s">
        <v>84</v>
      </c>
      <c r="I555" s="124" t="n">
        <v>45435</v>
      </c>
      <c r="J555" s="125" t="n">
        <f aca="false">Racao!$J$24</f>
        <v>125.1949153</v>
      </c>
      <c r="K555" s="126" t="n">
        <f aca="false">(Dados_Peso!$O$5-Dados_Peso!$N$5)/21</f>
        <v>3.655238095</v>
      </c>
      <c r="L555" s="123" t="n">
        <v>41</v>
      </c>
      <c r="M555" s="123" t="n">
        <v>850</v>
      </c>
      <c r="N555" s="18" t="n">
        <f aca="false">M555-B555</f>
        <v>502.98</v>
      </c>
      <c r="O555" s="126" t="n">
        <f aca="false">R555/(Dados_Peso!$O$9)</f>
        <v>4.486899515</v>
      </c>
      <c r="P555" s="126" t="n">
        <f aca="false">(Dados_Peso!$O$5-Dados_Peso!$K$5)/80</f>
        <v>3.4045625</v>
      </c>
      <c r="Q555" s="127" t="n">
        <f aca="false">Racao!$G$7*R555</f>
        <v>1.742736898</v>
      </c>
      <c r="R555" s="128" t="n">
        <f aca="false">Racao!$J$21</f>
        <v>344.4144068</v>
      </c>
    </row>
    <row r="556" customFormat="false" ht="15.75" hidden="false" customHeight="false" outlineLevel="0" collapsed="false">
      <c r="A556" s="15" t="e">
        <v>#NAME?</v>
      </c>
      <c r="B556" s="18" t="n">
        <v>293.1</v>
      </c>
      <c r="C556" s="58" t="n">
        <v>24</v>
      </c>
      <c r="D556" s="58" t="n">
        <v>20.2</v>
      </c>
      <c r="E556" s="58" t="n">
        <v>6.4</v>
      </c>
      <c r="F556" s="58" t="n">
        <v>7.4</v>
      </c>
      <c r="G556" s="58" t="n">
        <v>3</v>
      </c>
      <c r="H556" s="123" t="s">
        <v>86</v>
      </c>
      <c r="I556" s="124" t="n">
        <v>45435</v>
      </c>
      <c r="J556" s="125" t="n">
        <f aca="false">Racao!$J$24</f>
        <v>125.1949153</v>
      </c>
      <c r="K556" s="126" t="n">
        <f aca="false">(Dados_Peso!$O$5-Dados_Peso!$N$5)/21</f>
        <v>3.655238095</v>
      </c>
      <c r="L556" s="123" t="n">
        <v>41</v>
      </c>
      <c r="M556" s="123" t="n">
        <v>850</v>
      </c>
      <c r="N556" s="18" t="n">
        <f aca="false">M556-B556</f>
        <v>556.9</v>
      </c>
      <c r="O556" s="126" t="n">
        <f aca="false">R556/(Dados_Peso!$O$9)</f>
        <v>4.486899515</v>
      </c>
      <c r="P556" s="126" t="n">
        <f aca="false">(Dados_Peso!$O$5-Dados_Peso!$K$5)/80</f>
        <v>3.4045625</v>
      </c>
      <c r="Q556" s="127" t="n">
        <f aca="false">Racao!$G$7*R556</f>
        <v>1.742736898</v>
      </c>
      <c r="R556" s="128" t="n">
        <f aca="false">Racao!$J$21</f>
        <v>344.4144068</v>
      </c>
    </row>
    <row r="557" customFormat="false" ht="15.75" hidden="false" customHeight="false" outlineLevel="0" collapsed="false">
      <c r="A557" s="15" t="e">
        <v>#NAME?</v>
      </c>
      <c r="B557" s="18" t="n">
        <v>233.7</v>
      </c>
      <c r="C557" s="58" t="n">
        <v>22.7</v>
      </c>
      <c r="D557" s="58" t="n">
        <v>19.4</v>
      </c>
      <c r="E557" s="58" t="n">
        <v>5.8</v>
      </c>
      <c r="F557" s="58" t="n">
        <v>6.8</v>
      </c>
      <c r="G557" s="58" t="n">
        <v>2.9</v>
      </c>
      <c r="H557" s="123" t="s">
        <v>86</v>
      </c>
      <c r="I557" s="124" t="n">
        <v>45435</v>
      </c>
      <c r="J557" s="125" t="n">
        <f aca="false">Racao!$J$24</f>
        <v>125.1949153</v>
      </c>
      <c r="K557" s="126" t="n">
        <f aca="false">(Dados_Peso!$O$5-Dados_Peso!$N$5)/21</f>
        <v>3.655238095</v>
      </c>
      <c r="L557" s="123" t="n">
        <v>41</v>
      </c>
      <c r="M557" s="123" t="n">
        <v>850</v>
      </c>
      <c r="N557" s="18" t="n">
        <f aca="false">M557-B557</f>
        <v>616.3</v>
      </c>
      <c r="O557" s="126" t="n">
        <f aca="false">R557/(Dados_Peso!$O$9)</f>
        <v>4.486899515</v>
      </c>
      <c r="P557" s="126" t="n">
        <f aca="false">(Dados_Peso!$O$5-Dados_Peso!$K$5)/80</f>
        <v>3.4045625</v>
      </c>
      <c r="Q557" s="127" t="n">
        <f aca="false">Racao!$G$7*R557</f>
        <v>1.742736898</v>
      </c>
      <c r="R557" s="128" t="n">
        <f aca="false">Racao!$J$21</f>
        <v>344.4144068</v>
      </c>
    </row>
    <row r="558" customFormat="false" ht="15.75" hidden="false" customHeight="false" outlineLevel="0" collapsed="false">
      <c r="A558" s="15" t="e">
        <v>#NAME?</v>
      </c>
      <c r="B558" s="18" t="n">
        <v>275.72</v>
      </c>
      <c r="C558" s="58" t="n">
        <v>22.9</v>
      </c>
      <c r="D558" s="58" t="n">
        <v>19.3</v>
      </c>
      <c r="E558" s="58" t="n">
        <v>5.5</v>
      </c>
      <c r="F558" s="58" t="n">
        <v>7</v>
      </c>
      <c r="G558" s="58" t="n">
        <v>3.1</v>
      </c>
      <c r="H558" s="123" t="s">
        <v>86</v>
      </c>
      <c r="I558" s="124" t="n">
        <v>45435</v>
      </c>
      <c r="J558" s="125" t="n">
        <f aca="false">Racao!$J$24</f>
        <v>125.1949153</v>
      </c>
      <c r="K558" s="126" t="n">
        <f aca="false">(Dados_Peso!$O$5-Dados_Peso!$N$5)/21</f>
        <v>3.655238095</v>
      </c>
      <c r="L558" s="123" t="n">
        <v>41</v>
      </c>
      <c r="M558" s="123" t="n">
        <v>850</v>
      </c>
      <c r="N558" s="18" t="n">
        <f aca="false">M558-B558</f>
        <v>574.28</v>
      </c>
      <c r="O558" s="126" t="n">
        <f aca="false">R558/(Dados_Peso!$O$9)</f>
        <v>4.486899515</v>
      </c>
      <c r="P558" s="126" t="n">
        <f aca="false">(Dados_Peso!$O$5-Dados_Peso!$K$5)/80</f>
        <v>3.4045625</v>
      </c>
      <c r="Q558" s="127" t="n">
        <f aca="false">Racao!$G$7*R558</f>
        <v>1.742736898</v>
      </c>
      <c r="R558" s="128" t="n">
        <f aca="false">Racao!$J$21</f>
        <v>344.4144068</v>
      </c>
    </row>
    <row r="559" customFormat="false" ht="15.75" hidden="false" customHeight="false" outlineLevel="0" collapsed="false">
      <c r="A559" s="15" t="e">
        <v>#NAME?</v>
      </c>
      <c r="B559" s="18" t="n">
        <v>302.54</v>
      </c>
      <c r="C559" s="58" t="n">
        <v>24.2</v>
      </c>
      <c r="D559" s="58" t="n">
        <v>20.4</v>
      </c>
      <c r="E559" s="58" t="n">
        <v>6</v>
      </c>
      <c r="F559" s="58" t="n">
        <v>7.2</v>
      </c>
      <c r="G559" s="58" t="n">
        <v>3.1</v>
      </c>
      <c r="H559" s="123" t="s">
        <v>85</v>
      </c>
      <c r="I559" s="124" t="n">
        <v>45435</v>
      </c>
      <c r="J559" s="125" t="n">
        <f aca="false">Racao!$J$24</f>
        <v>125.1949153</v>
      </c>
      <c r="K559" s="126" t="n">
        <f aca="false">(Dados_Peso!$O$5-Dados_Peso!$N$5)/21</f>
        <v>3.655238095</v>
      </c>
      <c r="L559" s="123" t="n">
        <v>41</v>
      </c>
      <c r="M559" s="123" t="n">
        <v>850</v>
      </c>
      <c r="N559" s="18" t="n">
        <f aca="false">M559-B559</f>
        <v>547.46</v>
      </c>
      <c r="O559" s="126" t="n">
        <f aca="false">R559/(Dados_Peso!$O$9)</f>
        <v>4.486899515</v>
      </c>
      <c r="P559" s="126" t="n">
        <f aca="false">(Dados_Peso!$O$5-Dados_Peso!$K$5)/80</f>
        <v>3.4045625</v>
      </c>
      <c r="Q559" s="127" t="n">
        <f aca="false">Racao!$G$7*R559</f>
        <v>1.742736898</v>
      </c>
      <c r="R559" s="128" t="n">
        <f aca="false">Racao!$J$21</f>
        <v>344.4144068</v>
      </c>
    </row>
    <row r="560" customFormat="false" ht="15.75" hidden="false" customHeight="false" outlineLevel="0" collapsed="false">
      <c r="A560" s="15" t="e">
        <v>#NAME?</v>
      </c>
      <c r="B560" s="18" t="n">
        <v>230</v>
      </c>
      <c r="C560" s="58" t="n">
        <v>22.5</v>
      </c>
      <c r="D560" s="58" t="n">
        <v>19.2</v>
      </c>
      <c r="E560" s="58" t="n">
        <v>5.5</v>
      </c>
      <c r="F560" s="58" t="n">
        <v>6.9</v>
      </c>
      <c r="G560" s="58" t="n">
        <v>3</v>
      </c>
      <c r="H560" s="123" t="s">
        <v>86</v>
      </c>
      <c r="I560" s="124" t="n">
        <v>45435</v>
      </c>
      <c r="J560" s="125" t="n">
        <f aca="false">Racao!$J$24</f>
        <v>125.1949153</v>
      </c>
      <c r="K560" s="126" t="n">
        <f aca="false">(Dados_Peso!$O$5-Dados_Peso!$N$5)/21</f>
        <v>3.655238095</v>
      </c>
      <c r="L560" s="123" t="n">
        <v>41</v>
      </c>
      <c r="M560" s="123" t="n">
        <v>850</v>
      </c>
      <c r="N560" s="18" t="n">
        <f aca="false">M560-B560</f>
        <v>620</v>
      </c>
      <c r="O560" s="126" t="n">
        <f aca="false">R560/(Dados_Peso!$O$9)</f>
        <v>4.486899515</v>
      </c>
      <c r="P560" s="126" t="n">
        <f aca="false">(Dados_Peso!$O$5-Dados_Peso!$K$5)/80</f>
        <v>3.4045625</v>
      </c>
      <c r="Q560" s="127" t="n">
        <f aca="false">Racao!$G$7*R560</f>
        <v>1.742736898</v>
      </c>
      <c r="R560" s="128" t="n">
        <f aca="false">Racao!$J$21</f>
        <v>344.4144068</v>
      </c>
    </row>
    <row r="561" customFormat="false" ht="15.75" hidden="false" customHeight="false" outlineLevel="0" collapsed="false">
      <c r="A561" s="15" t="e">
        <v>#NAME?</v>
      </c>
      <c r="B561" s="18" t="n">
        <v>302.46</v>
      </c>
      <c r="C561" s="58" t="n">
        <v>24.5</v>
      </c>
      <c r="D561" s="58" t="n">
        <v>20.4</v>
      </c>
      <c r="E561" s="58" t="n">
        <v>6.5</v>
      </c>
      <c r="F561" s="58" t="n">
        <v>7.5</v>
      </c>
      <c r="G561" s="58" t="n">
        <v>3.1</v>
      </c>
      <c r="H561" s="123" t="s">
        <v>85</v>
      </c>
      <c r="I561" s="124" t="n">
        <v>45435</v>
      </c>
      <c r="J561" s="125" t="n">
        <f aca="false">Racao!$J$24</f>
        <v>125.1949153</v>
      </c>
      <c r="K561" s="126" t="n">
        <f aca="false">(Dados_Peso!$O$5-Dados_Peso!$N$5)/21</f>
        <v>3.655238095</v>
      </c>
      <c r="L561" s="123" t="n">
        <v>41</v>
      </c>
      <c r="M561" s="123" t="n">
        <v>850</v>
      </c>
      <c r="N561" s="18" t="n">
        <f aca="false">M561-B561</f>
        <v>547.54</v>
      </c>
      <c r="O561" s="126" t="n">
        <f aca="false">R561/(Dados_Peso!$O$9)</f>
        <v>4.486899515</v>
      </c>
      <c r="P561" s="126" t="n">
        <f aca="false">(Dados_Peso!$O$5-Dados_Peso!$K$5)/80</f>
        <v>3.4045625</v>
      </c>
      <c r="Q561" s="127" t="n">
        <f aca="false">Racao!$G$7*R561</f>
        <v>1.742736898</v>
      </c>
      <c r="R561" s="128" t="n">
        <f aca="false">Racao!$J$21</f>
        <v>344.4144068</v>
      </c>
    </row>
    <row r="562" customFormat="false" ht="15.75" hidden="false" customHeight="false" outlineLevel="0" collapsed="false">
      <c r="A562" s="15" t="e">
        <v>#NAME?</v>
      </c>
      <c r="B562" s="18" t="n">
        <v>262.93</v>
      </c>
      <c r="C562" s="58" t="n">
        <v>21.8</v>
      </c>
      <c r="D562" s="58" t="n">
        <v>19.3</v>
      </c>
      <c r="E562" s="58" t="n">
        <v>6.2</v>
      </c>
      <c r="F562" s="58" t="n">
        <v>7.4</v>
      </c>
      <c r="G562" s="58" t="n">
        <v>3.1</v>
      </c>
      <c r="H562" s="123" t="s">
        <v>86</v>
      </c>
      <c r="I562" s="124" t="n">
        <v>45435</v>
      </c>
      <c r="J562" s="125" t="n">
        <f aca="false">Racao!$J$24</f>
        <v>125.1949153</v>
      </c>
      <c r="K562" s="126" t="n">
        <f aca="false">(Dados_Peso!$O$5-Dados_Peso!$N$5)/21</f>
        <v>3.655238095</v>
      </c>
      <c r="L562" s="123" t="n">
        <v>41</v>
      </c>
      <c r="M562" s="123" t="n">
        <v>850</v>
      </c>
      <c r="N562" s="18" t="n">
        <f aca="false">M562-B562</f>
        <v>587.07</v>
      </c>
      <c r="O562" s="126" t="n">
        <f aca="false">R562/(Dados_Peso!$O$9)</f>
        <v>4.486899515</v>
      </c>
      <c r="P562" s="126" t="n">
        <f aca="false">(Dados_Peso!$O$5-Dados_Peso!$K$5)/80</f>
        <v>3.4045625</v>
      </c>
      <c r="Q562" s="127" t="n">
        <f aca="false">Racao!$G$7*R562</f>
        <v>1.742736898</v>
      </c>
      <c r="R562" s="128" t="n">
        <f aca="false">Racao!$J$21</f>
        <v>344.4144068</v>
      </c>
    </row>
    <row r="563" customFormat="false" ht="15.75" hidden="false" customHeight="false" outlineLevel="0" collapsed="false">
      <c r="A563" s="15" t="e">
        <v>#NAME?</v>
      </c>
      <c r="B563" s="18" t="n">
        <v>240.57</v>
      </c>
      <c r="C563" s="58" t="n">
        <v>22</v>
      </c>
      <c r="D563" s="58" t="n">
        <v>18.1</v>
      </c>
      <c r="E563" s="58" t="n">
        <v>5.5</v>
      </c>
      <c r="F563" s="58" t="n">
        <v>7.4</v>
      </c>
      <c r="G563" s="58" t="n">
        <v>2.9</v>
      </c>
      <c r="H563" s="123" t="s">
        <v>86</v>
      </c>
      <c r="I563" s="124" t="n">
        <v>45435</v>
      </c>
      <c r="J563" s="125" t="n">
        <f aca="false">Racao!$J$24</f>
        <v>125.1949153</v>
      </c>
      <c r="K563" s="126" t="n">
        <f aca="false">(Dados_Peso!$O$5-Dados_Peso!$N$5)/21</f>
        <v>3.655238095</v>
      </c>
      <c r="L563" s="123" t="n">
        <v>41</v>
      </c>
      <c r="M563" s="123" t="n">
        <v>850</v>
      </c>
      <c r="N563" s="18" t="n">
        <f aca="false">M563-B563</f>
        <v>609.43</v>
      </c>
      <c r="O563" s="126" t="n">
        <f aca="false">R563/(Dados_Peso!$O$9)</f>
        <v>4.486899515</v>
      </c>
      <c r="P563" s="126" t="n">
        <f aca="false">(Dados_Peso!$O$5-Dados_Peso!$K$5)/80</f>
        <v>3.4045625</v>
      </c>
      <c r="Q563" s="127" t="n">
        <f aca="false">Racao!$G$7*R563</f>
        <v>1.742736898</v>
      </c>
      <c r="R563" s="128" t="n">
        <f aca="false">Racao!$J$21</f>
        <v>344.4144068</v>
      </c>
    </row>
    <row r="564" customFormat="false" ht="15.75" hidden="false" customHeight="false" outlineLevel="0" collapsed="false">
      <c r="A564" s="15" t="e">
        <v>#NAME?</v>
      </c>
      <c r="B564" s="18" t="n">
        <v>189.02</v>
      </c>
      <c r="C564" s="58" t="n">
        <v>21.2</v>
      </c>
      <c r="D564" s="58" t="n">
        <v>17.6</v>
      </c>
      <c r="E564" s="58" t="n">
        <v>5.5</v>
      </c>
      <c r="F564" s="58" t="n">
        <v>6.2</v>
      </c>
      <c r="G564" s="58" t="n">
        <v>2.9</v>
      </c>
      <c r="H564" s="123" t="s">
        <v>86</v>
      </c>
      <c r="I564" s="124" t="n">
        <v>45435</v>
      </c>
      <c r="J564" s="125" t="n">
        <f aca="false">Racao!$J$24</f>
        <v>125.1949153</v>
      </c>
      <c r="K564" s="126" t="n">
        <f aca="false">(Dados_Peso!$O$5-Dados_Peso!$N$5)/21</f>
        <v>3.655238095</v>
      </c>
      <c r="L564" s="123" t="n">
        <v>41</v>
      </c>
      <c r="M564" s="123" t="n">
        <v>850</v>
      </c>
      <c r="N564" s="18" t="n">
        <f aca="false">M564-B564</f>
        <v>660.98</v>
      </c>
      <c r="O564" s="126" t="n">
        <f aca="false">R564/(Dados_Peso!$O$9)</f>
        <v>4.486899515</v>
      </c>
      <c r="P564" s="126" t="n">
        <f aca="false">(Dados_Peso!$O$5-Dados_Peso!$K$5)/80</f>
        <v>3.4045625</v>
      </c>
      <c r="Q564" s="127" t="n">
        <f aca="false">Racao!$G$7*R564</f>
        <v>1.742736898</v>
      </c>
      <c r="R564" s="128" t="n">
        <f aca="false">Racao!$J$21</f>
        <v>344.4144068</v>
      </c>
    </row>
    <row r="565" customFormat="false" ht="15.75" hidden="false" customHeight="false" outlineLevel="0" collapsed="false">
      <c r="A565" s="15" t="e">
        <v>#NAME?</v>
      </c>
      <c r="B565" s="18" t="n">
        <v>292.64</v>
      </c>
      <c r="C565" s="58" t="n">
        <v>23.7</v>
      </c>
      <c r="D565" s="58" t="n">
        <v>19.8</v>
      </c>
      <c r="E565" s="58" t="n">
        <v>6</v>
      </c>
      <c r="F565" s="58" t="n">
        <v>7.5</v>
      </c>
      <c r="G565" s="58" t="n">
        <v>3.1</v>
      </c>
      <c r="H565" s="123" t="s">
        <v>86</v>
      </c>
      <c r="I565" s="124" t="n">
        <v>45435</v>
      </c>
      <c r="J565" s="125" t="n">
        <f aca="false">Racao!$J$24</f>
        <v>125.1949153</v>
      </c>
      <c r="K565" s="126" t="n">
        <f aca="false">(Dados_Peso!$O$5-Dados_Peso!$N$5)/21</f>
        <v>3.655238095</v>
      </c>
      <c r="L565" s="123" t="n">
        <v>41</v>
      </c>
      <c r="M565" s="123" t="n">
        <v>850</v>
      </c>
      <c r="N565" s="18" t="n">
        <f aca="false">M565-B565</f>
        <v>557.36</v>
      </c>
      <c r="O565" s="126" t="n">
        <f aca="false">R565/(Dados_Peso!$O$9)</f>
        <v>4.486899515</v>
      </c>
      <c r="P565" s="126" t="n">
        <f aca="false">(Dados_Peso!$O$5-Dados_Peso!$K$5)/80</f>
        <v>3.4045625</v>
      </c>
      <c r="Q565" s="127" t="n">
        <f aca="false">Racao!$G$7*R565</f>
        <v>1.742736898</v>
      </c>
      <c r="R565" s="128" t="n">
        <f aca="false">Racao!$J$21</f>
        <v>344.4144068</v>
      </c>
    </row>
    <row r="566" customFormat="false" ht="15.75" hidden="false" customHeight="false" outlineLevel="0" collapsed="false">
      <c r="A566" s="15" t="e">
        <v>#NAME?</v>
      </c>
      <c r="B566" s="18" t="n">
        <v>293.44</v>
      </c>
      <c r="C566" s="58" t="n">
        <v>23.5</v>
      </c>
      <c r="D566" s="58" t="n">
        <v>19.5</v>
      </c>
      <c r="E566" s="58" t="n">
        <v>5.8</v>
      </c>
      <c r="F566" s="58" t="n">
        <v>7.5</v>
      </c>
      <c r="G566" s="58" t="n">
        <v>3.1</v>
      </c>
      <c r="H566" s="123" t="s">
        <v>86</v>
      </c>
      <c r="I566" s="124" t="n">
        <v>45435</v>
      </c>
      <c r="J566" s="125" t="n">
        <f aca="false">Racao!$J$24</f>
        <v>125.1949153</v>
      </c>
      <c r="K566" s="126" t="n">
        <f aca="false">(Dados_Peso!$O$5-Dados_Peso!$N$5)/21</f>
        <v>3.655238095</v>
      </c>
      <c r="L566" s="123" t="n">
        <v>41</v>
      </c>
      <c r="M566" s="123" t="n">
        <v>850</v>
      </c>
      <c r="N566" s="18" t="n">
        <f aca="false">M566-B566</f>
        <v>556.56</v>
      </c>
      <c r="O566" s="126" t="n">
        <f aca="false">R566/(Dados_Peso!$O$9)</f>
        <v>4.486899515</v>
      </c>
      <c r="P566" s="126" t="n">
        <f aca="false">(Dados_Peso!$O$5-Dados_Peso!$K$5)/80</f>
        <v>3.4045625</v>
      </c>
      <c r="Q566" s="127" t="n">
        <f aca="false">Racao!$G$7*R566</f>
        <v>1.742736898</v>
      </c>
      <c r="R566" s="128" t="n">
        <f aca="false">Racao!$J$21</f>
        <v>344.4144068</v>
      </c>
    </row>
    <row r="567" customFormat="false" ht="15.75" hidden="false" customHeight="false" outlineLevel="0" collapsed="false">
      <c r="A567" s="15" t="e">
        <v>#NAME?</v>
      </c>
      <c r="B567" s="18" t="n">
        <v>200.47</v>
      </c>
      <c r="C567" s="58" t="n">
        <v>21.5</v>
      </c>
      <c r="D567" s="58" t="n">
        <v>17.8</v>
      </c>
      <c r="E567" s="58" t="n">
        <v>5.5</v>
      </c>
      <c r="F567" s="58" t="n">
        <v>6.5</v>
      </c>
      <c r="G567" s="58" t="n">
        <v>3.1</v>
      </c>
      <c r="H567" s="123" t="s">
        <v>86</v>
      </c>
      <c r="I567" s="124" t="n">
        <v>45435</v>
      </c>
      <c r="J567" s="125" t="n">
        <f aca="false">Racao!$J$24</f>
        <v>125.1949153</v>
      </c>
      <c r="K567" s="126" t="n">
        <f aca="false">(Dados_Peso!$O$5-Dados_Peso!$N$5)/21</f>
        <v>3.655238095</v>
      </c>
      <c r="L567" s="123" t="n">
        <v>41</v>
      </c>
      <c r="M567" s="123" t="n">
        <v>850</v>
      </c>
      <c r="N567" s="18" t="n">
        <f aca="false">M567-B567</f>
        <v>649.53</v>
      </c>
      <c r="O567" s="126" t="n">
        <f aca="false">R567/(Dados_Peso!$O$9)</f>
        <v>4.486899515</v>
      </c>
      <c r="P567" s="126" t="n">
        <f aca="false">(Dados_Peso!$O$5-Dados_Peso!$K$5)/80</f>
        <v>3.4045625</v>
      </c>
      <c r="Q567" s="127" t="n">
        <f aca="false">Racao!$G$7*R567</f>
        <v>1.742736898</v>
      </c>
      <c r="R567" s="128" t="n">
        <f aca="false">Racao!$J$21</f>
        <v>344.4144068</v>
      </c>
    </row>
    <row r="568" customFormat="false" ht="15.75" hidden="false" customHeight="false" outlineLevel="0" collapsed="false">
      <c r="A568" s="15" t="e">
        <v>#NAME?</v>
      </c>
      <c r="B568" s="18" t="n">
        <v>252.2</v>
      </c>
      <c r="C568" s="58" t="n">
        <v>23</v>
      </c>
      <c r="D568" s="58" t="n">
        <v>19.6</v>
      </c>
      <c r="E568" s="58" t="n">
        <v>6</v>
      </c>
      <c r="F568" s="58" t="n">
        <v>6.6</v>
      </c>
      <c r="G568" s="58" t="n">
        <v>3.1</v>
      </c>
      <c r="H568" s="123" t="s">
        <v>86</v>
      </c>
      <c r="I568" s="124" t="n">
        <v>45435</v>
      </c>
      <c r="J568" s="125" t="n">
        <f aca="false">Racao!$J$24</f>
        <v>125.1949153</v>
      </c>
      <c r="K568" s="126" t="n">
        <f aca="false">(Dados_Peso!$O$5-Dados_Peso!$N$5)/21</f>
        <v>3.655238095</v>
      </c>
      <c r="L568" s="123" t="n">
        <v>41</v>
      </c>
      <c r="M568" s="123" t="n">
        <v>850</v>
      </c>
      <c r="N568" s="18" t="n">
        <f aca="false">M568-B568</f>
        <v>597.8</v>
      </c>
      <c r="O568" s="126" t="n">
        <f aca="false">R568/(Dados_Peso!$O$9)</f>
        <v>4.486899515</v>
      </c>
      <c r="P568" s="126" t="n">
        <f aca="false">(Dados_Peso!$O$5-Dados_Peso!$K$5)/80</f>
        <v>3.4045625</v>
      </c>
      <c r="Q568" s="127" t="n">
        <f aca="false">Racao!$G$7*R568</f>
        <v>1.742736898</v>
      </c>
      <c r="R568" s="128" t="n">
        <f aca="false">Racao!$J$21</f>
        <v>344.4144068</v>
      </c>
    </row>
    <row r="569" customFormat="false" ht="15.75" hidden="false" customHeight="false" outlineLevel="0" collapsed="false">
      <c r="A569" s="15" t="e">
        <v>#NAME?</v>
      </c>
      <c r="B569" s="18" t="n">
        <v>276.83</v>
      </c>
      <c r="C569" s="58" t="n">
        <v>24</v>
      </c>
      <c r="D569" s="58" t="n">
        <v>20.3</v>
      </c>
      <c r="E569" s="58" t="n">
        <v>6</v>
      </c>
      <c r="F569" s="58" t="n">
        <v>7</v>
      </c>
      <c r="G569" s="58" t="n">
        <v>3.1</v>
      </c>
      <c r="H569" s="123" t="s">
        <v>86</v>
      </c>
      <c r="I569" s="124" t="n">
        <v>45435</v>
      </c>
      <c r="J569" s="125" t="n">
        <f aca="false">Racao!$J$24</f>
        <v>125.1949153</v>
      </c>
      <c r="K569" s="126" t="n">
        <f aca="false">(Dados_Peso!$O$5-Dados_Peso!$N$5)/21</f>
        <v>3.655238095</v>
      </c>
      <c r="L569" s="123" t="n">
        <v>41</v>
      </c>
      <c r="M569" s="123" t="n">
        <v>850</v>
      </c>
      <c r="N569" s="18" t="n">
        <f aca="false">M569-B569</f>
        <v>573.17</v>
      </c>
      <c r="O569" s="126" t="n">
        <f aca="false">R569/(Dados_Peso!$O$9)</f>
        <v>4.486899515</v>
      </c>
      <c r="P569" s="126" t="n">
        <f aca="false">(Dados_Peso!$O$5-Dados_Peso!$K$5)/80</f>
        <v>3.4045625</v>
      </c>
      <c r="Q569" s="127" t="n">
        <f aca="false">Racao!$G$7*R569</f>
        <v>1.742736898</v>
      </c>
      <c r="R569" s="128" t="n">
        <f aca="false">Racao!$J$21</f>
        <v>344.4144068</v>
      </c>
    </row>
    <row r="570" customFormat="false" ht="15.75" hidden="false" customHeight="false" outlineLevel="0" collapsed="false">
      <c r="A570" s="15" t="e">
        <v>#NAME?</v>
      </c>
      <c r="B570" s="18" t="n">
        <v>264.32</v>
      </c>
      <c r="C570" s="58" t="n">
        <v>23</v>
      </c>
      <c r="D570" s="58" t="n">
        <v>19.3</v>
      </c>
      <c r="E570" s="58" t="n">
        <v>5.8</v>
      </c>
      <c r="F570" s="58" t="n">
        <v>6.9</v>
      </c>
      <c r="G570" s="58" t="n">
        <v>3</v>
      </c>
      <c r="H570" s="123" t="s">
        <v>86</v>
      </c>
      <c r="I570" s="124" t="n">
        <v>45435</v>
      </c>
      <c r="J570" s="125" t="n">
        <f aca="false">Racao!$J$24</f>
        <v>125.1949153</v>
      </c>
      <c r="K570" s="126" t="n">
        <f aca="false">(Dados_Peso!$O$5-Dados_Peso!$N$5)/21</f>
        <v>3.655238095</v>
      </c>
      <c r="L570" s="123" t="n">
        <v>41</v>
      </c>
      <c r="M570" s="123" t="n">
        <v>850</v>
      </c>
      <c r="N570" s="18" t="n">
        <f aca="false">M570-B570</f>
        <v>585.68</v>
      </c>
      <c r="O570" s="126" t="n">
        <f aca="false">R570/(Dados_Peso!$O$9)</f>
        <v>4.486899515</v>
      </c>
      <c r="P570" s="126" t="n">
        <f aca="false">(Dados_Peso!$O$5-Dados_Peso!$K$5)/80</f>
        <v>3.4045625</v>
      </c>
      <c r="Q570" s="127" t="n">
        <f aca="false">Racao!$G$7*R570</f>
        <v>1.742736898</v>
      </c>
      <c r="R570" s="128" t="n">
        <f aca="false">Racao!$J$21</f>
        <v>344.4144068</v>
      </c>
    </row>
    <row r="571" customFormat="false" ht="15.75" hidden="false" customHeight="false" outlineLevel="0" collapsed="false">
      <c r="A571" s="15" t="e">
        <v>#NAME?</v>
      </c>
      <c r="B571" s="18" t="n">
        <v>283.05</v>
      </c>
      <c r="C571" s="58" t="n">
        <v>23</v>
      </c>
      <c r="D571" s="58" t="n">
        <v>19.4</v>
      </c>
      <c r="E571" s="58" t="n">
        <v>5.9</v>
      </c>
      <c r="F571" s="58" t="n">
        <v>7.1</v>
      </c>
      <c r="G571" s="58" t="n">
        <v>3.1</v>
      </c>
      <c r="H571" s="123" t="s">
        <v>86</v>
      </c>
      <c r="I571" s="124" t="n">
        <v>45435</v>
      </c>
      <c r="J571" s="125" t="n">
        <f aca="false">Racao!$J$24</f>
        <v>125.1949153</v>
      </c>
      <c r="K571" s="126" t="n">
        <f aca="false">(Dados_Peso!$O$5-Dados_Peso!$N$5)/21</f>
        <v>3.655238095</v>
      </c>
      <c r="L571" s="123" t="n">
        <v>41</v>
      </c>
      <c r="M571" s="123" t="n">
        <v>850</v>
      </c>
      <c r="N571" s="18" t="n">
        <f aca="false">M571-B571</f>
        <v>566.95</v>
      </c>
      <c r="O571" s="126" t="n">
        <f aca="false">R571/(Dados_Peso!$O$9)</f>
        <v>4.486899515</v>
      </c>
      <c r="P571" s="126" t="n">
        <f aca="false">(Dados_Peso!$O$5-Dados_Peso!$K$5)/80</f>
        <v>3.4045625</v>
      </c>
      <c r="Q571" s="127" t="n">
        <f aca="false">Racao!$G$7*R571</f>
        <v>1.742736898</v>
      </c>
      <c r="R571" s="128" t="n">
        <f aca="false">Racao!$J$21</f>
        <v>344.4144068</v>
      </c>
    </row>
    <row r="572" customFormat="false" ht="15.75" hidden="false" customHeight="false" outlineLevel="0" collapsed="false">
      <c r="A572" s="15" t="e">
        <v>#NAME?</v>
      </c>
      <c r="B572" s="18" t="n">
        <v>308.3</v>
      </c>
      <c r="C572" s="58" t="n">
        <v>23.6</v>
      </c>
      <c r="D572" s="58" t="n">
        <v>20.2</v>
      </c>
      <c r="E572" s="58" t="n">
        <v>5.9</v>
      </c>
      <c r="F572" s="58" t="n">
        <v>7.4</v>
      </c>
      <c r="G572" s="58" t="n">
        <v>3</v>
      </c>
      <c r="H572" s="123" t="s">
        <v>85</v>
      </c>
      <c r="I572" s="124" t="n">
        <v>45435</v>
      </c>
      <c r="J572" s="125" t="n">
        <f aca="false">Racao!$J$24</f>
        <v>125.1949153</v>
      </c>
      <c r="K572" s="126" t="n">
        <f aca="false">(Dados_Peso!$O$5-Dados_Peso!$N$5)/21</f>
        <v>3.655238095</v>
      </c>
      <c r="L572" s="123" t="n">
        <v>41</v>
      </c>
      <c r="M572" s="123" t="n">
        <v>850</v>
      </c>
      <c r="N572" s="18" t="n">
        <f aca="false">M572-B572</f>
        <v>541.7</v>
      </c>
      <c r="O572" s="126" t="n">
        <f aca="false">R572/(Dados_Peso!$O$9)</f>
        <v>4.486899515</v>
      </c>
      <c r="P572" s="126" t="n">
        <f aca="false">(Dados_Peso!$O$5-Dados_Peso!$K$5)/80</f>
        <v>3.4045625</v>
      </c>
      <c r="Q572" s="127" t="n">
        <f aca="false">Racao!$G$7*R572</f>
        <v>1.742736898</v>
      </c>
      <c r="R572" s="128" t="n">
        <f aca="false">Racao!$J$21</f>
        <v>344.4144068</v>
      </c>
    </row>
    <row r="573" customFormat="false" ht="15.75" hidden="false" customHeight="false" outlineLevel="0" collapsed="false">
      <c r="A573" s="15" t="e">
        <v>#NAME?</v>
      </c>
      <c r="B573" s="18" t="n">
        <v>262</v>
      </c>
      <c r="C573" s="58" t="n">
        <v>23</v>
      </c>
      <c r="D573" s="58" t="n">
        <v>19.2</v>
      </c>
      <c r="E573" s="58" t="n">
        <v>6</v>
      </c>
      <c r="F573" s="58" t="n">
        <v>6.9</v>
      </c>
      <c r="G573" s="58" t="n">
        <v>3.2</v>
      </c>
      <c r="H573" s="123" t="s">
        <v>86</v>
      </c>
      <c r="I573" s="124" t="n">
        <v>45435</v>
      </c>
      <c r="J573" s="125" t="n">
        <f aca="false">Racao!$J$24</f>
        <v>125.1949153</v>
      </c>
      <c r="K573" s="126" t="n">
        <f aca="false">(Dados_Peso!$O$5-Dados_Peso!$N$5)/21</f>
        <v>3.655238095</v>
      </c>
      <c r="L573" s="123" t="n">
        <v>41</v>
      </c>
      <c r="M573" s="123" t="n">
        <v>850</v>
      </c>
      <c r="N573" s="18" t="n">
        <f aca="false">M573-B573</f>
        <v>588</v>
      </c>
      <c r="O573" s="126" t="n">
        <f aca="false">R573/(Dados_Peso!$O$9)</f>
        <v>4.486899515</v>
      </c>
      <c r="P573" s="126" t="n">
        <f aca="false">(Dados_Peso!$O$5-Dados_Peso!$K$5)/80</f>
        <v>3.4045625</v>
      </c>
      <c r="Q573" s="127" t="n">
        <f aca="false">Racao!$G$7*R573</f>
        <v>1.742736898</v>
      </c>
      <c r="R573" s="128" t="n">
        <f aca="false">Racao!$J$21</f>
        <v>344.4144068</v>
      </c>
    </row>
    <row r="574" customFormat="false" ht="15.75" hidden="false" customHeight="false" outlineLevel="0" collapsed="false">
      <c r="A574" s="15" t="e">
        <v>#NAME?</v>
      </c>
      <c r="B574" s="18" t="n">
        <v>382.26</v>
      </c>
      <c r="C574" s="58" t="n">
        <v>24.8</v>
      </c>
      <c r="D574" s="58" t="n">
        <v>20.7</v>
      </c>
      <c r="E574" s="58" t="n">
        <v>5.8</v>
      </c>
      <c r="F574" s="58" t="n">
        <v>7.7</v>
      </c>
      <c r="G574" s="58" t="n">
        <v>3.1</v>
      </c>
      <c r="H574" s="123" t="s">
        <v>85</v>
      </c>
      <c r="I574" s="124" t="n">
        <v>45435</v>
      </c>
      <c r="J574" s="125" t="n">
        <f aca="false">Racao!$J$24</f>
        <v>125.1949153</v>
      </c>
      <c r="K574" s="126" t="n">
        <f aca="false">(Dados_Peso!$O$5-Dados_Peso!$N$5)/21</f>
        <v>3.655238095</v>
      </c>
      <c r="L574" s="123" t="n">
        <v>41</v>
      </c>
      <c r="M574" s="123" t="n">
        <v>850</v>
      </c>
      <c r="N574" s="18" t="n">
        <f aca="false">M574-B574</f>
        <v>467.74</v>
      </c>
      <c r="O574" s="126" t="n">
        <f aca="false">R574/(Dados_Peso!$O$9)</f>
        <v>4.486899515</v>
      </c>
      <c r="P574" s="126" t="n">
        <f aca="false">(Dados_Peso!$O$5-Dados_Peso!$K$5)/80</f>
        <v>3.4045625</v>
      </c>
      <c r="Q574" s="127" t="n">
        <f aca="false">Racao!$G$7*R574</f>
        <v>1.742736898</v>
      </c>
      <c r="R574" s="128" t="n">
        <f aca="false">Racao!$J$21</f>
        <v>344.4144068</v>
      </c>
    </row>
    <row r="575" customFormat="false" ht="15.75" hidden="false" customHeight="false" outlineLevel="0" collapsed="false">
      <c r="A575" s="15" t="e">
        <v>#NAME?</v>
      </c>
      <c r="B575" s="18" t="n">
        <v>191.2</v>
      </c>
      <c r="C575" s="58" t="n">
        <v>20.6</v>
      </c>
      <c r="D575" s="58" t="n">
        <v>17.2</v>
      </c>
      <c r="E575" s="58" t="n">
        <v>5.5</v>
      </c>
      <c r="F575" s="58" t="n">
        <v>6.2</v>
      </c>
      <c r="G575" s="58" t="n">
        <v>2.9</v>
      </c>
      <c r="H575" s="123" t="s">
        <v>86</v>
      </c>
      <c r="I575" s="124" t="n">
        <v>45435</v>
      </c>
      <c r="J575" s="125" t="n">
        <f aca="false">Racao!$J$24</f>
        <v>125.1949153</v>
      </c>
      <c r="K575" s="126" t="n">
        <f aca="false">(Dados_Peso!$O$5-Dados_Peso!$N$5)/21</f>
        <v>3.655238095</v>
      </c>
      <c r="L575" s="123" t="n">
        <v>41</v>
      </c>
      <c r="M575" s="123" t="n">
        <v>850</v>
      </c>
      <c r="N575" s="18" t="n">
        <f aca="false">M575-B575</f>
        <v>658.8</v>
      </c>
      <c r="O575" s="126" t="n">
        <f aca="false">R575/(Dados_Peso!$O$9)</f>
        <v>4.486899515</v>
      </c>
      <c r="P575" s="126" t="n">
        <f aca="false">(Dados_Peso!$O$5-Dados_Peso!$K$5)/80</f>
        <v>3.4045625</v>
      </c>
      <c r="Q575" s="127" t="n">
        <f aca="false">Racao!$G$7*R575</f>
        <v>1.742736898</v>
      </c>
      <c r="R575" s="128" t="n">
        <f aca="false">Racao!$J$21</f>
        <v>344.4144068</v>
      </c>
    </row>
    <row r="576" customFormat="false" ht="15.75" hidden="false" customHeight="false" outlineLevel="0" collapsed="false">
      <c r="A576" s="15" t="e">
        <v>#NAME?</v>
      </c>
      <c r="B576" s="18" t="n">
        <v>306.65</v>
      </c>
      <c r="C576" s="58" t="n">
        <v>24.2</v>
      </c>
      <c r="D576" s="58" t="n">
        <v>20.3</v>
      </c>
      <c r="E576" s="58" t="n">
        <v>6</v>
      </c>
      <c r="F576" s="58" t="n">
        <v>7.5</v>
      </c>
      <c r="G576" s="58" t="n">
        <v>3.2</v>
      </c>
      <c r="H576" s="123" t="s">
        <v>85</v>
      </c>
      <c r="I576" s="124" t="n">
        <v>45435</v>
      </c>
      <c r="J576" s="125" t="n">
        <f aca="false">Racao!$J$24</f>
        <v>125.1949153</v>
      </c>
      <c r="K576" s="126" t="n">
        <f aca="false">(Dados_Peso!$O$5-Dados_Peso!$N$5)/21</f>
        <v>3.655238095</v>
      </c>
      <c r="L576" s="123" t="n">
        <v>41</v>
      </c>
      <c r="M576" s="123" t="n">
        <v>850</v>
      </c>
      <c r="N576" s="18" t="n">
        <f aca="false">M576-B576</f>
        <v>543.35</v>
      </c>
      <c r="O576" s="126" t="n">
        <f aca="false">R576/(Dados_Peso!$O$9)</f>
        <v>4.486899515</v>
      </c>
      <c r="P576" s="126" t="n">
        <f aca="false">(Dados_Peso!$O$5-Dados_Peso!$K$5)/80</f>
        <v>3.4045625</v>
      </c>
      <c r="Q576" s="127" t="n">
        <f aca="false">Racao!$G$7*R576</f>
        <v>1.742736898</v>
      </c>
      <c r="R576" s="128" t="n">
        <f aca="false">Racao!$J$21</f>
        <v>344.4144068</v>
      </c>
    </row>
    <row r="577" customFormat="false" ht="15.75" hidden="false" customHeight="false" outlineLevel="0" collapsed="false">
      <c r="A577" s="15" t="e">
        <v>#NAME?</v>
      </c>
      <c r="B577" s="18" t="n">
        <v>282.44</v>
      </c>
      <c r="C577" s="58" t="n">
        <v>22.8</v>
      </c>
      <c r="D577" s="58" t="n">
        <v>19.2</v>
      </c>
      <c r="E577" s="58" t="n">
        <v>5.8</v>
      </c>
      <c r="F577" s="58" t="n">
        <v>7.4</v>
      </c>
      <c r="G577" s="58" t="n">
        <v>3.1</v>
      </c>
      <c r="H577" s="123" t="s">
        <v>86</v>
      </c>
      <c r="I577" s="124" t="n">
        <v>45435</v>
      </c>
      <c r="J577" s="125" t="n">
        <f aca="false">Racao!$J$24</f>
        <v>125.1949153</v>
      </c>
      <c r="K577" s="126" t="n">
        <f aca="false">(Dados_Peso!$O$5-Dados_Peso!$N$5)/21</f>
        <v>3.655238095</v>
      </c>
      <c r="L577" s="123" t="n">
        <v>41</v>
      </c>
      <c r="M577" s="123" t="n">
        <v>850</v>
      </c>
      <c r="N577" s="18" t="n">
        <f aca="false">M577-B577</f>
        <v>567.56</v>
      </c>
      <c r="O577" s="126" t="n">
        <f aca="false">R577/(Dados_Peso!$O$9)</f>
        <v>4.486899515</v>
      </c>
      <c r="P577" s="126" t="n">
        <f aca="false">(Dados_Peso!$O$5-Dados_Peso!$K$5)/80</f>
        <v>3.4045625</v>
      </c>
      <c r="Q577" s="127" t="n">
        <f aca="false">Racao!$G$7*R577</f>
        <v>1.742736898</v>
      </c>
      <c r="R577" s="128" t="n">
        <f aca="false">Racao!$J$21</f>
        <v>344.4144068</v>
      </c>
    </row>
    <row r="578" customFormat="false" ht="15.75" hidden="false" customHeight="false" outlineLevel="0" collapsed="false">
      <c r="A578" s="15" t="e">
        <v>#NAME?</v>
      </c>
      <c r="B578" s="18" t="n">
        <v>272.44</v>
      </c>
      <c r="C578" s="58" t="n">
        <v>23.8</v>
      </c>
      <c r="D578" s="58" t="n">
        <v>18.8</v>
      </c>
      <c r="E578" s="58" t="n">
        <v>6</v>
      </c>
      <c r="F578" s="58" t="n">
        <v>7.4</v>
      </c>
      <c r="G578" s="58" t="n">
        <v>3.2</v>
      </c>
      <c r="H578" s="123" t="s">
        <v>86</v>
      </c>
      <c r="I578" s="124" t="n">
        <v>45435</v>
      </c>
      <c r="J578" s="125" t="n">
        <f aca="false">Racao!$J$24</f>
        <v>125.1949153</v>
      </c>
      <c r="K578" s="126" t="n">
        <f aca="false">(Dados_Peso!$O$5-Dados_Peso!$N$5)/21</f>
        <v>3.655238095</v>
      </c>
      <c r="L578" s="123" t="n">
        <v>41</v>
      </c>
      <c r="M578" s="123" t="n">
        <v>850</v>
      </c>
      <c r="N578" s="18" t="n">
        <f aca="false">M578-B578</f>
        <v>577.56</v>
      </c>
      <c r="O578" s="126" t="n">
        <f aca="false">R578/(Dados_Peso!$O$9)</f>
        <v>4.486899515</v>
      </c>
      <c r="P578" s="126" t="n">
        <f aca="false">(Dados_Peso!$O$5-Dados_Peso!$K$5)/80</f>
        <v>3.4045625</v>
      </c>
      <c r="Q578" s="127" t="n">
        <f aca="false">Racao!$G$7*R578</f>
        <v>1.742736898</v>
      </c>
      <c r="R578" s="128" t="n">
        <f aca="false">Racao!$J$21</f>
        <v>344.4144068</v>
      </c>
    </row>
    <row r="579" customFormat="false" ht="15.75" hidden="false" customHeight="false" outlineLevel="0" collapsed="false">
      <c r="A579" s="15" t="e">
        <v>#NAME?</v>
      </c>
      <c r="B579" s="18" t="n">
        <v>352.52</v>
      </c>
      <c r="C579" s="58" t="n">
        <v>24.3</v>
      </c>
      <c r="D579" s="58" t="n">
        <v>20.3</v>
      </c>
      <c r="E579" s="58" t="n">
        <v>6.2</v>
      </c>
      <c r="F579" s="58" t="n">
        <v>8</v>
      </c>
      <c r="G579" s="58" t="n">
        <v>3.3</v>
      </c>
      <c r="H579" s="123" t="s">
        <v>84</v>
      </c>
      <c r="I579" s="124" t="n">
        <v>45435</v>
      </c>
      <c r="J579" s="125" t="n">
        <f aca="false">Racao!$J$24</f>
        <v>125.1949153</v>
      </c>
      <c r="K579" s="126" t="n">
        <f aca="false">(Dados_Peso!$O$5-Dados_Peso!$N$5)/21</f>
        <v>3.655238095</v>
      </c>
      <c r="L579" s="123" t="n">
        <v>41</v>
      </c>
      <c r="M579" s="123" t="n">
        <v>850</v>
      </c>
      <c r="N579" s="18" t="n">
        <f aca="false">M579-B579</f>
        <v>497.48</v>
      </c>
      <c r="O579" s="126" t="n">
        <f aca="false">R579/(Dados_Peso!$O$9)</f>
        <v>4.486899515</v>
      </c>
      <c r="P579" s="126" t="n">
        <f aca="false">(Dados_Peso!$O$5-Dados_Peso!$K$5)/80</f>
        <v>3.4045625</v>
      </c>
      <c r="Q579" s="127" t="n">
        <f aca="false">Racao!$G$7*R579</f>
        <v>1.742736898</v>
      </c>
      <c r="R579" s="128" t="n">
        <f aca="false">Racao!$J$21</f>
        <v>344.4144068</v>
      </c>
    </row>
    <row r="580" customFormat="false" ht="15.75" hidden="false" customHeight="false" outlineLevel="0" collapsed="false">
      <c r="A580" s="15" t="e">
        <v>#NAME?</v>
      </c>
      <c r="B580" s="18" t="n">
        <v>242.85</v>
      </c>
      <c r="C580" s="58" t="n">
        <v>22</v>
      </c>
      <c r="D580" s="58" t="n">
        <v>18.8</v>
      </c>
      <c r="E580" s="58" t="n">
        <v>5.5</v>
      </c>
      <c r="F580" s="58" t="n">
        <v>6.7</v>
      </c>
      <c r="G580" s="58" t="n">
        <v>3.2</v>
      </c>
      <c r="H580" s="123" t="s">
        <v>86</v>
      </c>
      <c r="I580" s="124" t="n">
        <v>45435</v>
      </c>
      <c r="J580" s="125" t="n">
        <f aca="false">Racao!$J$24</f>
        <v>125.1949153</v>
      </c>
      <c r="K580" s="126" t="n">
        <f aca="false">(Dados_Peso!$O$5-Dados_Peso!$N$5)/21</f>
        <v>3.655238095</v>
      </c>
      <c r="L580" s="123" t="n">
        <v>41</v>
      </c>
      <c r="M580" s="123" t="n">
        <v>850</v>
      </c>
      <c r="N580" s="18" t="n">
        <f aca="false">M580-B580</f>
        <v>607.15</v>
      </c>
      <c r="O580" s="126" t="n">
        <f aca="false">R580/(Dados_Peso!$O$9)</f>
        <v>4.486899515</v>
      </c>
      <c r="P580" s="126" t="n">
        <f aca="false">(Dados_Peso!$O$5-Dados_Peso!$K$5)/80</f>
        <v>3.4045625</v>
      </c>
      <c r="Q580" s="127" t="n">
        <f aca="false">Racao!$G$7*R580</f>
        <v>1.742736898</v>
      </c>
      <c r="R580" s="128" t="n">
        <f aca="false">Racao!$J$21</f>
        <v>344.4144068</v>
      </c>
    </row>
    <row r="581" customFormat="false" ht="15.75" hidden="false" customHeight="false" outlineLevel="0" collapsed="false">
      <c r="A581" s="15" t="e">
        <v>#NAME?</v>
      </c>
      <c r="B581" s="18" t="n">
        <v>305.57</v>
      </c>
      <c r="C581" s="58" t="n">
        <v>24.3</v>
      </c>
      <c r="D581" s="58" t="n">
        <v>20.2</v>
      </c>
      <c r="E581" s="58" t="n">
        <v>6.4</v>
      </c>
      <c r="F581" s="58" t="n">
        <v>7.6</v>
      </c>
      <c r="G581" s="58" t="n">
        <v>3</v>
      </c>
      <c r="H581" s="123" t="s">
        <v>85</v>
      </c>
      <c r="I581" s="124" t="n">
        <v>45435</v>
      </c>
      <c r="J581" s="125" t="n">
        <f aca="false">Racao!$J$24</f>
        <v>125.1949153</v>
      </c>
      <c r="K581" s="126" t="n">
        <f aca="false">(Dados_Peso!$O$5-Dados_Peso!$N$5)/21</f>
        <v>3.655238095</v>
      </c>
      <c r="L581" s="123" t="n">
        <v>41</v>
      </c>
      <c r="M581" s="123" t="n">
        <v>850</v>
      </c>
      <c r="N581" s="18" t="n">
        <f aca="false">M581-B581</f>
        <v>544.43</v>
      </c>
      <c r="O581" s="126" t="n">
        <f aca="false">R581/(Dados_Peso!$O$9)</f>
        <v>4.486899515</v>
      </c>
      <c r="P581" s="126" t="n">
        <f aca="false">(Dados_Peso!$O$5-Dados_Peso!$K$5)/80</f>
        <v>3.4045625</v>
      </c>
      <c r="Q581" s="127" t="n">
        <f aca="false">Racao!$G$7*R581</f>
        <v>1.742736898</v>
      </c>
      <c r="R581" s="128" t="n">
        <f aca="false">Racao!$J$21</f>
        <v>344.4144068</v>
      </c>
    </row>
    <row r="582" customFormat="false" ht="15.75" hidden="false" customHeight="false" outlineLevel="0" collapsed="false">
      <c r="A582" s="15" t="e">
        <v>#NAME?</v>
      </c>
      <c r="B582" s="18" t="n">
        <v>234.31</v>
      </c>
      <c r="C582" s="58" t="n">
        <v>22.4</v>
      </c>
      <c r="D582" s="58" t="n">
        <v>19</v>
      </c>
      <c r="E582" s="58" t="n">
        <v>6</v>
      </c>
      <c r="F582" s="58" t="n">
        <v>7</v>
      </c>
      <c r="G582" s="58" t="n">
        <v>3</v>
      </c>
      <c r="H582" s="123" t="s">
        <v>86</v>
      </c>
      <c r="I582" s="124" t="n">
        <v>45435</v>
      </c>
      <c r="J582" s="125" t="n">
        <f aca="false">Racao!$J$24</f>
        <v>125.1949153</v>
      </c>
      <c r="K582" s="126" t="n">
        <f aca="false">(Dados_Peso!$O$5-Dados_Peso!$N$5)/21</f>
        <v>3.655238095</v>
      </c>
      <c r="L582" s="123" t="n">
        <v>41</v>
      </c>
      <c r="M582" s="123" t="n">
        <v>850</v>
      </c>
      <c r="N582" s="18" t="n">
        <f aca="false">M582-B582</f>
        <v>615.69</v>
      </c>
      <c r="O582" s="126" t="n">
        <f aca="false">R582/(Dados_Peso!$O$9)</f>
        <v>4.486899515</v>
      </c>
      <c r="P582" s="126" t="n">
        <f aca="false">(Dados_Peso!$O$5-Dados_Peso!$K$5)/80</f>
        <v>3.4045625</v>
      </c>
      <c r="Q582" s="127" t="n">
        <f aca="false">Racao!$G$7*R582</f>
        <v>1.742736898</v>
      </c>
      <c r="R582" s="128" t="n">
        <f aca="false">Racao!$J$21</f>
        <v>344.4144068</v>
      </c>
    </row>
    <row r="583" customFormat="false" ht="15.75" hidden="false" customHeight="false" outlineLevel="0" collapsed="false">
      <c r="A583" s="15" t="e">
        <v>#NAME?</v>
      </c>
      <c r="B583" s="18" t="n">
        <v>291.41</v>
      </c>
      <c r="C583" s="58" t="n">
        <v>24.4</v>
      </c>
      <c r="D583" s="58" t="n">
        <v>20.4</v>
      </c>
      <c r="E583" s="58" t="n">
        <v>6.4</v>
      </c>
      <c r="F583" s="58" t="n">
        <v>7.2</v>
      </c>
      <c r="G583" s="58" t="n">
        <v>3</v>
      </c>
      <c r="H583" s="123" t="s">
        <v>86</v>
      </c>
      <c r="I583" s="124" t="n">
        <v>45435</v>
      </c>
      <c r="J583" s="125" t="n">
        <f aca="false">Racao!$J$24</f>
        <v>125.1949153</v>
      </c>
      <c r="K583" s="126" t="n">
        <f aca="false">(Dados_Peso!$O$5-Dados_Peso!$N$5)/21</f>
        <v>3.655238095</v>
      </c>
      <c r="L583" s="123" t="n">
        <v>41</v>
      </c>
      <c r="M583" s="123" t="n">
        <v>850</v>
      </c>
      <c r="N583" s="18" t="n">
        <f aca="false">M583-B583</f>
        <v>558.59</v>
      </c>
      <c r="O583" s="126" t="n">
        <f aca="false">R583/(Dados_Peso!$O$9)</f>
        <v>4.486899515</v>
      </c>
      <c r="P583" s="126" t="n">
        <f aca="false">(Dados_Peso!$O$5-Dados_Peso!$K$5)/80</f>
        <v>3.4045625</v>
      </c>
      <c r="Q583" s="127" t="n">
        <f aca="false">Racao!$G$7*R583</f>
        <v>1.742736898</v>
      </c>
      <c r="R583" s="128" t="n">
        <f aca="false">Racao!$J$21</f>
        <v>344.4144068</v>
      </c>
    </row>
    <row r="584" customFormat="false" ht="15.75" hidden="false" customHeight="false" outlineLevel="0" collapsed="false">
      <c r="A584" s="15" t="e">
        <v>#NAME?</v>
      </c>
      <c r="B584" s="18" t="n">
        <v>231.34</v>
      </c>
      <c r="C584" s="58" t="n">
        <v>22.2</v>
      </c>
      <c r="D584" s="58" t="n">
        <v>18.7</v>
      </c>
      <c r="E584" s="58" t="n">
        <v>6</v>
      </c>
      <c r="F584" s="58" t="n">
        <v>6.5</v>
      </c>
      <c r="G584" s="58" t="n">
        <v>3</v>
      </c>
      <c r="H584" s="123" t="s">
        <v>86</v>
      </c>
      <c r="I584" s="124" t="n">
        <v>45435</v>
      </c>
      <c r="J584" s="125" t="n">
        <f aca="false">Racao!$J$24</f>
        <v>125.1949153</v>
      </c>
      <c r="K584" s="126" t="n">
        <f aca="false">(Dados_Peso!$O$5-Dados_Peso!$N$5)/21</f>
        <v>3.655238095</v>
      </c>
      <c r="L584" s="123" t="n">
        <v>41</v>
      </c>
      <c r="M584" s="123" t="n">
        <v>850</v>
      </c>
      <c r="N584" s="18" t="n">
        <f aca="false">M584-B584</f>
        <v>618.66</v>
      </c>
      <c r="O584" s="126" t="n">
        <f aca="false">R584/(Dados_Peso!$O$9)</f>
        <v>4.486899515</v>
      </c>
      <c r="P584" s="126" t="n">
        <f aca="false">(Dados_Peso!$O$5-Dados_Peso!$K$5)/80</f>
        <v>3.4045625</v>
      </c>
      <c r="Q584" s="127" t="n">
        <f aca="false">Racao!$G$7*R584</f>
        <v>1.742736898</v>
      </c>
      <c r="R584" s="128" t="n">
        <f aca="false">Racao!$J$21</f>
        <v>344.4144068</v>
      </c>
    </row>
    <row r="585" customFormat="false" ht="15.75" hidden="false" customHeight="false" outlineLevel="0" collapsed="false">
      <c r="A585" s="15" t="e">
        <v>#NAME?</v>
      </c>
      <c r="B585" s="18" t="n">
        <v>244.06</v>
      </c>
      <c r="C585" s="58" t="n">
        <v>22.7</v>
      </c>
      <c r="D585" s="58" t="n">
        <v>18.9</v>
      </c>
      <c r="E585" s="58" t="n">
        <v>5.8</v>
      </c>
      <c r="F585" s="58" t="n">
        <v>6.5</v>
      </c>
      <c r="G585" s="58" t="n">
        <v>3</v>
      </c>
      <c r="H585" s="123" t="s">
        <v>86</v>
      </c>
      <c r="I585" s="124" t="n">
        <v>45435</v>
      </c>
      <c r="J585" s="125" t="n">
        <f aca="false">Racao!$J$24</f>
        <v>125.1949153</v>
      </c>
      <c r="K585" s="126" t="n">
        <f aca="false">(Dados_Peso!$O$5-Dados_Peso!$N$5)/21</f>
        <v>3.655238095</v>
      </c>
      <c r="L585" s="123" t="n">
        <v>41</v>
      </c>
      <c r="M585" s="123" t="n">
        <v>850</v>
      </c>
      <c r="N585" s="18" t="n">
        <f aca="false">M585-B585</f>
        <v>605.94</v>
      </c>
      <c r="O585" s="126" t="n">
        <f aca="false">R585/(Dados_Peso!$O$9)</f>
        <v>4.486899515</v>
      </c>
      <c r="P585" s="126" t="n">
        <f aca="false">(Dados_Peso!$O$5-Dados_Peso!$K$5)/80</f>
        <v>3.4045625</v>
      </c>
      <c r="Q585" s="127" t="n">
        <f aca="false">Racao!$G$7*R585</f>
        <v>1.742736898</v>
      </c>
      <c r="R585" s="128" t="n">
        <f aca="false">Racao!$J$21</f>
        <v>344.4144068</v>
      </c>
    </row>
    <row r="586" customFormat="false" ht="15.75" hidden="false" customHeight="false" outlineLevel="0" collapsed="false">
      <c r="A586" s="15" t="e">
        <v>#NAME?</v>
      </c>
      <c r="B586" s="18" t="n">
        <v>291.24</v>
      </c>
      <c r="C586" s="58" t="n">
        <v>23.5</v>
      </c>
      <c r="D586" s="58" t="n">
        <v>19.8</v>
      </c>
      <c r="E586" s="58" t="n">
        <v>5.7</v>
      </c>
      <c r="F586" s="58" t="n">
        <v>7.2</v>
      </c>
      <c r="G586" s="58" t="n">
        <v>3.2</v>
      </c>
      <c r="H586" s="123" t="s">
        <v>86</v>
      </c>
      <c r="I586" s="124" t="n">
        <v>45435</v>
      </c>
      <c r="J586" s="125" t="n">
        <f aca="false">Racao!$J$24</f>
        <v>125.1949153</v>
      </c>
      <c r="K586" s="126" t="n">
        <f aca="false">(Dados_Peso!$O$5-Dados_Peso!$N$5)/21</f>
        <v>3.655238095</v>
      </c>
      <c r="L586" s="123" t="n">
        <v>41</v>
      </c>
      <c r="M586" s="123" t="n">
        <v>850</v>
      </c>
      <c r="N586" s="18" t="n">
        <f aca="false">M586-B586</f>
        <v>558.76</v>
      </c>
      <c r="O586" s="126" t="n">
        <f aca="false">R586/(Dados_Peso!$O$9)</f>
        <v>4.486899515</v>
      </c>
      <c r="P586" s="126" t="n">
        <f aca="false">(Dados_Peso!$O$5-Dados_Peso!$K$5)/80</f>
        <v>3.4045625</v>
      </c>
      <c r="Q586" s="127" t="n">
        <f aca="false">Racao!$G$7*R586</f>
        <v>1.742736898</v>
      </c>
      <c r="R586" s="128" t="n">
        <f aca="false">Racao!$J$21</f>
        <v>344.4144068</v>
      </c>
    </row>
    <row r="587" customFormat="false" ht="15.75" hidden="false" customHeight="false" outlineLevel="0" collapsed="false">
      <c r="A587" s="15" t="e">
        <v>#NAME?</v>
      </c>
      <c r="B587" s="18" t="n">
        <v>304.49</v>
      </c>
      <c r="C587" s="58" t="n">
        <v>23.7</v>
      </c>
      <c r="D587" s="58" t="n">
        <v>19.8</v>
      </c>
      <c r="E587" s="58" t="n">
        <v>6</v>
      </c>
      <c r="F587" s="58" t="n">
        <v>7.6</v>
      </c>
      <c r="G587" s="58" t="n">
        <v>3.1</v>
      </c>
      <c r="H587" s="123" t="s">
        <v>85</v>
      </c>
      <c r="I587" s="124" t="n">
        <v>45435</v>
      </c>
      <c r="J587" s="125" t="n">
        <f aca="false">Racao!$J$24</f>
        <v>125.1949153</v>
      </c>
      <c r="K587" s="126" t="n">
        <f aca="false">(Dados_Peso!$O$5-Dados_Peso!$N$5)/21</f>
        <v>3.655238095</v>
      </c>
      <c r="L587" s="123" t="n">
        <v>41</v>
      </c>
      <c r="M587" s="123" t="n">
        <v>850</v>
      </c>
      <c r="N587" s="18" t="n">
        <f aca="false">M587-B587</f>
        <v>545.51</v>
      </c>
      <c r="O587" s="126" t="n">
        <f aca="false">R587/(Dados_Peso!$O$9)</f>
        <v>4.486899515</v>
      </c>
      <c r="P587" s="126" t="n">
        <f aca="false">(Dados_Peso!$O$5-Dados_Peso!$K$5)/80</f>
        <v>3.4045625</v>
      </c>
      <c r="Q587" s="127" t="n">
        <f aca="false">Racao!$G$7*R587</f>
        <v>1.742736898</v>
      </c>
      <c r="R587" s="128" t="n">
        <f aca="false">Racao!$J$21</f>
        <v>344.4144068</v>
      </c>
    </row>
    <row r="588" customFormat="false" ht="15.75" hidden="false" customHeight="false" outlineLevel="0" collapsed="false">
      <c r="A588" s="15" t="e">
        <v>#NAME?</v>
      </c>
      <c r="B588" s="18" t="n">
        <v>276.3</v>
      </c>
      <c r="C588" s="58" t="n">
        <v>23</v>
      </c>
      <c r="D588" s="58" t="n">
        <v>19.2</v>
      </c>
      <c r="E588" s="58" t="n">
        <v>5.9</v>
      </c>
      <c r="F588" s="58" t="n">
        <v>7.1</v>
      </c>
      <c r="G588" s="58" t="n">
        <v>3</v>
      </c>
      <c r="H588" s="123" t="s">
        <v>86</v>
      </c>
      <c r="I588" s="124" t="n">
        <v>45435</v>
      </c>
      <c r="J588" s="125" t="n">
        <f aca="false">Racao!$J$24</f>
        <v>125.1949153</v>
      </c>
      <c r="K588" s="126" t="n">
        <f aca="false">(Dados_Peso!$O$5-Dados_Peso!$N$5)/21</f>
        <v>3.655238095</v>
      </c>
      <c r="L588" s="123" t="n">
        <v>41</v>
      </c>
      <c r="M588" s="123" t="n">
        <v>850</v>
      </c>
      <c r="N588" s="18" t="n">
        <f aca="false">M588-B588</f>
        <v>573.7</v>
      </c>
      <c r="O588" s="126" t="n">
        <f aca="false">R588/(Dados_Peso!$O$9)</f>
        <v>4.486899515</v>
      </c>
      <c r="P588" s="126" t="n">
        <f aca="false">(Dados_Peso!$O$5-Dados_Peso!$K$5)/80</f>
        <v>3.4045625</v>
      </c>
      <c r="Q588" s="127" t="n">
        <f aca="false">Racao!$G$7*R588</f>
        <v>1.742736898</v>
      </c>
      <c r="R588" s="128" t="n">
        <f aca="false">Racao!$J$21</f>
        <v>344.4144068</v>
      </c>
    </row>
    <row r="589" customFormat="false" ht="15.75" hidden="false" customHeight="false" outlineLevel="0" collapsed="false">
      <c r="A589" s="15" t="e">
        <v>#NAME?</v>
      </c>
      <c r="B589" s="18" t="n">
        <v>258.55</v>
      </c>
      <c r="C589" s="58" t="n">
        <v>23.5</v>
      </c>
      <c r="D589" s="58" t="n">
        <v>19.8</v>
      </c>
      <c r="E589" s="58" t="n">
        <v>6</v>
      </c>
      <c r="F589" s="58" t="n">
        <v>7</v>
      </c>
      <c r="G589" s="58" t="n">
        <v>3</v>
      </c>
      <c r="H589" s="123" t="s">
        <v>86</v>
      </c>
      <c r="I589" s="124" t="n">
        <v>45435</v>
      </c>
      <c r="J589" s="125" t="n">
        <f aca="false">Racao!$J$24</f>
        <v>125.1949153</v>
      </c>
      <c r="K589" s="126" t="n">
        <f aca="false">(Dados_Peso!$O$5-Dados_Peso!$N$5)/21</f>
        <v>3.655238095</v>
      </c>
      <c r="L589" s="123" t="n">
        <v>41</v>
      </c>
      <c r="M589" s="123" t="n">
        <v>850</v>
      </c>
      <c r="N589" s="18" t="n">
        <f aca="false">M589-B589</f>
        <v>591.45</v>
      </c>
      <c r="O589" s="126" t="n">
        <f aca="false">R589/(Dados_Peso!$O$9)</f>
        <v>4.486899515</v>
      </c>
      <c r="P589" s="126" t="n">
        <f aca="false">(Dados_Peso!$O$5-Dados_Peso!$K$5)/80</f>
        <v>3.4045625</v>
      </c>
      <c r="Q589" s="127" t="n">
        <f aca="false">Racao!$G$7*R589</f>
        <v>1.742736898</v>
      </c>
      <c r="R589" s="128" t="n">
        <f aca="false">Racao!$J$21</f>
        <v>344.4144068</v>
      </c>
    </row>
    <row r="590" customFormat="false" ht="15.75" hidden="false" customHeight="false" outlineLevel="0" collapsed="false">
      <c r="A590" s="15" t="e">
        <v>#NAME?</v>
      </c>
      <c r="B590" s="18" t="n">
        <v>227.25</v>
      </c>
      <c r="C590" s="58" t="n">
        <v>23</v>
      </c>
      <c r="D590" s="58" t="n">
        <v>19</v>
      </c>
      <c r="E590" s="58" t="n">
        <v>5.8</v>
      </c>
      <c r="F590" s="58" t="n">
        <v>6.5</v>
      </c>
      <c r="G590" s="58" t="n">
        <v>2.9</v>
      </c>
      <c r="H590" s="123" t="s">
        <v>86</v>
      </c>
      <c r="I590" s="124" t="n">
        <v>45435</v>
      </c>
      <c r="J590" s="125" t="n">
        <f aca="false">Racao!$J$24</f>
        <v>125.1949153</v>
      </c>
      <c r="K590" s="126" t="n">
        <f aca="false">(Dados_Peso!$O$5-Dados_Peso!$N$5)/21</f>
        <v>3.655238095</v>
      </c>
      <c r="L590" s="123" t="n">
        <v>41</v>
      </c>
      <c r="M590" s="123" t="n">
        <v>850</v>
      </c>
      <c r="N590" s="18" t="n">
        <f aca="false">M590-B590</f>
        <v>622.75</v>
      </c>
      <c r="O590" s="126" t="n">
        <f aca="false">R590/(Dados_Peso!$O$9)</f>
        <v>4.486899515</v>
      </c>
      <c r="P590" s="126" t="n">
        <f aca="false">(Dados_Peso!$O$5-Dados_Peso!$K$5)/80</f>
        <v>3.4045625</v>
      </c>
      <c r="Q590" s="127" t="n">
        <f aca="false">Racao!$G$7*R590</f>
        <v>1.742736898</v>
      </c>
      <c r="R590" s="128" t="n">
        <f aca="false">Racao!$J$21</f>
        <v>344.4144068</v>
      </c>
    </row>
    <row r="591" customFormat="false" ht="15.75" hidden="false" customHeight="false" outlineLevel="0" collapsed="false">
      <c r="A591" s="15" t="e">
        <v>#NAME?</v>
      </c>
      <c r="B591" s="18" t="n">
        <v>130.1</v>
      </c>
      <c r="C591" s="58" t="n">
        <v>19.3</v>
      </c>
      <c r="D591" s="58" t="n">
        <v>16.6</v>
      </c>
      <c r="E591" s="58" t="n">
        <v>5</v>
      </c>
      <c r="F591" s="58" t="n">
        <v>5.5</v>
      </c>
      <c r="G591" s="58" t="n">
        <v>2.4</v>
      </c>
      <c r="H591" s="123" t="s">
        <v>86</v>
      </c>
      <c r="I591" s="124" t="n">
        <v>45435</v>
      </c>
      <c r="J591" s="125" t="n">
        <f aca="false">Racao!$J$24</f>
        <v>125.1949153</v>
      </c>
      <c r="K591" s="126" t="n">
        <f aca="false">(Dados_Peso!$O$5-Dados_Peso!$N$5)/21</f>
        <v>3.655238095</v>
      </c>
      <c r="L591" s="123" t="n">
        <v>41</v>
      </c>
      <c r="M591" s="123" t="n">
        <v>850</v>
      </c>
      <c r="N591" s="18" t="n">
        <f aca="false">M591-B591</f>
        <v>719.9</v>
      </c>
      <c r="O591" s="126" t="n">
        <f aca="false">R591/(Dados_Peso!$O$9)</f>
        <v>4.486899515</v>
      </c>
      <c r="P591" s="126" t="n">
        <f aca="false">(Dados_Peso!$O$5-Dados_Peso!$K$5)/80</f>
        <v>3.4045625</v>
      </c>
      <c r="Q591" s="127" t="n">
        <f aca="false">Racao!$G$7*R591</f>
        <v>1.742736898</v>
      </c>
      <c r="R591" s="128" t="n">
        <f aca="false">Racao!$J$21</f>
        <v>344.4144068</v>
      </c>
    </row>
    <row r="592" customFormat="false" ht="15.75" hidden="false" customHeight="false" outlineLevel="0" collapsed="false">
      <c r="A592" s="15" t="e">
        <v>#NAME?</v>
      </c>
      <c r="B592" s="18" t="n">
        <v>276.44</v>
      </c>
      <c r="C592" s="58" t="n">
        <v>23.5</v>
      </c>
      <c r="D592" s="58" t="n">
        <v>19.3</v>
      </c>
      <c r="E592" s="58" t="n">
        <v>6</v>
      </c>
      <c r="F592" s="58" t="n">
        <v>7.5</v>
      </c>
      <c r="G592" s="58" t="n">
        <v>3.2</v>
      </c>
      <c r="H592" s="123" t="s">
        <v>86</v>
      </c>
      <c r="I592" s="124" t="n">
        <v>45435</v>
      </c>
      <c r="J592" s="125" t="n">
        <f aca="false">Racao!$J$24</f>
        <v>125.1949153</v>
      </c>
      <c r="K592" s="126" t="n">
        <f aca="false">(Dados_Peso!$O$5-Dados_Peso!$N$5)/21</f>
        <v>3.655238095</v>
      </c>
      <c r="L592" s="123" t="n">
        <v>41</v>
      </c>
      <c r="M592" s="123" t="n">
        <v>850</v>
      </c>
      <c r="N592" s="18" t="n">
        <f aca="false">M592-B592</f>
        <v>573.56</v>
      </c>
      <c r="O592" s="126" t="n">
        <f aca="false">R592/(Dados_Peso!$O$9)</f>
        <v>4.486899515</v>
      </c>
      <c r="P592" s="126" t="n">
        <f aca="false">(Dados_Peso!$O$5-Dados_Peso!$K$5)/80</f>
        <v>3.4045625</v>
      </c>
      <c r="Q592" s="127" t="n">
        <f aca="false">Racao!$G$7*R592</f>
        <v>1.742736898</v>
      </c>
      <c r="R592" s="128" t="n">
        <f aca="false">Racao!$J$21</f>
        <v>344.4144068</v>
      </c>
    </row>
    <row r="593" customFormat="false" ht="15.75" hidden="false" customHeight="false" outlineLevel="0" collapsed="false">
      <c r="A593" s="15" t="e">
        <v>#NAME?</v>
      </c>
      <c r="B593" s="18" t="n">
        <v>251.3</v>
      </c>
      <c r="C593" s="58" t="n">
        <v>23.5</v>
      </c>
      <c r="D593" s="58" t="n">
        <v>19.3</v>
      </c>
      <c r="E593" s="58" t="n">
        <v>6</v>
      </c>
      <c r="F593" s="58" t="n">
        <v>7.4</v>
      </c>
      <c r="G593" s="58" t="n">
        <v>3.1</v>
      </c>
      <c r="H593" s="123" t="s">
        <v>86</v>
      </c>
      <c r="I593" s="124" t="n">
        <v>45435</v>
      </c>
      <c r="J593" s="125" t="n">
        <f aca="false">Racao!$J$24</f>
        <v>125.1949153</v>
      </c>
      <c r="K593" s="126" t="n">
        <f aca="false">(Dados_Peso!$O$5-Dados_Peso!$N$5)/21</f>
        <v>3.655238095</v>
      </c>
      <c r="L593" s="123" t="n">
        <v>41</v>
      </c>
      <c r="M593" s="123" t="n">
        <v>850</v>
      </c>
      <c r="N593" s="18" t="n">
        <f aca="false">M593-B593</f>
        <v>598.7</v>
      </c>
      <c r="O593" s="126" t="n">
        <f aca="false">R593/(Dados_Peso!$O$9)</f>
        <v>4.486899515</v>
      </c>
      <c r="P593" s="126" t="n">
        <f aca="false">(Dados_Peso!$O$5-Dados_Peso!$K$5)/80</f>
        <v>3.4045625</v>
      </c>
      <c r="Q593" s="127" t="n">
        <f aca="false">Racao!$G$7*R593</f>
        <v>1.742736898</v>
      </c>
      <c r="R593" s="128" t="n">
        <f aca="false">Racao!$J$21</f>
        <v>344.4144068</v>
      </c>
    </row>
    <row r="594" customFormat="false" ht="15.75" hidden="false" customHeight="false" outlineLevel="0" collapsed="false">
      <c r="A594" s="15" t="e">
        <v>#NAME?</v>
      </c>
      <c r="B594" s="18" t="n">
        <v>306.33</v>
      </c>
      <c r="C594" s="58" t="n">
        <v>24.2</v>
      </c>
      <c r="D594" s="58" t="n">
        <v>20.4</v>
      </c>
      <c r="E594" s="58" t="n">
        <v>6.2</v>
      </c>
      <c r="F594" s="58" t="n">
        <v>6.5</v>
      </c>
      <c r="G594" s="58" t="n">
        <v>3.1</v>
      </c>
      <c r="H594" s="123" t="s">
        <v>85</v>
      </c>
      <c r="I594" s="124" t="n">
        <v>45435</v>
      </c>
      <c r="J594" s="125" t="n">
        <f aca="false">Racao!$J$24</f>
        <v>125.1949153</v>
      </c>
      <c r="K594" s="126" t="n">
        <f aca="false">(Dados_Peso!$O$5-Dados_Peso!$N$5)/21</f>
        <v>3.655238095</v>
      </c>
      <c r="L594" s="123" t="n">
        <v>41</v>
      </c>
      <c r="M594" s="123" t="n">
        <v>850</v>
      </c>
      <c r="N594" s="18" t="n">
        <f aca="false">M594-B594</f>
        <v>543.67</v>
      </c>
      <c r="O594" s="126" t="n">
        <f aca="false">R594/(Dados_Peso!$O$9)</f>
        <v>4.486899515</v>
      </c>
      <c r="P594" s="126" t="n">
        <f aca="false">(Dados_Peso!$O$5-Dados_Peso!$K$5)/80</f>
        <v>3.4045625</v>
      </c>
      <c r="Q594" s="127" t="n">
        <f aca="false">Racao!$G$7*R594</f>
        <v>1.742736898</v>
      </c>
      <c r="R594" s="128" t="n">
        <f aca="false">Racao!$J$21</f>
        <v>344.4144068</v>
      </c>
    </row>
    <row r="595" customFormat="false" ht="15.75" hidden="false" customHeight="false" outlineLevel="0" collapsed="false">
      <c r="A595" s="15" t="e">
        <v>#NAME?</v>
      </c>
      <c r="B595" s="18" t="n">
        <v>209.89</v>
      </c>
      <c r="C595" s="58" t="n">
        <v>21.5</v>
      </c>
      <c r="D595" s="58" t="n">
        <v>18.3</v>
      </c>
      <c r="E595" s="58" t="n">
        <v>5.7</v>
      </c>
      <c r="F595" s="58" t="n">
        <v>6.6</v>
      </c>
      <c r="G595" s="58" t="n">
        <v>3.1</v>
      </c>
      <c r="H595" s="123" t="s">
        <v>86</v>
      </c>
      <c r="I595" s="124" t="n">
        <v>45435</v>
      </c>
      <c r="J595" s="125" t="n">
        <f aca="false">Racao!$J$24</f>
        <v>125.1949153</v>
      </c>
      <c r="K595" s="126" t="n">
        <f aca="false">(Dados_Peso!$O$5-Dados_Peso!$N$5)/21</f>
        <v>3.655238095</v>
      </c>
      <c r="L595" s="123" t="n">
        <v>41</v>
      </c>
      <c r="M595" s="123" t="n">
        <v>850</v>
      </c>
      <c r="N595" s="18" t="n">
        <f aca="false">M595-B595</f>
        <v>640.11</v>
      </c>
      <c r="O595" s="126" t="n">
        <f aca="false">R595/(Dados_Peso!$O$9)</f>
        <v>4.486899515</v>
      </c>
      <c r="P595" s="126" t="n">
        <f aca="false">(Dados_Peso!$O$5-Dados_Peso!$K$5)/80</f>
        <v>3.4045625</v>
      </c>
      <c r="Q595" s="127" t="n">
        <f aca="false">Racao!$G$7*R595</f>
        <v>1.742736898</v>
      </c>
      <c r="R595" s="128" t="n">
        <f aca="false">Racao!$J$21</f>
        <v>344.4144068</v>
      </c>
    </row>
    <row r="596" customFormat="false" ht="15.75" hidden="false" customHeight="false" outlineLevel="0" collapsed="false">
      <c r="A596" s="15" t="e">
        <v>#NAME?</v>
      </c>
      <c r="B596" s="18" t="n">
        <v>220.04</v>
      </c>
      <c r="C596" s="58" t="n">
        <v>22</v>
      </c>
      <c r="D596" s="58" t="n">
        <v>18.8</v>
      </c>
      <c r="E596" s="58" t="n">
        <v>5.5</v>
      </c>
      <c r="F596" s="58" t="n">
        <v>6.5</v>
      </c>
      <c r="G596" s="58" t="n">
        <v>3</v>
      </c>
      <c r="H596" s="123" t="s">
        <v>86</v>
      </c>
      <c r="I596" s="124" t="n">
        <v>45435</v>
      </c>
      <c r="J596" s="125" t="n">
        <f aca="false">Racao!$J$24</f>
        <v>125.1949153</v>
      </c>
      <c r="K596" s="126" t="n">
        <f aca="false">(Dados_Peso!$O$5-Dados_Peso!$N$5)/21</f>
        <v>3.655238095</v>
      </c>
      <c r="L596" s="123" t="n">
        <v>41</v>
      </c>
      <c r="M596" s="123" t="n">
        <v>850</v>
      </c>
      <c r="N596" s="18" t="n">
        <f aca="false">M596-B596</f>
        <v>629.96</v>
      </c>
      <c r="O596" s="126" t="n">
        <f aca="false">R596/(Dados_Peso!$O$9)</f>
        <v>4.486899515</v>
      </c>
      <c r="P596" s="126" t="n">
        <f aca="false">(Dados_Peso!$O$5-Dados_Peso!$K$5)/80</f>
        <v>3.4045625</v>
      </c>
      <c r="Q596" s="127" t="n">
        <f aca="false">Racao!$G$7*R596</f>
        <v>1.742736898</v>
      </c>
      <c r="R596" s="128" t="n">
        <f aca="false">Racao!$J$21</f>
        <v>344.4144068</v>
      </c>
    </row>
    <row r="597" customFormat="false" ht="15.75" hidden="false" customHeight="false" outlineLevel="0" collapsed="false">
      <c r="A597" s="15" t="e">
        <v>#NAME?</v>
      </c>
      <c r="B597" s="20" t="n">
        <v>290.58</v>
      </c>
      <c r="C597" s="129" t="n">
        <v>23.4</v>
      </c>
      <c r="D597" s="129" t="n">
        <v>19.8</v>
      </c>
      <c r="E597" s="129" t="n">
        <v>6.2</v>
      </c>
      <c r="F597" s="129" t="n">
        <v>6.8</v>
      </c>
      <c r="G597" s="129" t="n">
        <v>2.2</v>
      </c>
      <c r="H597" s="130" t="n">
        <v>1</v>
      </c>
      <c r="I597" s="131" t="n">
        <v>45455</v>
      </c>
      <c r="J597" s="132" t="n">
        <f aca="false">Racao!$K$24</f>
        <v>128.7008547</v>
      </c>
      <c r="K597" s="133" t="n">
        <f aca="false">(Dados_Peso!$P$5-Dados_Peso!$O$5)/20</f>
        <v>3.1905</v>
      </c>
      <c r="L597" s="130" t="n">
        <v>41</v>
      </c>
      <c r="M597" s="130" t="n">
        <v>850</v>
      </c>
      <c r="N597" s="13" t="n">
        <f aca="false">M597-B597</f>
        <v>559.42</v>
      </c>
      <c r="O597" s="133" t="n">
        <f aca="false">R597/(Dados_Peso!$P$9)</f>
        <v>7.460570042</v>
      </c>
      <c r="P597" s="133" t="n">
        <f aca="false">(Dados_Peso!$P$5-Dados_Peso!$K$5)/100</f>
        <v>3.36175</v>
      </c>
      <c r="Q597" s="134" t="n">
        <f aca="false">R597*Racao!$G$7</f>
        <v>2.40885841</v>
      </c>
      <c r="R597" s="135" t="n">
        <f aca="false">Racao!$K$21</f>
        <v>476.0589744</v>
      </c>
    </row>
    <row r="598" customFormat="false" ht="15.75" hidden="false" customHeight="false" outlineLevel="0" collapsed="false">
      <c r="A598" s="15" t="e">
        <v>#NAME?</v>
      </c>
      <c r="B598" s="22" t="n">
        <v>282.74</v>
      </c>
      <c r="C598" s="136" t="n">
        <v>23.5</v>
      </c>
      <c r="D598" s="136" t="n">
        <v>20.3</v>
      </c>
      <c r="E598" s="136" t="n">
        <v>6.5</v>
      </c>
      <c r="F598" s="136" t="n">
        <v>6.5</v>
      </c>
      <c r="G598" s="136" t="n">
        <v>2.4</v>
      </c>
      <c r="H598" s="130" t="n">
        <v>1</v>
      </c>
      <c r="I598" s="131" t="n">
        <v>45455</v>
      </c>
      <c r="J598" s="132" t="n">
        <f aca="false">Racao!$K$24</f>
        <v>128.7008547</v>
      </c>
      <c r="K598" s="133" t="n">
        <f aca="false">(Dados_Peso!$P$5-Dados_Peso!$O$5)/20</f>
        <v>3.1905</v>
      </c>
      <c r="L598" s="130" t="n">
        <v>41</v>
      </c>
      <c r="M598" s="130" t="n">
        <v>850</v>
      </c>
      <c r="N598" s="13" t="n">
        <f aca="false">M598-B598</f>
        <v>567.26</v>
      </c>
      <c r="O598" s="133" t="n">
        <f aca="false">R598/(Dados_Peso!$P$9)</f>
        <v>7.460570042</v>
      </c>
      <c r="P598" s="133" t="n">
        <f aca="false">(Dados_Peso!$P$5-Dados_Peso!$K$5)/100</f>
        <v>3.36175</v>
      </c>
      <c r="Q598" s="134" t="n">
        <f aca="false">R598*Racao!$G$7</f>
        <v>2.40885841</v>
      </c>
      <c r="R598" s="135" t="n">
        <f aca="false">Racao!$K$21</f>
        <v>476.0589744</v>
      </c>
    </row>
    <row r="599" customFormat="false" ht="15.75" hidden="false" customHeight="false" outlineLevel="0" collapsed="false">
      <c r="A599" s="15" t="e">
        <v>#NAME?</v>
      </c>
      <c r="B599" s="22" t="n">
        <v>285.64</v>
      </c>
      <c r="C599" s="136" t="n">
        <v>24.3</v>
      </c>
      <c r="D599" s="136" t="n">
        <v>20.8</v>
      </c>
      <c r="E599" s="136" t="n">
        <v>6.6</v>
      </c>
      <c r="F599" s="136" t="n">
        <v>6.6</v>
      </c>
      <c r="G599" s="136" t="n">
        <v>2.5</v>
      </c>
      <c r="H599" s="130" t="n">
        <v>1</v>
      </c>
      <c r="I599" s="131" t="n">
        <v>45455</v>
      </c>
      <c r="J599" s="132" t="n">
        <f aca="false">Racao!$K$24</f>
        <v>128.7008547</v>
      </c>
      <c r="K599" s="133" t="n">
        <f aca="false">(Dados_Peso!$P$5-Dados_Peso!$O$5)/20</f>
        <v>3.1905</v>
      </c>
      <c r="L599" s="130" t="n">
        <v>41</v>
      </c>
      <c r="M599" s="130" t="n">
        <v>850</v>
      </c>
      <c r="N599" s="13" t="n">
        <f aca="false">M599-B599</f>
        <v>564.36</v>
      </c>
      <c r="O599" s="133" t="n">
        <f aca="false">R599/(Dados_Peso!$P$9)</f>
        <v>7.460570042</v>
      </c>
      <c r="P599" s="133" t="n">
        <f aca="false">(Dados_Peso!$P$5-Dados_Peso!$K$5)/100</f>
        <v>3.36175</v>
      </c>
      <c r="Q599" s="134" t="n">
        <f aca="false">R599*Racao!$G$7</f>
        <v>2.40885841</v>
      </c>
      <c r="R599" s="135" t="n">
        <f aca="false">Racao!$K$21</f>
        <v>476.0589744</v>
      </c>
    </row>
    <row r="600" customFormat="false" ht="15.75" hidden="false" customHeight="false" outlineLevel="0" collapsed="false">
      <c r="A600" s="15" t="e">
        <v>#NAME?</v>
      </c>
      <c r="B600" s="22" t="n">
        <v>290.22</v>
      </c>
      <c r="C600" s="136" t="n">
        <v>24.3</v>
      </c>
      <c r="D600" s="136" t="n">
        <v>20.3</v>
      </c>
      <c r="E600" s="136" t="n">
        <v>6.8</v>
      </c>
      <c r="F600" s="136" t="n">
        <v>6.8</v>
      </c>
      <c r="G600" s="136" t="n">
        <v>2.5</v>
      </c>
      <c r="H600" s="130" t="n">
        <v>1</v>
      </c>
      <c r="I600" s="131" t="n">
        <v>45455</v>
      </c>
      <c r="J600" s="132" t="n">
        <f aca="false">Racao!$K$24</f>
        <v>128.7008547</v>
      </c>
      <c r="K600" s="133" t="n">
        <f aca="false">(Dados_Peso!$P$5-Dados_Peso!$O$5)/20</f>
        <v>3.1905</v>
      </c>
      <c r="L600" s="130" t="n">
        <v>41</v>
      </c>
      <c r="M600" s="130" t="n">
        <v>850</v>
      </c>
      <c r="N600" s="13" t="n">
        <f aca="false">M600-B600</f>
        <v>559.78</v>
      </c>
      <c r="O600" s="133" t="n">
        <f aca="false">R600/(Dados_Peso!$P$9)</f>
        <v>7.460570042</v>
      </c>
      <c r="P600" s="133" t="n">
        <f aca="false">(Dados_Peso!$P$5-Dados_Peso!$K$5)/100</f>
        <v>3.36175</v>
      </c>
      <c r="Q600" s="134" t="n">
        <f aca="false">R600*Racao!$G$7</f>
        <v>2.40885841</v>
      </c>
      <c r="R600" s="135" t="n">
        <f aca="false">Racao!$K$21</f>
        <v>476.0589744</v>
      </c>
    </row>
    <row r="601" customFormat="false" ht="15.75" hidden="false" customHeight="false" outlineLevel="0" collapsed="false">
      <c r="A601" s="15" t="e">
        <v>#NAME?</v>
      </c>
      <c r="B601" s="22" t="n">
        <v>349.84</v>
      </c>
      <c r="C601" s="136" t="n">
        <v>25.9</v>
      </c>
      <c r="D601" s="136" t="n">
        <v>21.5</v>
      </c>
      <c r="E601" s="136" t="n">
        <v>7</v>
      </c>
      <c r="F601" s="136" t="n">
        <v>7</v>
      </c>
      <c r="G601" s="136" t="n">
        <v>3</v>
      </c>
      <c r="H601" s="130" t="n">
        <v>1</v>
      </c>
      <c r="I601" s="131" t="n">
        <v>45455</v>
      </c>
      <c r="J601" s="132" t="n">
        <f aca="false">Racao!$K$24</f>
        <v>128.7008547</v>
      </c>
      <c r="K601" s="133" t="n">
        <f aca="false">(Dados_Peso!$P$5-Dados_Peso!$O$5)/20</f>
        <v>3.1905</v>
      </c>
      <c r="L601" s="130" t="n">
        <v>41</v>
      </c>
      <c r="M601" s="130" t="n">
        <v>850</v>
      </c>
      <c r="N601" s="13" t="n">
        <f aca="false">M601-B601</f>
        <v>500.16</v>
      </c>
      <c r="O601" s="133" t="n">
        <f aca="false">R601/(Dados_Peso!$P$9)</f>
        <v>7.460570042</v>
      </c>
      <c r="P601" s="133" t="n">
        <f aca="false">(Dados_Peso!$P$5-Dados_Peso!$K$5)/100</f>
        <v>3.36175</v>
      </c>
      <c r="Q601" s="134" t="n">
        <f aca="false">R601*Racao!$G$7</f>
        <v>2.40885841</v>
      </c>
      <c r="R601" s="135" t="n">
        <f aca="false">Racao!$K$21</f>
        <v>476.0589744</v>
      </c>
    </row>
    <row r="602" customFormat="false" ht="15.75" hidden="false" customHeight="false" outlineLevel="0" collapsed="false">
      <c r="A602" s="15" t="e">
        <v>#NAME?</v>
      </c>
      <c r="B602" s="22" t="n">
        <v>365.99</v>
      </c>
      <c r="C602" s="136" t="n">
        <v>25.7</v>
      </c>
      <c r="D602" s="136" t="n">
        <v>21.4</v>
      </c>
      <c r="E602" s="136" t="n">
        <v>6.5</v>
      </c>
      <c r="F602" s="136" t="n">
        <v>6.5</v>
      </c>
      <c r="G602" s="136" t="n">
        <v>3.1</v>
      </c>
      <c r="H602" s="130" t="n">
        <v>1</v>
      </c>
      <c r="I602" s="131" t="n">
        <v>45455</v>
      </c>
      <c r="J602" s="132" t="n">
        <f aca="false">Racao!$K$24</f>
        <v>128.7008547</v>
      </c>
      <c r="K602" s="133" t="n">
        <f aca="false">(Dados_Peso!$P$5-Dados_Peso!$O$5)/20</f>
        <v>3.1905</v>
      </c>
      <c r="L602" s="130" t="n">
        <v>41</v>
      </c>
      <c r="M602" s="130" t="n">
        <v>850</v>
      </c>
      <c r="N602" s="13" t="n">
        <f aca="false">M602-B602</f>
        <v>484.01</v>
      </c>
      <c r="O602" s="133" t="n">
        <f aca="false">R602/(Dados_Peso!$P$9)</f>
        <v>7.460570042</v>
      </c>
      <c r="P602" s="133" t="n">
        <f aca="false">(Dados_Peso!$P$5-Dados_Peso!$K$5)/100</f>
        <v>3.36175</v>
      </c>
      <c r="Q602" s="134" t="n">
        <f aca="false">R602*Racao!$G$7</f>
        <v>2.40885841</v>
      </c>
      <c r="R602" s="135" t="n">
        <f aca="false">Racao!$K$21</f>
        <v>476.0589744</v>
      </c>
    </row>
    <row r="603" customFormat="false" ht="15.75" hidden="false" customHeight="false" outlineLevel="0" collapsed="false">
      <c r="A603" s="15" t="e">
        <v>#NAME?</v>
      </c>
      <c r="B603" s="22" t="n">
        <v>341.01</v>
      </c>
      <c r="C603" s="136" t="n">
        <v>24.9</v>
      </c>
      <c r="D603" s="136" t="n">
        <v>20.7</v>
      </c>
      <c r="E603" s="136" t="n">
        <v>6.8</v>
      </c>
      <c r="F603" s="136" t="n">
        <v>7.9</v>
      </c>
      <c r="G603" s="136" t="n">
        <v>3.1</v>
      </c>
      <c r="H603" s="130" t="n">
        <v>1</v>
      </c>
      <c r="I603" s="131" t="n">
        <v>45455</v>
      </c>
      <c r="J603" s="132" t="n">
        <f aca="false">Racao!$K$24</f>
        <v>128.7008547</v>
      </c>
      <c r="K603" s="133" t="n">
        <f aca="false">(Dados_Peso!$P$5-Dados_Peso!$O$5)/20</f>
        <v>3.1905</v>
      </c>
      <c r="L603" s="130" t="n">
        <v>41</v>
      </c>
      <c r="M603" s="130" t="n">
        <v>850</v>
      </c>
      <c r="N603" s="13" t="n">
        <f aca="false">M603-B603</f>
        <v>508.99</v>
      </c>
      <c r="O603" s="133" t="n">
        <f aca="false">R603/(Dados_Peso!$P$9)</f>
        <v>7.460570042</v>
      </c>
      <c r="P603" s="133" t="n">
        <f aca="false">(Dados_Peso!$P$5-Dados_Peso!$K$5)/100</f>
        <v>3.36175</v>
      </c>
      <c r="Q603" s="134" t="n">
        <f aca="false">R603*Racao!$G$7</f>
        <v>2.40885841</v>
      </c>
      <c r="R603" s="135" t="n">
        <f aca="false">Racao!$K$21</f>
        <v>476.0589744</v>
      </c>
    </row>
    <row r="604" customFormat="false" ht="15.75" hidden="false" customHeight="false" outlineLevel="0" collapsed="false">
      <c r="A604" s="15" t="e">
        <v>#NAME?</v>
      </c>
      <c r="B604" s="22" t="n">
        <v>352.29</v>
      </c>
      <c r="C604" s="136" t="n">
        <v>27</v>
      </c>
      <c r="D604" s="136" t="n">
        <v>22.5</v>
      </c>
      <c r="E604" s="136" t="n">
        <v>7</v>
      </c>
      <c r="F604" s="136" t="n">
        <v>8</v>
      </c>
      <c r="G604" s="136" t="n">
        <v>3.1</v>
      </c>
      <c r="H604" s="130" t="n">
        <v>1</v>
      </c>
      <c r="I604" s="131" t="n">
        <v>45455</v>
      </c>
      <c r="J604" s="132" t="n">
        <f aca="false">Racao!$K$24</f>
        <v>128.7008547</v>
      </c>
      <c r="K604" s="133" t="n">
        <f aca="false">(Dados_Peso!$P$5-Dados_Peso!$O$5)/20</f>
        <v>3.1905</v>
      </c>
      <c r="L604" s="130" t="n">
        <v>41</v>
      </c>
      <c r="M604" s="130" t="n">
        <v>850</v>
      </c>
      <c r="N604" s="13" t="n">
        <f aca="false">M604-B604</f>
        <v>497.71</v>
      </c>
      <c r="O604" s="133" t="n">
        <f aca="false">R604/(Dados_Peso!$P$9)</f>
        <v>7.460570042</v>
      </c>
      <c r="P604" s="133" t="n">
        <f aca="false">(Dados_Peso!$P$5-Dados_Peso!$K$5)/100</f>
        <v>3.36175</v>
      </c>
      <c r="Q604" s="134" t="n">
        <f aca="false">R604*Racao!$G$7</f>
        <v>2.40885841</v>
      </c>
      <c r="R604" s="135" t="n">
        <f aca="false">Racao!$K$21</f>
        <v>476.0589744</v>
      </c>
    </row>
    <row r="605" customFormat="false" ht="15.75" hidden="false" customHeight="false" outlineLevel="0" collapsed="false">
      <c r="A605" s="15" t="e">
        <v>#NAME?</v>
      </c>
      <c r="B605" s="22" t="n">
        <v>342.64</v>
      </c>
      <c r="C605" s="136" t="n">
        <v>25.3</v>
      </c>
      <c r="D605" s="136" t="n">
        <v>21</v>
      </c>
      <c r="E605" s="136" t="n">
        <v>6.5</v>
      </c>
      <c r="F605" s="136" t="n">
        <v>7.7</v>
      </c>
      <c r="G605" s="136" t="n">
        <v>3.1</v>
      </c>
      <c r="H605" s="130" t="n">
        <v>1</v>
      </c>
      <c r="I605" s="131" t="n">
        <v>45455</v>
      </c>
      <c r="J605" s="132" t="n">
        <f aca="false">Racao!$K$24</f>
        <v>128.7008547</v>
      </c>
      <c r="K605" s="133" t="n">
        <f aca="false">(Dados_Peso!$P$5-Dados_Peso!$O$5)/20</f>
        <v>3.1905</v>
      </c>
      <c r="L605" s="130" t="n">
        <v>41</v>
      </c>
      <c r="M605" s="130" t="n">
        <v>850</v>
      </c>
      <c r="N605" s="13" t="n">
        <f aca="false">M605-B605</f>
        <v>507.36</v>
      </c>
      <c r="O605" s="133" t="n">
        <f aca="false">R605/(Dados_Peso!$P$9)</f>
        <v>7.460570042</v>
      </c>
      <c r="P605" s="133" t="n">
        <f aca="false">(Dados_Peso!$P$5-Dados_Peso!$K$5)/100</f>
        <v>3.36175</v>
      </c>
      <c r="Q605" s="134" t="n">
        <f aca="false">R605*Racao!$G$7</f>
        <v>2.40885841</v>
      </c>
      <c r="R605" s="135" t="n">
        <f aca="false">Racao!$K$21</f>
        <v>476.0589744</v>
      </c>
    </row>
    <row r="606" customFormat="false" ht="15.75" hidden="false" customHeight="false" outlineLevel="0" collapsed="false">
      <c r="A606" s="15" t="e">
        <v>#NAME?</v>
      </c>
      <c r="B606" s="22" t="n">
        <v>313.98</v>
      </c>
      <c r="C606" s="136" t="n">
        <v>25.5</v>
      </c>
      <c r="D606" s="136" t="n">
        <v>20.8</v>
      </c>
      <c r="E606" s="136" t="n">
        <v>7</v>
      </c>
      <c r="F606" s="136" t="n">
        <v>8</v>
      </c>
      <c r="G606" s="136" t="n">
        <v>3.1</v>
      </c>
      <c r="H606" s="130" t="n">
        <v>1</v>
      </c>
      <c r="I606" s="131" t="n">
        <v>45455</v>
      </c>
      <c r="J606" s="132" t="n">
        <f aca="false">Racao!$K$24</f>
        <v>128.7008547</v>
      </c>
      <c r="K606" s="133" t="n">
        <f aca="false">(Dados_Peso!$P$5-Dados_Peso!$O$5)/20</f>
        <v>3.1905</v>
      </c>
      <c r="L606" s="130" t="n">
        <v>41</v>
      </c>
      <c r="M606" s="130" t="n">
        <v>850</v>
      </c>
      <c r="N606" s="13" t="n">
        <f aca="false">M606-B606</f>
        <v>536.02</v>
      </c>
      <c r="O606" s="133" t="n">
        <f aca="false">R606/(Dados_Peso!$P$9)</f>
        <v>7.460570042</v>
      </c>
      <c r="P606" s="133" t="n">
        <f aca="false">(Dados_Peso!$P$5-Dados_Peso!$K$5)/100</f>
        <v>3.36175</v>
      </c>
      <c r="Q606" s="134" t="n">
        <f aca="false">R606*Racao!$G$7</f>
        <v>2.40885841</v>
      </c>
      <c r="R606" s="135" t="n">
        <f aca="false">Racao!$K$21</f>
        <v>476.0589744</v>
      </c>
    </row>
    <row r="607" customFormat="false" ht="15.75" hidden="false" customHeight="false" outlineLevel="0" collapsed="false">
      <c r="A607" s="15" t="e">
        <v>#NAME?</v>
      </c>
      <c r="B607" s="22" t="n">
        <v>279.01</v>
      </c>
      <c r="C607" s="136" t="n">
        <v>24.5</v>
      </c>
      <c r="D607" s="136" t="n">
        <v>20.6</v>
      </c>
      <c r="E607" s="136" t="n">
        <v>6.8</v>
      </c>
      <c r="F607" s="136" t="n">
        <v>7.5</v>
      </c>
      <c r="G607" s="136" t="n">
        <v>2.9</v>
      </c>
      <c r="H607" s="130" t="n">
        <v>1</v>
      </c>
      <c r="I607" s="131" t="n">
        <v>45455</v>
      </c>
      <c r="J607" s="132" t="n">
        <f aca="false">Racao!$K$24</f>
        <v>128.7008547</v>
      </c>
      <c r="K607" s="133" t="n">
        <f aca="false">(Dados_Peso!$P$5-Dados_Peso!$O$5)/20</f>
        <v>3.1905</v>
      </c>
      <c r="L607" s="130" t="n">
        <v>41</v>
      </c>
      <c r="M607" s="130" t="n">
        <v>850</v>
      </c>
      <c r="N607" s="13" t="n">
        <f aca="false">M607-B607</f>
        <v>570.99</v>
      </c>
      <c r="O607" s="133" t="n">
        <f aca="false">R607/(Dados_Peso!$P$9)</f>
        <v>7.460570042</v>
      </c>
      <c r="P607" s="133" t="n">
        <f aca="false">(Dados_Peso!$P$5-Dados_Peso!$K$5)/100</f>
        <v>3.36175</v>
      </c>
      <c r="Q607" s="134" t="n">
        <f aca="false">R607*Racao!$G$7</f>
        <v>2.40885841</v>
      </c>
      <c r="R607" s="135" t="n">
        <f aca="false">Racao!$K$21</f>
        <v>476.0589744</v>
      </c>
    </row>
    <row r="608" customFormat="false" ht="15.75" hidden="false" customHeight="false" outlineLevel="0" collapsed="false">
      <c r="A608" s="15" t="e">
        <v>#NAME?</v>
      </c>
      <c r="B608" s="22" t="n">
        <v>349.01</v>
      </c>
      <c r="C608" s="136" t="n">
        <v>25.5</v>
      </c>
      <c r="D608" s="136" t="n">
        <v>20.9</v>
      </c>
      <c r="E608" s="136" t="n">
        <v>6.5</v>
      </c>
      <c r="F608" s="136" t="n">
        <v>8</v>
      </c>
      <c r="G608" s="136" t="n">
        <v>2.9</v>
      </c>
      <c r="H608" s="130" t="n">
        <v>1</v>
      </c>
      <c r="I608" s="131" t="n">
        <v>45455</v>
      </c>
      <c r="J608" s="132" t="n">
        <f aca="false">Racao!$K$24</f>
        <v>128.7008547</v>
      </c>
      <c r="K608" s="133" t="n">
        <f aca="false">(Dados_Peso!$P$5-Dados_Peso!$O$5)/20</f>
        <v>3.1905</v>
      </c>
      <c r="L608" s="130" t="n">
        <v>41</v>
      </c>
      <c r="M608" s="130" t="n">
        <v>850</v>
      </c>
      <c r="N608" s="13" t="n">
        <f aca="false">M608-B608</f>
        <v>500.99</v>
      </c>
      <c r="O608" s="133" t="n">
        <f aca="false">R608/(Dados_Peso!$P$9)</f>
        <v>7.460570042</v>
      </c>
      <c r="P608" s="133" t="n">
        <f aca="false">(Dados_Peso!$P$5-Dados_Peso!$K$5)/100</f>
        <v>3.36175</v>
      </c>
      <c r="Q608" s="134" t="n">
        <f aca="false">R608*Racao!$G$7</f>
        <v>2.40885841</v>
      </c>
      <c r="R608" s="135" t="n">
        <f aca="false">Racao!$K$21</f>
        <v>476.0589744</v>
      </c>
    </row>
    <row r="609" customFormat="false" ht="15.75" hidden="false" customHeight="false" outlineLevel="0" collapsed="false">
      <c r="A609" s="15" t="e">
        <v>#NAME?</v>
      </c>
      <c r="B609" s="22" t="n">
        <v>255.08</v>
      </c>
      <c r="C609" s="136" t="n">
        <v>23.9</v>
      </c>
      <c r="D609" s="136" t="n">
        <v>20.3</v>
      </c>
      <c r="E609" s="136" t="n">
        <v>6.3</v>
      </c>
      <c r="F609" s="136" t="n">
        <v>6.7</v>
      </c>
      <c r="G609" s="136" t="n">
        <v>2.8</v>
      </c>
      <c r="H609" s="130" t="n">
        <v>1</v>
      </c>
      <c r="I609" s="131" t="n">
        <v>45455</v>
      </c>
      <c r="J609" s="132" t="n">
        <f aca="false">Racao!$K$24</f>
        <v>128.7008547</v>
      </c>
      <c r="K609" s="133" t="n">
        <f aca="false">(Dados_Peso!$P$5-Dados_Peso!$O$5)/20</f>
        <v>3.1905</v>
      </c>
      <c r="L609" s="130" t="n">
        <v>41</v>
      </c>
      <c r="M609" s="130" t="n">
        <v>850</v>
      </c>
      <c r="N609" s="13" t="n">
        <f aca="false">M609-B609</f>
        <v>594.92</v>
      </c>
      <c r="O609" s="133" t="n">
        <f aca="false">R609/(Dados_Peso!$P$9)</f>
        <v>7.460570042</v>
      </c>
      <c r="P609" s="133" t="n">
        <f aca="false">(Dados_Peso!$P$5-Dados_Peso!$K$5)/100</f>
        <v>3.36175</v>
      </c>
      <c r="Q609" s="134" t="n">
        <f aca="false">R609*Racao!$G$7</f>
        <v>2.40885841</v>
      </c>
      <c r="R609" s="135" t="n">
        <f aca="false">Racao!$K$21</f>
        <v>476.0589744</v>
      </c>
    </row>
    <row r="610" customFormat="false" ht="15.75" hidden="false" customHeight="false" outlineLevel="0" collapsed="false">
      <c r="A610" s="15" t="e">
        <v>#NAME?</v>
      </c>
      <c r="B610" s="22" t="n">
        <v>330.88</v>
      </c>
      <c r="C610" s="136" t="n">
        <v>24.8</v>
      </c>
      <c r="D610" s="136" t="n">
        <v>20.6</v>
      </c>
      <c r="E610" s="136" t="n">
        <v>6.6</v>
      </c>
      <c r="F610" s="136" t="n">
        <v>7.8</v>
      </c>
      <c r="G610" s="136" t="n">
        <v>3</v>
      </c>
      <c r="H610" s="130" t="n">
        <v>1</v>
      </c>
      <c r="I610" s="131" t="n">
        <v>45455</v>
      </c>
      <c r="J610" s="132" t="n">
        <f aca="false">Racao!$K$24</f>
        <v>128.7008547</v>
      </c>
      <c r="K610" s="133" t="n">
        <f aca="false">(Dados_Peso!$P$5-Dados_Peso!$O$5)/20</f>
        <v>3.1905</v>
      </c>
      <c r="L610" s="130" t="n">
        <v>41</v>
      </c>
      <c r="M610" s="130" t="n">
        <v>850</v>
      </c>
      <c r="N610" s="13" t="n">
        <f aca="false">M610-B610</f>
        <v>519.12</v>
      </c>
      <c r="O610" s="133" t="n">
        <f aca="false">R610/(Dados_Peso!$P$9)</f>
        <v>7.460570042</v>
      </c>
      <c r="P610" s="133" t="n">
        <f aca="false">(Dados_Peso!$P$5-Dados_Peso!$K$5)/100</f>
        <v>3.36175</v>
      </c>
      <c r="Q610" s="134" t="n">
        <f aca="false">R610*Racao!$G$7</f>
        <v>2.40885841</v>
      </c>
      <c r="R610" s="135" t="n">
        <f aca="false">Racao!$K$21</f>
        <v>476.0589744</v>
      </c>
    </row>
    <row r="611" customFormat="false" ht="15.75" hidden="false" customHeight="false" outlineLevel="0" collapsed="false">
      <c r="A611" s="15" t="e">
        <v>#NAME?</v>
      </c>
      <c r="B611" s="22" t="n">
        <v>301.4</v>
      </c>
      <c r="C611" s="136" t="n">
        <v>25.8</v>
      </c>
      <c r="D611" s="136" t="n">
        <v>21.3</v>
      </c>
      <c r="E611" s="136" t="n">
        <v>7.3</v>
      </c>
      <c r="F611" s="136" t="n">
        <v>8</v>
      </c>
      <c r="G611" s="136" t="n">
        <v>3.1</v>
      </c>
      <c r="H611" s="130" t="n">
        <v>1</v>
      </c>
      <c r="I611" s="131" t="n">
        <v>45455</v>
      </c>
      <c r="J611" s="132" t="n">
        <f aca="false">Racao!$K$24</f>
        <v>128.7008547</v>
      </c>
      <c r="K611" s="133" t="n">
        <f aca="false">(Dados_Peso!$P$5-Dados_Peso!$O$5)/20</f>
        <v>3.1905</v>
      </c>
      <c r="L611" s="130" t="n">
        <v>41</v>
      </c>
      <c r="M611" s="130" t="n">
        <v>850</v>
      </c>
      <c r="N611" s="13" t="n">
        <f aca="false">M611-B611</f>
        <v>548.6</v>
      </c>
      <c r="O611" s="133" t="n">
        <f aca="false">R611/(Dados_Peso!$P$9)</f>
        <v>7.460570042</v>
      </c>
      <c r="P611" s="133" t="n">
        <f aca="false">(Dados_Peso!$P$5-Dados_Peso!$K$5)/100</f>
        <v>3.36175</v>
      </c>
      <c r="Q611" s="134" t="n">
        <f aca="false">R611*Racao!$G$7</f>
        <v>2.40885841</v>
      </c>
      <c r="R611" s="135" t="n">
        <f aca="false">Racao!$K$21</f>
        <v>476.0589744</v>
      </c>
    </row>
    <row r="612" customFormat="false" ht="15.75" hidden="false" customHeight="false" outlineLevel="0" collapsed="false">
      <c r="A612" s="15" t="e">
        <v>#NAME?</v>
      </c>
      <c r="B612" s="22" t="n">
        <v>331.2</v>
      </c>
      <c r="C612" s="136" t="n">
        <v>25.3</v>
      </c>
      <c r="D612" s="136" t="n">
        <v>21.3</v>
      </c>
      <c r="E612" s="136" t="n">
        <v>7</v>
      </c>
      <c r="F612" s="136" t="n">
        <v>7.9</v>
      </c>
      <c r="G612" s="136" t="n">
        <v>3</v>
      </c>
      <c r="H612" s="130" t="n">
        <v>1</v>
      </c>
      <c r="I612" s="131" t="n">
        <v>45455</v>
      </c>
      <c r="J612" s="132" t="n">
        <f aca="false">Racao!$K$24</f>
        <v>128.7008547</v>
      </c>
      <c r="K612" s="133" t="n">
        <f aca="false">(Dados_Peso!$P$5-Dados_Peso!$O$5)/20</f>
        <v>3.1905</v>
      </c>
      <c r="L612" s="130" t="n">
        <v>41</v>
      </c>
      <c r="M612" s="130" t="n">
        <v>850</v>
      </c>
      <c r="N612" s="13" t="n">
        <f aca="false">M612-B612</f>
        <v>518.8</v>
      </c>
      <c r="O612" s="133" t="n">
        <f aca="false">R612/(Dados_Peso!$P$9)</f>
        <v>7.460570042</v>
      </c>
      <c r="P612" s="133" t="n">
        <f aca="false">(Dados_Peso!$P$5-Dados_Peso!$K$5)/100</f>
        <v>3.36175</v>
      </c>
      <c r="Q612" s="134" t="n">
        <f aca="false">R612*Racao!$G$7</f>
        <v>2.40885841</v>
      </c>
      <c r="R612" s="135" t="n">
        <f aca="false">Racao!$K$21</f>
        <v>476.0589744</v>
      </c>
    </row>
    <row r="613" customFormat="false" ht="15.75" hidden="false" customHeight="false" outlineLevel="0" collapsed="false">
      <c r="A613" s="15" t="e">
        <v>#NAME?</v>
      </c>
      <c r="B613" s="22" t="n">
        <v>352.02</v>
      </c>
      <c r="C613" s="136" t="n">
        <v>24</v>
      </c>
      <c r="D613" s="136" t="n">
        <v>20.3</v>
      </c>
      <c r="E613" s="136" t="n">
        <v>6.8</v>
      </c>
      <c r="F613" s="136" t="n">
        <v>8</v>
      </c>
      <c r="G613" s="136" t="n">
        <v>3.1</v>
      </c>
      <c r="H613" s="130" t="n">
        <v>1</v>
      </c>
      <c r="I613" s="131" t="n">
        <v>45455</v>
      </c>
      <c r="J613" s="132" t="n">
        <f aca="false">Racao!$K$24</f>
        <v>128.7008547</v>
      </c>
      <c r="K613" s="133" t="n">
        <f aca="false">(Dados_Peso!$P$5-Dados_Peso!$O$5)/20</f>
        <v>3.1905</v>
      </c>
      <c r="L613" s="130" t="n">
        <v>41</v>
      </c>
      <c r="M613" s="130" t="n">
        <v>850</v>
      </c>
      <c r="N613" s="13" t="n">
        <f aca="false">M613-B613</f>
        <v>497.98</v>
      </c>
      <c r="O613" s="133" t="n">
        <f aca="false">R613/(Dados_Peso!$P$9)</f>
        <v>7.460570042</v>
      </c>
      <c r="P613" s="133" t="n">
        <f aca="false">(Dados_Peso!$P$5-Dados_Peso!$K$5)/100</f>
        <v>3.36175</v>
      </c>
      <c r="Q613" s="134" t="n">
        <f aca="false">R613*Racao!$G$7</f>
        <v>2.40885841</v>
      </c>
      <c r="R613" s="135" t="n">
        <f aca="false">Racao!$K$21</f>
        <v>476.0589744</v>
      </c>
    </row>
    <row r="614" customFormat="false" ht="15.75" hidden="false" customHeight="false" outlineLevel="0" collapsed="false">
      <c r="A614" s="15" t="e">
        <v>#NAME?</v>
      </c>
      <c r="B614" s="22" t="n">
        <v>336.09</v>
      </c>
      <c r="C614" s="136" t="n">
        <v>25</v>
      </c>
      <c r="D614" s="136" t="n">
        <v>20.9</v>
      </c>
      <c r="E614" s="136" t="n">
        <v>6.8</v>
      </c>
      <c r="F614" s="136" t="n">
        <v>7.8</v>
      </c>
      <c r="G614" s="136" t="n">
        <v>3</v>
      </c>
      <c r="H614" s="130" t="n">
        <v>1</v>
      </c>
      <c r="I614" s="131" t="n">
        <v>45455</v>
      </c>
      <c r="J614" s="132" t="n">
        <f aca="false">Racao!$K$24</f>
        <v>128.7008547</v>
      </c>
      <c r="K614" s="133" t="n">
        <f aca="false">(Dados_Peso!$P$5-Dados_Peso!$O$5)/20</f>
        <v>3.1905</v>
      </c>
      <c r="L614" s="130" t="n">
        <v>41</v>
      </c>
      <c r="M614" s="130" t="n">
        <v>850</v>
      </c>
      <c r="N614" s="13" t="n">
        <f aca="false">M614-B614</f>
        <v>513.91</v>
      </c>
      <c r="O614" s="133" t="n">
        <f aca="false">R614/(Dados_Peso!$P$9)</f>
        <v>7.460570042</v>
      </c>
      <c r="P614" s="133" t="n">
        <f aca="false">(Dados_Peso!$P$5-Dados_Peso!$K$5)/100</f>
        <v>3.36175</v>
      </c>
      <c r="Q614" s="134" t="n">
        <f aca="false">R614*Racao!$G$7</f>
        <v>2.40885841</v>
      </c>
      <c r="R614" s="135" t="n">
        <f aca="false">Racao!$K$21</f>
        <v>476.0589744</v>
      </c>
    </row>
    <row r="615" customFormat="false" ht="15.75" hidden="false" customHeight="false" outlineLevel="0" collapsed="false">
      <c r="A615" s="15" t="e">
        <v>#NAME?</v>
      </c>
      <c r="B615" s="22" t="n">
        <v>242.4</v>
      </c>
      <c r="C615" s="136" t="n">
        <v>24.9</v>
      </c>
      <c r="D615" s="136" t="n">
        <v>21.3</v>
      </c>
      <c r="E615" s="136" t="n">
        <v>7</v>
      </c>
      <c r="F615" s="136" t="n">
        <v>7.9</v>
      </c>
      <c r="G615" s="136" t="n">
        <v>2.9</v>
      </c>
      <c r="H615" s="130" t="n">
        <v>1</v>
      </c>
      <c r="I615" s="131" t="n">
        <v>45455</v>
      </c>
      <c r="J615" s="132" t="n">
        <f aca="false">Racao!$K$24</f>
        <v>128.7008547</v>
      </c>
      <c r="K615" s="133" t="n">
        <f aca="false">(Dados_Peso!$P$5-Dados_Peso!$O$5)/20</f>
        <v>3.1905</v>
      </c>
      <c r="L615" s="130" t="n">
        <v>41</v>
      </c>
      <c r="M615" s="130" t="n">
        <v>850</v>
      </c>
      <c r="N615" s="13" t="n">
        <f aca="false">M615-B615</f>
        <v>607.6</v>
      </c>
      <c r="O615" s="133" t="n">
        <f aca="false">R615/(Dados_Peso!$P$9)</f>
        <v>7.460570042</v>
      </c>
      <c r="P615" s="133" t="n">
        <f aca="false">(Dados_Peso!$P$5-Dados_Peso!$K$5)/100</f>
        <v>3.36175</v>
      </c>
      <c r="Q615" s="134" t="n">
        <f aca="false">R615*Racao!$G$7</f>
        <v>2.40885841</v>
      </c>
      <c r="R615" s="135" t="n">
        <f aca="false">Racao!$K$21</f>
        <v>476.0589744</v>
      </c>
    </row>
    <row r="616" customFormat="false" ht="15.75" hidden="false" customHeight="false" outlineLevel="0" collapsed="false">
      <c r="A616" s="15" t="e">
        <v>#NAME?</v>
      </c>
      <c r="B616" s="22" t="n">
        <v>367.68</v>
      </c>
      <c r="C616" s="136" t="n">
        <v>22.8</v>
      </c>
      <c r="D616" s="136" t="n">
        <v>19</v>
      </c>
      <c r="E616" s="136" t="n">
        <v>6.3</v>
      </c>
      <c r="F616" s="136" t="n">
        <v>7</v>
      </c>
      <c r="G616" s="136" t="n">
        <v>2.9</v>
      </c>
      <c r="H616" s="130" t="n">
        <v>1</v>
      </c>
      <c r="I616" s="131" t="n">
        <v>45455</v>
      </c>
      <c r="J616" s="132" t="n">
        <f aca="false">Racao!$K$24</f>
        <v>128.7008547</v>
      </c>
      <c r="K616" s="133" t="n">
        <f aca="false">(Dados_Peso!$P$5-Dados_Peso!$O$5)/20</f>
        <v>3.1905</v>
      </c>
      <c r="L616" s="130" t="n">
        <v>41</v>
      </c>
      <c r="M616" s="130" t="n">
        <v>850</v>
      </c>
      <c r="N616" s="13" t="n">
        <f aca="false">M616-B616</f>
        <v>482.32</v>
      </c>
      <c r="O616" s="133" t="n">
        <f aca="false">R616/(Dados_Peso!$P$9)</f>
        <v>7.460570042</v>
      </c>
      <c r="P616" s="133" t="n">
        <f aca="false">(Dados_Peso!$P$5-Dados_Peso!$K$5)/100</f>
        <v>3.36175</v>
      </c>
      <c r="Q616" s="134" t="n">
        <f aca="false">R616*Racao!$G$7</f>
        <v>2.40885841</v>
      </c>
      <c r="R616" s="135" t="n">
        <f aca="false">Racao!$K$21</f>
        <v>476.0589744</v>
      </c>
    </row>
    <row r="617" customFormat="false" ht="15.75" hidden="false" customHeight="false" outlineLevel="0" collapsed="false">
      <c r="A617" s="15" t="e">
        <v>#NAME?</v>
      </c>
      <c r="B617" s="22" t="n">
        <v>249</v>
      </c>
      <c r="C617" s="136" t="n">
        <v>25.9</v>
      </c>
      <c r="D617" s="136" t="n">
        <v>21.3</v>
      </c>
      <c r="E617" s="136" t="n">
        <v>7.3</v>
      </c>
      <c r="F617" s="136" t="n">
        <v>8.1</v>
      </c>
      <c r="G617" s="136" t="n">
        <v>3.1</v>
      </c>
      <c r="H617" s="130" t="n">
        <v>1</v>
      </c>
      <c r="I617" s="131" t="n">
        <v>45455</v>
      </c>
      <c r="J617" s="132" t="n">
        <f aca="false">Racao!$K$24</f>
        <v>128.7008547</v>
      </c>
      <c r="K617" s="133" t="n">
        <f aca="false">(Dados_Peso!$P$5-Dados_Peso!$O$5)/20</f>
        <v>3.1905</v>
      </c>
      <c r="L617" s="130" t="n">
        <v>41</v>
      </c>
      <c r="M617" s="130" t="n">
        <v>850</v>
      </c>
      <c r="N617" s="13" t="n">
        <f aca="false">M617-B617</f>
        <v>601</v>
      </c>
      <c r="O617" s="133" t="n">
        <f aca="false">R617/(Dados_Peso!$P$9)</f>
        <v>7.460570042</v>
      </c>
      <c r="P617" s="133" t="n">
        <f aca="false">(Dados_Peso!$P$5-Dados_Peso!$K$5)/100</f>
        <v>3.36175</v>
      </c>
      <c r="Q617" s="134" t="n">
        <f aca="false">R617*Racao!$G$7</f>
        <v>2.40885841</v>
      </c>
      <c r="R617" s="135" t="n">
        <f aca="false">Racao!$K$21</f>
        <v>476.0589744</v>
      </c>
    </row>
    <row r="618" customFormat="false" ht="15.75" hidden="false" customHeight="false" outlineLevel="0" collapsed="false">
      <c r="A618" s="15" t="e">
        <v>#NAME?</v>
      </c>
      <c r="B618" s="22" t="n">
        <v>281.24</v>
      </c>
      <c r="C618" s="136" t="n">
        <v>23.5</v>
      </c>
      <c r="D618" s="136" t="n">
        <v>19.9</v>
      </c>
      <c r="E618" s="136" t="n">
        <v>6.8</v>
      </c>
      <c r="F618" s="136" t="n">
        <v>6.9</v>
      </c>
      <c r="G618" s="136" t="n">
        <v>2.9</v>
      </c>
      <c r="H618" s="130" t="n">
        <v>1</v>
      </c>
      <c r="I618" s="131" t="n">
        <v>45455</v>
      </c>
      <c r="J618" s="132" t="n">
        <f aca="false">Racao!$K$24</f>
        <v>128.7008547</v>
      </c>
      <c r="K618" s="133" t="n">
        <f aca="false">(Dados_Peso!$P$5-Dados_Peso!$O$5)/20</f>
        <v>3.1905</v>
      </c>
      <c r="L618" s="130" t="n">
        <v>41</v>
      </c>
      <c r="M618" s="130" t="n">
        <v>850</v>
      </c>
      <c r="N618" s="13" t="n">
        <f aca="false">M618-B618</f>
        <v>568.76</v>
      </c>
      <c r="O618" s="133" t="n">
        <f aca="false">R618/(Dados_Peso!$P$9)</f>
        <v>7.460570042</v>
      </c>
      <c r="P618" s="133" t="n">
        <f aca="false">(Dados_Peso!$P$5-Dados_Peso!$K$5)/100</f>
        <v>3.36175</v>
      </c>
      <c r="Q618" s="134" t="n">
        <f aca="false">R618*Racao!$G$7</f>
        <v>2.40885841</v>
      </c>
      <c r="R618" s="135" t="n">
        <f aca="false">Racao!$K$21</f>
        <v>476.0589744</v>
      </c>
    </row>
    <row r="619" customFormat="false" ht="15.75" hidden="false" customHeight="false" outlineLevel="0" collapsed="false">
      <c r="A619" s="15" t="e">
        <v>#NAME?</v>
      </c>
      <c r="B619" s="22" t="n">
        <v>291.24</v>
      </c>
      <c r="C619" s="136" t="n">
        <v>24.2</v>
      </c>
      <c r="D619" s="136" t="n">
        <v>20.3</v>
      </c>
      <c r="E619" s="136" t="n">
        <v>7</v>
      </c>
      <c r="F619" s="136" t="n">
        <v>7.2</v>
      </c>
      <c r="G619" s="136" t="n">
        <v>2.9</v>
      </c>
      <c r="H619" s="130" t="n">
        <v>1</v>
      </c>
      <c r="I619" s="131" t="n">
        <v>45455</v>
      </c>
      <c r="J619" s="132" t="n">
        <f aca="false">Racao!$K$24</f>
        <v>128.7008547</v>
      </c>
      <c r="K619" s="133" t="n">
        <f aca="false">(Dados_Peso!$P$5-Dados_Peso!$O$5)/20</f>
        <v>3.1905</v>
      </c>
      <c r="L619" s="130" t="n">
        <v>41</v>
      </c>
      <c r="M619" s="130" t="n">
        <v>850</v>
      </c>
      <c r="N619" s="13" t="n">
        <f aca="false">M619-B619</f>
        <v>558.76</v>
      </c>
      <c r="O619" s="133" t="n">
        <f aca="false">R619/(Dados_Peso!$P$9)</f>
        <v>7.460570042</v>
      </c>
      <c r="P619" s="133" t="n">
        <f aca="false">(Dados_Peso!$P$5-Dados_Peso!$K$5)/100</f>
        <v>3.36175</v>
      </c>
      <c r="Q619" s="134" t="n">
        <f aca="false">R619*Racao!$G$7</f>
        <v>2.40885841</v>
      </c>
      <c r="R619" s="135" t="n">
        <f aca="false">Racao!$K$21</f>
        <v>476.0589744</v>
      </c>
    </row>
    <row r="620" customFormat="false" ht="15.75" hidden="false" customHeight="false" outlineLevel="0" collapsed="false">
      <c r="A620" s="15" t="e">
        <v>#NAME?</v>
      </c>
      <c r="B620" s="22" t="n">
        <v>277.62</v>
      </c>
      <c r="C620" s="136" t="n">
        <v>23.5</v>
      </c>
      <c r="D620" s="136" t="n">
        <v>20</v>
      </c>
      <c r="E620" s="136" t="n">
        <v>6.9</v>
      </c>
      <c r="F620" s="136" t="n">
        <v>7.5</v>
      </c>
      <c r="G620" s="136" t="n">
        <v>2.8</v>
      </c>
      <c r="H620" s="130" t="n">
        <v>1</v>
      </c>
      <c r="I620" s="131" t="n">
        <v>45455</v>
      </c>
      <c r="J620" s="132" t="n">
        <f aca="false">Racao!$K$24</f>
        <v>128.7008547</v>
      </c>
      <c r="K620" s="133" t="n">
        <f aca="false">(Dados_Peso!$P$5-Dados_Peso!$O$5)/20</f>
        <v>3.1905</v>
      </c>
      <c r="L620" s="130" t="n">
        <v>41</v>
      </c>
      <c r="M620" s="130" t="n">
        <v>850</v>
      </c>
      <c r="N620" s="13" t="n">
        <f aca="false">M620-B620</f>
        <v>572.38</v>
      </c>
      <c r="O620" s="133" t="n">
        <f aca="false">R620/(Dados_Peso!$P$9)</f>
        <v>7.460570042</v>
      </c>
      <c r="P620" s="133" t="n">
        <f aca="false">(Dados_Peso!$P$5-Dados_Peso!$K$5)/100</f>
        <v>3.36175</v>
      </c>
      <c r="Q620" s="134" t="n">
        <f aca="false">R620*Racao!$G$7</f>
        <v>2.40885841</v>
      </c>
      <c r="R620" s="135" t="n">
        <f aca="false">Racao!$K$21</f>
        <v>476.0589744</v>
      </c>
    </row>
    <row r="621" customFormat="false" ht="15.75" hidden="false" customHeight="false" outlineLevel="0" collapsed="false">
      <c r="A621" s="15" t="e">
        <v>#NAME?</v>
      </c>
      <c r="B621" s="22" t="n">
        <v>232.74</v>
      </c>
      <c r="C621" s="136" t="n">
        <v>22.8</v>
      </c>
      <c r="D621" s="136" t="n">
        <v>19.4</v>
      </c>
      <c r="E621" s="136" t="n">
        <v>6.3</v>
      </c>
      <c r="F621" s="136" t="n">
        <v>7</v>
      </c>
      <c r="G621" s="136" t="n">
        <v>2.8</v>
      </c>
      <c r="H621" s="130" t="n">
        <v>1</v>
      </c>
      <c r="I621" s="131" t="n">
        <v>45455</v>
      </c>
      <c r="J621" s="132" t="n">
        <f aca="false">Racao!$K$24</f>
        <v>128.7008547</v>
      </c>
      <c r="K621" s="133" t="n">
        <f aca="false">(Dados_Peso!$P$5-Dados_Peso!$O$5)/20</f>
        <v>3.1905</v>
      </c>
      <c r="L621" s="130" t="n">
        <v>41</v>
      </c>
      <c r="M621" s="130" t="n">
        <v>850</v>
      </c>
      <c r="N621" s="13" t="n">
        <f aca="false">M621-B621</f>
        <v>617.26</v>
      </c>
      <c r="O621" s="133" t="n">
        <f aca="false">R621/(Dados_Peso!$P$9)</f>
        <v>7.460570042</v>
      </c>
      <c r="P621" s="133" t="n">
        <f aca="false">(Dados_Peso!$P$5-Dados_Peso!$K$5)/100</f>
        <v>3.36175</v>
      </c>
      <c r="Q621" s="134" t="n">
        <f aca="false">R621*Racao!$G$7</f>
        <v>2.40885841</v>
      </c>
      <c r="R621" s="135" t="n">
        <f aca="false">Racao!$K$21</f>
        <v>476.0589744</v>
      </c>
    </row>
    <row r="622" customFormat="false" ht="15.75" hidden="false" customHeight="false" outlineLevel="0" collapsed="false">
      <c r="A622" s="15" t="e">
        <v>#NAME?</v>
      </c>
      <c r="B622" s="22" t="n">
        <v>283.41</v>
      </c>
      <c r="C622" s="136" t="n">
        <v>24.4</v>
      </c>
      <c r="D622" s="136" t="n">
        <v>20.2</v>
      </c>
      <c r="E622" s="136" t="n">
        <v>6.8</v>
      </c>
      <c r="F622" s="136" t="n">
        <v>7</v>
      </c>
      <c r="G622" s="136" t="n">
        <v>3</v>
      </c>
      <c r="H622" s="130" t="n">
        <v>1</v>
      </c>
      <c r="I622" s="131" t="n">
        <v>45455</v>
      </c>
      <c r="J622" s="132" t="n">
        <f aca="false">Racao!$K$24</f>
        <v>128.7008547</v>
      </c>
      <c r="K622" s="133" t="n">
        <f aca="false">(Dados_Peso!$P$5-Dados_Peso!$O$5)/20</f>
        <v>3.1905</v>
      </c>
      <c r="L622" s="130" t="n">
        <v>41</v>
      </c>
      <c r="M622" s="130" t="n">
        <v>850</v>
      </c>
      <c r="N622" s="13" t="n">
        <f aca="false">M622-B622</f>
        <v>566.59</v>
      </c>
      <c r="O622" s="133" t="n">
        <f aca="false">R622/(Dados_Peso!$P$9)</f>
        <v>7.460570042</v>
      </c>
      <c r="P622" s="133" t="n">
        <f aca="false">(Dados_Peso!$P$5-Dados_Peso!$K$5)/100</f>
        <v>3.36175</v>
      </c>
      <c r="Q622" s="134" t="n">
        <f aca="false">R622*Racao!$G$7</f>
        <v>2.40885841</v>
      </c>
      <c r="R622" s="135" t="n">
        <f aca="false">Racao!$K$21</f>
        <v>476.0589744</v>
      </c>
    </row>
    <row r="623" customFormat="false" ht="15.75" hidden="false" customHeight="false" outlineLevel="0" collapsed="false">
      <c r="A623" s="15" t="e">
        <v>#NAME?</v>
      </c>
      <c r="B623" s="22" t="n">
        <v>318.3</v>
      </c>
      <c r="C623" s="136" t="n">
        <v>24.3</v>
      </c>
      <c r="D623" s="136" t="n">
        <v>20.4</v>
      </c>
      <c r="E623" s="136" t="n">
        <v>6.8</v>
      </c>
      <c r="F623" s="136" t="n">
        <v>7.5</v>
      </c>
      <c r="G623" s="136" t="n">
        <v>2.9</v>
      </c>
      <c r="H623" s="130" t="n">
        <v>1</v>
      </c>
      <c r="I623" s="131" t="n">
        <v>45455</v>
      </c>
      <c r="J623" s="132" t="n">
        <f aca="false">Racao!$K$24</f>
        <v>128.7008547</v>
      </c>
      <c r="K623" s="133" t="n">
        <f aca="false">(Dados_Peso!$P$5-Dados_Peso!$O$5)/20</f>
        <v>3.1905</v>
      </c>
      <c r="L623" s="130" t="n">
        <v>41</v>
      </c>
      <c r="M623" s="130" t="n">
        <v>850</v>
      </c>
      <c r="N623" s="13" t="n">
        <f aca="false">M623-B623</f>
        <v>531.7</v>
      </c>
      <c r="O623" s="133" t="n">
        <f aca="false">R623/(Dados_Peso!$P$9)</f>
        <v>7.460570042</v>
      </c>
      <c r="P623" s="133" t="n">
        <f aca="false">(Dados_Peso!$P$5-Dados_Peso!$K$5)/100</f>
        <v>3.36175</v>
      </c>
      <c r="Q623" s="134" t="n">
        <f aca="false">R623*Racao!$G$7</f>
        <v>2.40885841</v>
      </c>
      <c r="R623" s="135" t="n">
        <f aca="false">Racao!$K$21</f>
        <v>476.0589744</v>
      </c>
    </row>
    <row r="624" customFormat="false" ht="15.75" hidden="false" customHeight="false" outlineLevel="0" collapsed="false">
      <c r="A624" s="15" t="e">
        <v>#NAME?</v>
      </c>
      <c r="B624" s="22" t="n">
        <v>328.74</v>
      </c>
      <c r="C624" s="136" t="n">
        <v>25.5</v>
      </c>
      <c r="D624" s="136" t="n">
        <v>20.8</v>
      </c>
      <c r="E624" s="136" t="n">
        <v>6.8</v>
      </c>
      <c r="F624" s="136" t="n">
        <v>7.7</v>
      </c>
      <c r="G624" s="136" t="n">
        <v>3</v>
      </c>
      <c r="H624" s="130" t="n">
        <v>1</v>
      </c>
      <c r="I624" s="131" t="n">
        <v>45455</v>
      </c>
      <c r="J624" s="132" t="n">
        <f aca="false">Racao!$K$24</f>
        <v>128.7008547</v>
      </c>
      <c r="K624" s="133" t="n">
        <f aca="false">(Dados_Peso!$P$5-Dados_Peso!$O$5)/20</f>
        <v>3.1905</v>
      </c>
      <c r="L624" s="130" t="n">
        <v>41</v>
      </c>
      <c r="M624" s="130" t="n">
        <v>850</v>
      </c>
      <c r="N624" s="13" t="n">
        <f aca="false">M624-B624</f>
        <v>521.26</v>
      </c>
      <c r="O624" s="133" t="n">
        <f aca="false">R624/(Dados_Peso!$P$9)</f>
        <v>7.460570042</v>
      </c>
      <c r="P624" s="133" t="n">
        <f aca="false">(Dados_Peso!$P$5-Dados_Peso!$K$5)/100</f>
        <v>3.36175</v>
      </c>
      <c r="Q624" s="134" t="n">
        <f aca="false">R624*Racao!$G$7</f>
        <v>2.40885841</v>
      </c>
      <c r="R624" s="135" t="n">
        <f aca="false">Racao!$K$21</f>
        <v>476.0589744</v>
      </c>
    </row>
    <row r="625" customFormat="false" ht="15.75" hidden="false" customHeight="false" outlineLevel="0" collapsed="false">
      <c r="A625" s="15" t="e">
        <v>#NAME?</v>
      </c>
      <c r="B625" s="22" t="n">
        <v>342.3</v>
      </c>
      <c r="C625" s="136" t="n">
        <v>25</v>
      </c>
      <c r="D625" s="136" t="n">
        <v>20.8</v>
      </c>
      <c r="E625" s="136" t="n">
        <v>6.8</v>
      </c>
      <c r="F625" s="136" t="n">
        <v>7.9</v>
      </c>
      <c r="G625" s="136" t="n">
        <v>3</v>
      </c>
      <c r="H625" s="130" t="n">
        <v>1</v>
      </c>
      <c r="I625" s="131" t="n">
        <v>45455</v>
      </c>
      <c r="J625" s="132" t="n">
        <f aca="false">Racao!$K$24</f>
        <v>128.7008547</v>
      </c>
      <c r="K625" s="133" t="n">
        <f aca="false">(Dados_Peso!$P$5-Dados_Peso!$O$5)/20</f>
        <v>3.1905</v>
      </c>
      <c r="L625" s="130" t="n">
        <v>41</v>
      </c>
      <c r="M625" s="130" t="n">
        <v>850</v>
      </c>
      <c r="N625" s="13" t="n">
        <f aca="false">M625-B625</f>
        <v>507.7</v>
      </c>
      <c r="O625" s="133" t="n">
        <f aca="false">R625/(Dados_Peso!$P$9)</f>
        <v>7.460570042</v>
      </c>
      <c r="P625" s="133" t="n">
        <f aca="false">(Dados_Peso!$P$5-Dados_Peso!$K$5)/100</f>
        <v>3.36175</v>
      </c>
      <c r="Q625" s="134" t="n">
        <f aca="false">R625*Racao!$G$7</f>
        <v>2.40885841</v>
      </c>
      <c r="R625" s="135" t="n">
        <f aca="false">Racao!$K$21</f>
        <v>476.0589744</v>
      </c>
    </row>
    <row r="626" customFormat="false" ht="15.75" hidden="false" customHeight="false" outlineLevel="0" collapsed="false">
      <c r="A626" s="15" t="e">
        <v>#NAME?</v>
      </c>
      <c r="B626" s="22" t="n">
        <v>369.09</v>
      </c>
      <c r="C626" s="136" t="n">
        <v>26</v>
      </c>
      <c r="D626" s="136" t="n">
        <v>21.9</v>
      </c>
      <c r="E626" s="136" t="n">
        <v>7</v>
      </c>
      <c r="F626" s="136" t="n">
        <v>8</v>
      </c>
      <c r="G626" s="136" t="n">
        <v>3</v>
      </c>
      <c r="H626" s="130" t="n">
        <v>1</v>
      </c>
      <c r="I626" s="131" t="n">
        <v>45455</v>
      </c>
      <c r="J626" s="132" t="n">
        <f aca="false">Racao!$K$24</f>
        <v>128.7008547</v>
      </c>
      <c r="K626" s="133" t="n">
        <f aca="false">(Dados_Peso!$P$5-Dados_Peso!$O$5)/20</f>
        <v>3.1905</v>
      </c>
      <c r="L626" s="130" t="n">
        <v>41</v>
      </c>
      <c r="M626" s="130" t="n">
        <v>850</v>
      </c>
      <c r="N626" s="13" t="n">
        <f aca="false">M626-B626</f>
        <v>480.91</v>
      </c>
      <c r="O626" s="133" t="n">
        <f aca="false">R626/(Dados_Peso!$P$9)</f>
        <v>7.460570042</v>
      </c>
      <c r="P626" s="133" t="n">
        <f aca="false">(Dados_Peso!$P$5-Dados_Peso!$K$5)/100</f>
        <v>3.36175</v>
      </c>
      <c r="Q626" s="134" t="n">
        <f aca="false">R626*Racao!$G$7</f>
        <v>2.40885841</v>
      </c>
      <c r="R626" s="135" t="n">
        <f aca="false">Racao!$K$21</f>
        <v>476.0589744</v>
      </c>
    </row>
    <row r="627" customFormat="false" ht="15.75" hidden="false" customHeight="false" outlineLevel="0" collapsed="false">
      <c r="A627" s="15" t="e">
        <v>#NAME?</v>
      </c>
      <c r="B627" s="22" t="n">
        <v>304.95</v>
      </c>
      <c r="C627" s="136" t="n">
        <v>24.8</v>
      </c>
      <c r="D627" s="136" t="n">
        <v>20.6</v>
      </c>
      <c r="E627" s="136" t="n">
        <v>6.8</v>
      </c>
      <c r="F627" s="136" t="n">
        <v>7</v>
      </c>
      <c r="G627" s="136" t="n">
        <v>3</v>
      </c>
      <c r="H627" s="130" t="n">
        <v>1</v>
      </c>
      <c r="I627" s="131" t="n">
        <v>45455</v>
      </c>
      <c r="J627" s="132" t="n">
        <f aca="false">Racao!$K$24</f>
        <v>128.7008547</v>
      </c>
      <c r="K627" s="133" t="n">
        <f aca="false">(Dados_Peso!$P$5-Dados_Peso!$O$5)/20</f>
        <v>3.1905</v>
      </c>
      <c r="L627" s="130" t="n">
        <v>41</v>
      </c>
      <c r="M627" s="130" t="n">
        <v>850</v>
      </c>
      <c r="N627" s="13" t="n">
        <f aca="false">M627-B627</f>
        <v>545.05</v>
      </c>
      <c r="O627" s="133" t="n">
        <f aca="false">R627/(Dados_Peso!$P$9)</f>
        <v>7.460570042</v>
      </c>
      <c r="P627" s="133" t="n">
        <f aca="false">(Dados_Peso!$P$5-Dados_Peso!$K$5)/100</f>
        <v>3.36175</v>
      </c>
      <c r="Q627" s="134" t="n">
        <f aca="false">R627*Racao!$G$7</f>
        <v>2.40885841</v>
      </c>
      <c r="R627" s="135" t="n">
        <f aca="false">Racao!$K$21</f>
        <v>476.0589744</v>
      </c>
    </row>
    <row r="628" customFormat="false" ht="15.75" hidden="false" customHeight="false" outlineLevel="0" collapsed="false">
      <c r="A628" s="15" t="e">
        <v>#NAME?</v>
      </c>
      <c r="B628" s="22" t="n">
        <v>377.42</v>
      </c>
      <c r="C628" s="136" t="n">
        <v>25.5</v>
      </c>
      <c r="D628" s="136" t="n">
        <v>21.8</v>
      </c>
      <c r="E628" s="136" t="n">
        <v>7</v>
      </c>
      <c r="F628" s="136" t="n">
        <v>8</v>
      </c>
      <c r="G628" s="136" t="n">
        <v>3</v>
      </c>
      <c r="H628" s="130" t="n">
        <v>1</v>
      </c>
      <c r="I628" s="131" t="n">
        <v>45455</v>
      </c>
      <c r="J628" s="132" t="n">
        <f aca="false">Racao!$K$24</f>
        <v>128.7008547</v>
      </c>
      <c r="K628" s="133" t="n">
        <f aca="false">(Dados_Peso!$P$5-Dados_Peso!$O$5)/20</f>
        <v>3.1905</v>
      </c>
      <c r="L628" s="130" t="n">
        <v>41</v>
      </c>
      <c r="M628" s="130" t="n">
        <v>850</v>
      </c>
      <c r="N628" s="13" t="n">
        <f aca="false">M628-B628</f>
        <v>472.58</v>
      </c>
      <c r="O628" s="133" t="n">
        <f aca="false">R628/(Dados_Peso!$P$9)</f>
        <v>7.460570042</v>
      </c>
      <c r="P628" s="133" t="n">
        <f aca="false">(Dados_Peso!$P$5-Dados_Peso!$K$5)/100</f>
        <v>3.36175</v>
      </c>
      <c r="Q628" s="134" t="n">
        <f aca="false">R628*Racao!$G$7</f>
        <v>2.40885841</v>
      </c>
      <c r="R628" s="135" t="n">
        <f aca="false">Racao!$K$21</f>
        <v>476.0589744</v>
      </c>
    </row>
    <row r="629" customFormat="false" ht="15.75" hidden="false" customHeight="false" outlineLevel="0" collapsed="false">
      <c r="A629" s="15" t="e">
        <v>#NAME?</v>
      </c>
      <c r="B629" s="22" t="n">
        <v>292.66</v>
      </c>
      <c r="C629" s="136" t="n">
        <v>24.5</v>
      </c>
      <c r="D629" s="136" t="n">
        <v>20.4</v>
      </c>
      <c r="E629" s="136" t="n">
        <v>6.5</v>
      </c>
      <c r="F629" s="136" t="n">
        <v>7</v>
      </c>
      <c r="G629" s="136" t="n">
        <v>2.9</v>
      </c>
      <c r="H629" s="130" t="n">
        <v>1</v>
      </c>
      <c r="I629" s="131" t="n">
        <v>45455</v>
      </c>
      <c r="J629" s="132" t="n">
        <f aca="false">Racao!$K$24</f>
        <v>128.7008547</v>
      </c>
      <c r="K629" s="133" t="n">
        <f aca="false">(Dados_Peso!$P$5-Dados_Peso!$O$5)/20</f>
        <v>3.1905</v>
      </c>
      <c r="L629" s="130" t="n">
        <v>41</v>
      </c>
      <c r="M629" s="130" t="n">
        <v>850</v>
      </c>
      <c r="N629" s="13" t="n">
        <f aca="false">M629-B629</f>
        <v>557.34</v>
      </c>
      <c r="O629" s="133" t="n">
        <f aca="false">R629/(Dados_Peso!$P$9)</f>
        <v>7.460570042</v>
      </c>
      <c r="P629" s="133" t="n">
        <f aca="false">(Dados_Peso!$P$5-Dados_Peso!$K$5)/100</f>
        <v>3.36175</v>
      </c>
      <c r="Q629" s="134" t="n">
        <f aca="false">R629*Racao!$G$7</f>
        <v>2.40885841</v>
      </c>
      <c r="R629" s="135" t="n">
        <f aca="false">Racao!$K$21</f>
        <v>476.0589744</v>
      </c>
    </row>
    <row r="630" customFormat="false" ht="15.75" hidden="false" customHeight="false" outlineLevel="0" collapsed="false">
      <c r="A630" s="15" t="e">
        <v>#NAME?</v>
      </c>
      <c r="B630" s="22" t="n">
        <v>289.42</v>
      </c>
      <c r="C630" s="136" t="n">
        <v>25.5</v>
      </c>
      <c r="D630" s="136" t="n">
        <v>20.4</v>
      </c>
      <c r="E630" s="136" t="n">
        <v>6.5</v>
      </c>
      <c r="F630" s="136" t="n">
        <v>7</v>
      </c>
      <c r="G630" s="136" t="n">
        <v>3.1</v>
      </c>
      <c r="H630" s="130" t="n">
        <v>1</v>
      </c>
      <c r="I630" s="131" t="n">
        <v>45455</v>
      </c>
      <c r="J630" s="132" t="n">
        <f aca="false">Racao!$K$24</f>
        <v>128.7008547</v>
      </c>
      <c r="K630" s="133" t="n">
        <f aca="false">(Dados_Peso!$P$5-Dados_Peso!$O$5)/20</f>
        <v>3.1905</v>
      </c>
      <c r="L630" s="130" t="n">
        <v>41</v>
      </c>
      <c r="M630" s="130" t="n">
        <v>850</v>
      </c>
      <c r="N630" s="13" t="n">
        <f aca="false">M630-B630</f>
        <v>560.58</v>
      </c>
      <c r="O630" s="133" t="n">
        <f aca="false">R630/(Dados_Peso!$P$9)</f>
        <v>7.460570042</v>
      </c>
      <c r="P630" s="133" t="n">
        <f aca="false">(Dados_Peso!$P$5-Dados_Peso!$K$5)/100</f>
        <v>3.36175</v>
      </c>
      <c r="Q630" s="134" t="n">
        <f aca="false">R630*Racao!$G$7</f>
        <v>2.40885841</v>
      </c>
      <c r="R630" s="135" t="n">
        <f aca="false">Racao!$K$21</f>
        <v>476.0589744</v>
      </c>
    </row>
    <row r="631" customFormat="false" ht="15.75" hidden="false" customHeight="false" outlineLevel="0" collapsed="false">
      <c r="A631" s="15" t="e">
        <v>#NAME?</v>
      </c>
      <c r="B631" s="22" t="n">
        <v>352.62</v>
      </c>
      <c r="C631" s="136" t="n">
        <v>24.9</v>
      </c>
      <c r="D631" s="136" t="n">
        <v>21.2</v>
      </c>
      <c r="E631" s="136" t="n">
        <v>7</v>
      </c>
      <c r="F631" s="136" t="n">
        <v>7.9</v>
      </c>
      <c r="G631" s="136" t="n">
        <v>3</v>
      </c>
      <c r="H631" s="130" t="n">
        <v>1</v>
      </c>
      <c r="I631" s="131" t="n">
        <v>45455</v>
      </c>
      <c r="J631" s="132" t="n">
        <f aca="false">Racao!$K$24</f>
        <v>128.7008547</v>
      </c>
      <c r="K631" s="133" t="n">
        <f aca="false">(Dados_Peso!$P$5-Dados_Peso!$O$5)/20</f>
        <v>3.1905</v>
      </c>
      <c r="L631" s="130" t="n">
        <v>41</v>
      </c>
      <c r="M631" s="130" t="n">
        <v>850</v>
      </c>
      <c r="N631" s="13" t="n">
        <f aca="false">M631-B631</f>
        <v>497.38</v>
      </c>
      <c r="O631" s="133" t="n">
        <f aca="false">R631/(Dados_Peso!$P$9)</f>
        <v>7.460570042</v>
      </c>
      <c r="P631" s="133" t="n">
        <f aca="false">(Dados_Peso!$P$5-Dados_Peso!$K$5)/100</f>
        <v>3.36175</v>
      </c>
      <c r="Q631" s="134" t="n">
        <f aca="false">R631*Racao!$G$7</f>
        <v>2.40885841</v>
      </c>
      <c r="R631" s="135" t="n">
        <f aca="false">Racao!$K$21</f>
        <v>476.0589744</v>
      </c>
    </row>
    <row r="632" customFormat="false" ht="15.75" hidden="false" customHeight="false" outlineLevel="0" collapsed="false">
      <c r="A632" s="15" t="e">
        <v>#NAME?</v>
      </c>
      <c r="B632" s="22" t="n">
        <v>164.67</v>
      </c>
      <c r="C632" s="136" t="n">
        <v>20.7</v>
      </c>
      <c r="D632" s="136" t="n">
        <v>17.6</v>
      </c>
      <c r="E632" s="136" t="n">
        <v>5.5</v>
      </c>
      <c r="F632" s="136" t="n">
        <v>5.6</v>
      </c>
      <c r="G632" s="136" t="n">
        <v>2.5</v>
      </c>
      <c r="H632" s="130" t="n">
        <v>1</v>
      </c>
      <c r="I632" s="131" t="n">
        <v>45455</v>
      </c>
      <c r="J632" s="132" t="n">
        <f aca="false">Racao!$K$24</f>
        <v>128.7008547</v>
      </c>
      <c r="K632" s="133" t="n">
        <f aca="false">(Dados_Peso!$P$5-Dados_Peso!$O$5)/20</f>
        <v>3.1905</v>
      </c>
      <c r="L632" s="130" t="n">
        <v>41</v>
      </c>
      <c r="M632" s="130" t="n">
        <v>850</v>
      </c>
      <c r="N632" s="13" t="n">
        <f aca="false">M632-B632</f>
        <v>685.33</v>
      </c>
      <c r="O632" s="133" t="n">
        <f aca="false">R632/(Dados_Peso!$P$9)</f>
        <v>7.460570042</v>
      </c>
      <c r="P632" s="133" t="n">
        <f aca="false">(Dados_Peso!$P$5-Dados_Peso!$K$5)/100</f>
        <v>3.36175</v>
      </c>
      <c r="Q632" s="134" t="n">
        <f aca="false">R632*Racao!$G$7</f>
        <v>2.40885841</v>
      </c>
      <c r="R632" s="135" t="n">
        <f aca="false">Racao!$K$21</f>
        <v>476.0589744</v>
      </c>
    </row>
    <row r="633" customFormat="false" ht="15.75" hidden="false" customHeight="false" outlineLevel="0" collapsed="false">
      <c r="A633" s="15" t="e">
        <v>#NAME?</v>
      </c>
      <c r="B633" s="22" t="n">
        <v>224.58</v>
      </c>
      <c r="C633" s="136" t="n">
        <v>22</v>
      </c>
      <c r="D633" s="136" t="n">
        <v>19.6</v>
      </c>
      <c r="E633" s="136" t="n">
        <v>6.3</v>
      </c>
      <c r="F633" s="136" t="n">
        <v>6.5</v>
      </c>
      <c r="G633" s="136" t="n">
        <v>2.5</v>
      </c>
      <c r="H633" s="130" t="n">
        <v>1</v>
      </c>
      <c r="I633" s="131" t="n">
        <v>45455</v>
      </c>
      <c r="J633" s="132" t="n">
        <f aca="false">Racao!$K$24</f>
        <v>128.7008547</v>
      </c>
      <c r="K633" s="133" t="n">
        <f aca="false">(Dados_Peso!$P$5-Dados_Peso!$O$5)/20</f>
        <v>3.1905</v>
      </c>
      <c r="L633" s="130" t="n">
        <v>41</v>
      </c>
      <c r="M633" s="130" t="n">
        <v>850</v>
      </c>
      <c r="N633" s="13" t="n">
        <f aca="false">M633-B633</f>
        <v>625.42</v>
      </c>
      <c r="O633" s="133" t="n">
        <f aca="false">R633/(Dados_Peso!$P$9)</f>
        <v>7.460570042</v>
      </c>
      <c r="P633" s="133" t="n">
        <f aca="false">(Dados_Peso!$P$5-Dados_Peso!$K$5)/100</f>
        <v>3.36175</v>
      </c>
      <c r="Q633" s="134" t="n">
        <f aca="false">R633*Racao!$G$7</f>
        <v>2.40885841</v>
      </c>
      <c r="R633" s="135" t="n">
        <f aca="false">Racao!$K$21</f>
        <v>476.0589744</v>
      </c>
    </row>
    <row r="634" customFormat="false" ht="15.75" hidden="false" customHeight="false" outlineLevel="0" collapsed="false">
      <c r="A634" s="15" t="e">
        <v>#NAME?</v>
      </c>
      <c r="B634" s="22" t="n">
        <v>375.2</v>
      </c>
      <c r="C634" s="136" t="n">
        <v>25.8</v>
      </c>
      <c r="D634" s="136" t="n">
        <v>21.5</v>
      </c>
      <c r="E634" s="136" t="n">
        <v>6.8</v>
      </c>
      <c r="F634" s="136" t="n">
        <v>8.1</v>
      </c>
      <c r="G634" s="136" t="n">
        <v>3.1</v>
      </c>
      <c r="H634" s="130" t="n">
        <v>1</v>
      </c>
      <c r="I634" s="131" t="n">
        <v>45455</v>
      </c>
      <c r="J634" s="132" t="n">
        <f aca="false">Racao!$K$24</f>
        <v>128.7008547</v>
      </c>
      <c r="K634" s="133" t="n">
        <f aca="false">(Dados_Peso!$P$5-Dados_Peso!$O$5)/20</f>
        <v>3.1905</v>
      </c>
      <c r="L634" s="130" t="n">
        <v>41</v>
      </c>
      <c r="M634" s="130" t="n">
        <v>850</v>
      </c>
      <c r="N634" s="13" t="n">
        <f aca="false">M634-B634</f>
        <v>474.8</v>
      </c>
      <c r="O634" s="133" t="n">
        <f aca="false">R634/(Dados_Peso!$P$9)</f>
        <v>7.460570042</v>
      </c>
      <c r="P634" s="133" t="n">
        <f aca="false">(Dados_Peso!$P$5-Dados_Peso!$K$5)/100</f>
        <v>3.36175</v>
      </c>
      <c r="Q634" s="134" t="n">
        <f aca="false">R634*Racao!$G$7</f>
        <v>2.40885841</v>
      </c>
      <c r="R634" s="135" t="n">
        <f aca="false">Racao!$K$21</f>
        <v>476.0589744</v>
      </c>
    </row>
    <row r="635" customFormat="false" ht="15.75" hidden="false" customHeight="false" outlineLevel="0" collapsed="false">
      <c r="A635" s="15" t="e">
        <v>#NAME?</v>
      </c>
      <c r="B635" s="22" t="n">
        <v>366.54</v>
      </c>
      <c r="C635" s="136" t="n">
        <v>25.5</v>
      </c>
      <c r="D635" s="136" t="n">
        <v>21.2</v>
      </c>
      <c r="E635" s="136" t="n">
        <v>6.8</v>
      </c>
      <c r="F635" s="136" t="n">
        <v>8.1</v>
      </c>
      <c r="G635" s="136" t="n">
        <v>3.1</v>
      </c>
      <c r="H635" s="130" t="n">
        <v>1</v>
      </c>
      <c r="I635" s="131" t="n">
        <v>45455</v>
      </c>
      <c r="J635" s="132" t="n">
        <f aca="false">Racao!$K$24</f>
        <v>128.7008547</v>
      </c>
      <c r="K635" s="133" t="n">
        <f aca="false">(Dados_Peso!$P$5-Dados_Peso!$O$5)/20</f>
        <v>3.1905</v>
      </c>
      <c r="L635" s="130" t="n">
        <v>41</v>
      </c>
      <c r="M635" s="130" t="n">
        <v>850</v>
      </c>
      <c r="N635" s="13" t="n">
        <f aca="false">M635-B635</f>
        <v>483.46</v>
      </c>
      <c r="O635" s="133" t="n">
        <f aca="false">R635/(Dados_Peso!$P$9)</f>
        <v>7.460570042</v>
      </c>
      <c r="P635" s="133" t="n">
        <f aca="false">(Dados_Peso!$P$5-Dados_Peso!$K$5)/100</f>
        <v>3.36175</v>
      </c>
      <c r="Q635" s="134" t="n">
        <f aca="false">R635*Racao!$G$7</f>
        <v>2.40885841</v>
      </c>
      <c r="R635" s="135" t="n">
        <f aca="false">Racao!$K$21</f>
        <v>476.0589744</v>
      </c>
    </row>
    <row r="636" customFormat="false" ht="15.75" hidden="false" customHeight="false" outlineLevel="0" collapsed="false">
      <c r="A636" s="15" t="e">
        <v>#NAME?</v>
      </c>
      <c r="B636" s="22" t="n">
        <v>233.34</v>
      </c>
      <c r="C636" s="136" t="n">
        <v>22.9</v>
      </c>
      <c r="D636" s="136" t="n">
        <v>19.4</v>
      </c>
      <c r="E636" s="136" t="n">
        <v>6.8</v>
      </c>
      <c r="F636" s="136" t="n">
        <v>6.5</v>
      </c>
      <c r="G636" s="136" t="n">
        <v>3</v>
      </c>
      <c r="H636" s="130" t="n">
        <v>1</v>
      </c>
      <c r="I636" s="131" t="n">
        <v>45455</v>
      </c>
      <c r="J636" s="132" t="n">
        <f aca="false">Racao!$K$24</f>
        <v>128.7008547</v>
      </c>
      <c r="K636" s="133" t="n">
        <f aca="false">(Dados_Peso!$P$5-Dados_Peso!$O$5)/20</f>
        <v>3.1905</v>
      </c>
      <c r="L636" s="130" t="n">
        <v>41</v>
      </c>
      <c r="M636" s="130" t="n">
        <v>850</v>
      </c>
      <c r="N636" s="13" t="n">
        <f aca="false">M636-B636</f>
        <v>616.66</v>
      </c>
      <c r="O636" s="133" t="n">
        <f aca="false">R636/(Dados_Peso!$P$9)</f>
        <v>7.460570042</v>
      </c>
      <c r="P636" s="133" t="n">
        <f aca="false">(Dados_Peso!$P$5-Dados_Peso!$K$5)/100</f>
        <v>3.36175</v>
      </c>
      <c r="Q636" s="134" t="n">
        <f aca="false">R636*Racao!$G$7</f>
        <v>2.40885841</v>
      </c>
      <c r="R636" s="135" t="n">
        <f aca="false">Racao!$K$21</f>
        <v>476.0589744</v>
      </c>
    </row>
    <row r="637" customFormat="false" ht="15.75" hidden="false" customHeight="false" outlineLevel="0" collapsed="false">
      <c r="A637" s="15" t="e">
        <v>#NAME?</v>
      </c>
      <c r="B637" s="22" t="n">
        <v>346.72</v>
      </c>
      <c r="C637" s="136" t="n">
        <v>25.2</v>
      </c>
      <c r="D637" s="136" t="n">
        <v>20.6</v>
      </c>
      <c r="E637" s="136" t="n">
        <v>7</v>
      </c>
      <c r="F637" s="136" t="n">
        <v>7.6</v>
      </c>
      <c r="G637" s="136" t="n">
        <v>3</v>
      </c>
      <c r="H637" s="130" t="n">
        <v>1</v>
      </c>
      <c r="I637" s="131" t="n">
        <v>45455</v>
      </c>
      <c r="J637" s="132" t="n">
        <f aca="false">Racao!$K$24</f>
        <v>128.7008547</v>
      </c>
      <c r="K637" s="133" t="n">
        <f aca="false">(Dados_Peso!$P$5-Dados_Peso!$O$5)/20</f>
        <v>3.1905</v>
      </c>
      <c r="L637" s="130" t="n">
        <v>41</v>
      </c>
      <c r="M637" s="130" t="n">
        <v>850</v>
      </c>
      <c r="N637" s="13" t="n">
        <f aca="false">M637-B637</f>
        <v>503.28</v>
      </c>
      <c r="O637" s="133" t="n">
        <f aca="false">R637/(Dados_Peso!$P$9)</f>
        <v>7.460570042</v>
      </c>
      <c r="P637" s="133" t="n">
        <f aca="false">(Dados_Peso!$P$5-Dados_Peso!$K$5)/100</f>
        <v>3.36175</v>
      </c>
      <c r="Q637" s="134" t="n">
        <f aca="false">R637*Racao!$G$7</f>
        <v>2.40885841</v>
      </c>
      <c r="R637" s="135" t="n">
        <f aca="false">Racao!$K$21</f>
        <v>476.0589744</v>
      </c>
    </row>
    <row r="638" customFormat="false" ht="15.75" hidden="false" customHeight="false" outlineLevel="0" collapsed="false">
      <c r="A638" s="15" t="e">
        <v>#NAME?</v>
      </c>
      <c r="B638" s="22" t="n">
        <v>428.18</v>
      </c>
      <c r="C638" s="136" t="n">
        <v>26.5</v>
      </c>
      <c r="D638" s="136" t="n">
        <v>22.3</v>
      </c>
      <c r="E638" s="136" t="n">
        <v>7.8</v>
      </c>
      <c r="F638" s="136" t="n">
        <v>8.5</v>
      </c>
      <c r="G638" s="136" t="n">
        <v>3.3</v>
      </c>
      <c r="H638" s="130" t="n">
        <v>2</v>
      </c>
      <c r="I638" s="131" t="n">
        <v>45455</v>
      </c>
      <c r="J638" s="132" t="n">
        <f aca="false">Racao!$K$24</f>
        <v>128.7008547</v>
      </c>
      <c r="K638" s="133" t="n">
        <f aca="false">(Dados_Peso!$P$5-Dados_Peso!$O$5)/20</f>
        <v>3.1905</v>
      </c>
      <c r="L638" s="130" t="n">
        <v>41</v>
      </c>
      <c r="M638" s="130" t="n">
        <v>850</v>
      </c>
      <c r="N638" s="13" t="n">
        <f aca="false">M638-B638</f>
        <v>421.82</v>
      </c>
      <c r="O638" s="133" t="n">
        <f aca="false">R638/(Dados_Peso!$P$9)</f>
        <v>7.460570042</v>
      </c>
      <c r="P638" s="133" t="n">
        <f aca="false">(Dados_Peso!$P$5-Dados_Peso!$K$5)/100</f>
        <v>3.36175</v>
      </c>
      <c r="Q638" s="134" t="n">
        <f aca="false">R638*Racao!$G$7</f>
        <v>2.40885841</v>
      </c>
      <c r="R638" s="135" t="n">
        <f aca="false">Racao!$K$21</f>
        <v>476.0589744</v>
      </c>
    </row>
    <row r="639" customFormat="false" ht="15.75" hidden="false" customHeight="false" outlineLevel="0" collapsed="false">
      <c r="A639" s="15" t="e">
        <v>#NAME?</v>
      </c>
      <c r="B639" s="22" t="n">
        <v>389.08</v>
      </c>
      <c r="C639" s="136" t="n">
        <v>26.3</v>
      </c>
      <c r="D639" s="136" t="n">
        <v>22.3</v>
      </c>
      <c r="E639" s="136" t="n">
        <v>6.8</v>
      </c>
      <c r="F639" s="136" t="n">
        <v>7.8</v>
      </c>
      <c r="G639" s="136" t="n">
        <v>3.3</v>
      </c>
      <c r="H639" s="130" t="n">
        <v>2</v>
      </c>
      <c r="I639" s="131" t="n">
        <v>45455</v>
      </c>
      <c r="J639" s="132" t="n">
        <f aca="false">Racao!$K$24</f>
        <v>128.7008547</v>
      </c>
      <c r="K639" s="133" t="n">
        <f aca="false">(Dados_Peso!$P$5-Dados_Peso!$O$5)/20</f>
        <v>3.1905</v>
      </c>
      <c r="L639" s="130" t="n">
        <v>41</v>
      </c>
      <c r="M639" s="130" t="n">
        <v>850</v>
      </c>
      <c r="N639" s="13" t="n">
        <f aca="false">M639-B639</f>
        <v>460.92</v>
      </c>
      <c r="O639" s="133" t="n">
        <f aca="false">R639/(Dados_Peso!$P$9)</f>
        <v>7.460570042</v>
      </c>
      <c r="P639" s="133" t="n">
        <f aca="false">(Dados_Peso!$P$5-Dados_Peso!$K$5)/100</f>
        <v>3.36175</v>
      </c>
      <c r="Q639" s="134" t="n">
        <f aca="false">R639*Racao!$G$7</f>
        <v>2.40885841</v>
      </c>
      <c r="R639" s="135" t="n">
        <f aca="false">Racao!$K$21</f>
        <v>476.0589744</v>
      </c>
    </row>
    <row r="640" customFormat="false" ht="15.75" hidden="false" customHeight="false" outlineLevel="0" collapsed="false">
      <c r="A640" s="15" t="e">
        <v>#NAME?</v>
      </c>
      <c r="B640" s="22" t="n">
        <v>424.96</v>
      </c>
      <c r="C640" s="136" t="n">
        <v>26.5</v>
      </c>
      <c r="D640" s="136" t="n">
        <v>22.3</v>
      </c>
      <c r="E640" s="136" t="n">
        <v>7</v>
      </c>
      <c r="F640" s="137" t="n">
        <v>8.1</v>
      </c>
      <c r="G640" s="136" t="n">
        <v>3.1</v>
      </c>
      <c r="H640" s="130" t="n">
        <v>2</v>
      </c>
      <c r="I640" s="131" t="n">
        <v>45455</v>
      </c>
      <c r="J640" s="132" t="n">
        <f aca="false">Racao!$K$24</f>
        <v>128.7008547</v>
      </c>
      <c r="K640" s="133" t="n">
        <f aca="false">(Dados_Peso!$P$5-Dados_Peso!$O$5)/20</f>
        <v>3.1905</v>
      </c>
      <c r="L640" s="130" t="n">
        <v>41</v>
      </c>
      <c r="M640" s="130" t="n">
        <v>850</v>
      </c>
      <c r="N640" s="13" t="n">
        <f aca="false">M640-B640</f>
        <v>425.04</v>
      </c>
      <c r="O640" s="133" t="n">
        <f aca="false">R640/(Dados_Peso!$P$9)</f>
        <v>7.460570042</v>
      </c>
      <c r="P640" s="133" t="n">
        <f aca="false">(Dados_Peso!$P$5-Dados_Peso!$K$5)/100</f>
        <v>3.36175</v>
      </c>
      <c r="Q640" s="134" t="n">
        <f aca="false">R640*Racao!$G$7</f>
        <v>2.40885841</v>
      </c>
      <c r="R640" s="135" t="n">
        <f aca="false">Racao!$K$21</f>
        <v>476.0589744</v>
      </c>
    </row>
    <row r="641" customFormat="false" ht="15.75" hidden="false" customHeight="false" outlineLevel="0" collapsed="false">
      <c r="A641" s="15" t="e">
        <v>#NAME?</v>
      </c>
      <c r="B641" s="22" t="n">
        <v>456.02</v>
      </c>
      <c r="C641" s="136" t="n">
        <v>26.5</v>
      </c>
      <c r="D641" s="136" t="n">
        <v>22.6</v>
      </c>
      <c r="E641" s="136" t="n">
        <v>7.3</v>
      </c>
      <c r="F641" s="136" t="n">
        <v>8.8</v>
      </c>
      <c r="G641" s="136" t="n">
        <v>3.2</v>
      </c>
      <c r="H641" s="130" t="n">
        <v>2</v>
      </c>
      <c r="I641" s="131" t="n">
        <v>45455</v>
      </c>
      <c r="J641" s="132" t="n">
        <f aca="false">Racao!$K$24</f>
        <v>128.7008547</v>
      </c>
      <c r="K641" s="133" t="n">
        <f aca="false">(Dados_Peso!$P$5-Dados_Peso!$O$5)/20</f>
        <v>3.1905</v>
      </c>
      <c r="L641" s="130" t="n">
        <v>41</v>
      </c>
      <c r="M641" s="130" t="n">
        <v>850</v>
      </c>
      <c r="N641" s="13" t="n">
        <f aca="false">M641-B641</f>
        <v>393.98</v>
      </c>
      <c r="O641" s="133" t="n">
        <f aca="false">R641/(Dados_Peso!$P$9)</f>
        <v>7.460570042</v>
      </c>
      <c r="P641" s="133" t="n">
        <f aca="false">(Dados_Peso!$P$5-Dados_Peso!$K$5)/100</f>
        <v>3.36175</v>
      </c>
      <c r="Q641" s="134" t="n">
        <f aca="false">R641*Racao!$G$7</f>
        <v>2.40885841</v>
      </c>
      <c r="R641" s="135" t="n">
        <f aca="false">Racao!$K$21</f>
        <v>476.0589744</v>
      </c>
    </row>
    <row r="642" customFormat="false" ht="15.75" hidden="false" customHeight="false" outlineLevel="0" collapsed="false">
      <c r="A642" s="15" t="e">
        <v>#NAME?</v>
      </c>
      <c r="B642" s="22" t="n">
        <v>495.73</v>
      </c>
      <c r="C642" s="136" t="n">
        <v>28.5</v>
      </c>
      <c r="D642" s="136" t="n">
        <v>23.7</v>
      </c>
      <c r="E642" s="136" t="n">
        <v>7.8</v>
      </c>
      <c r="F642" s="136" t="n">
        <v>9.5</v>
      </c>
      <c r="G642" s="136" t="n">
        <v>3.1</v>
      </c>
      <c r="H642" s="130" t="n">
        <v>2</v>
      </c>
      <c r="I642" s="131" t="n">
        <v>45455</v>
      </c>
      <c r="J642" s="132" t="n">
        <f aca="false">Racao!$K$24</f>
        <v>128.7008547</v>
      </c>
      <c r="K642" s="133" t="n">
        <f aca="false">(Dados_Peso!$P$5-Dados_Peso!$O$5)/20</f>
        <v>3.1905</v>
      </c>
      <c r="L642" s="130" t="n">
        <v>41</v>
      </c>
      <c r="M642" s="130" t="n">
        <v>850</v>
      </c>
      <c r="N642" s="13" t="n">
        <f aca="false">M642-B642</f>
        <v>354.27</v>
      </c>
      <c r="O642" s="133" t="n">
        <f aca="false">R642/(Dados_Peso!$P$9)</f>
        <v>7.460570042</v>
      </c>
      <c r="P642" s="133" t="n">
        <f aca="false">(Dados_Peso!$P$5-Dados_Peso!$K$5)/100</f>
        <v>3.36175</v>
      </c>
      <c r="Q642" s="134" t="n">
        <f aca="false">R642*Racao!$G$7</f>
        <v>2.40885841</v>
      </c>
      <c r="R642" s="135" t="n">
        <f aca="false">Racao!$K$21</f>
        <v>476.0589744</v>
      </c>
    </row>
    <row r="643" customFormat="false" ht="15.75" hidden="false" customHeight="false" outlineLevel="0" collapsed="false">
      <c r="A643" s="15" t="e">
        <v>#NAME?</v>
      </c>
      <c r="B643" s="22" t="n">
        <v>478.31</v>
      </c>
      <c r="C643" s="136" t="n">
        <v>28.2</v>
      </c>
      <c r="D643" s="136" t="n">
        <v>23.5</v>
      </c>
      <c r="E643" s="136" t="n">
        <v>7.5</v>
      </c>
      <c r="F643" s="136" t="n">
        <v>9</v>
      </c>
      <c r="G643" s="136" t="n">
        <v>3.1</v>
      </c>
      <c r="H643" s="130" t="n">
        <v>2</v>
      </c>
      <c r="I643" s="131" t="n">
        <v>45455</v>
      </c>
      <c r="J643" s="132" t="n">
        <f aca="false">Racao!$K$24</f>
        <v>128.7008547</v>
      </c>
      <c r="K643" s="133" t="n">
        <f aca="false">(Dados_Peso!$P$5-Dados_Peso!$O$5)/20</f>
        <v>3.1905</v>
      </c>
      <c r="L643" s="130" t="n">
        <v>41</v>
      </c>
      <c r="M643" s="130" t="n">
        <v>850</v>
      </c>
      <c r="N643" s="13" t="n">
        <f aca="false">M643-B643</f>
        <v>371.69</v>
      </c>
      <c r="O643" s="133" t="n">
        <f aca="false">R643/(Dados_Peso!$P$9)</f>
        <v>7.460570042</v>
      </c>
      <c r="P643" s="133" t="n">
        <f aca="false">(Dados_Peso!$P$5-Dados_Peso!$K$5)/100</f>
        <v>3.36175</v>
      </c>
      <c r="Q643" s="134" t="n">
        <f aca="false">R643*Racao!$G$7</f>
        <v>2.40885841</v>
      </c>
      <c r="R643" s="135" t="n">
        <f aca="false">Racao!$K$21</f>
        <v>476.0589744</v>
      </c>
    </row>
    <row r="644" customFormat="false" ht="15.75" hidden="false" customHeight="false" outlineLevel="0" collapsed="false">
      <c r="A644" s="15" t="e">
        <v>#NAME?</v>
      </c>
      <c r="B644" s="22" t="n">
        <v>457.19</v>
      </c>
      <c r="C644" s="136" t="n">
        <v>27.3</v>
      </c>
      <c r="D644" s="136" t="n">
        <v>23.8</v>
      </c>
      <c r="E644" s="136" t="n">
        <v>7.8</v>
      </c>
      <c r="F644" s="136" t="n">
        <v>8.9</v>
      </c>
      <c r="G644" s="136" t="n">
        <v>3.1</v>
      </c>
      <c r="H644" s="130" t="n">
        <v>2</v>
      </c>
      <c r="I644" s="131" t="n">
        <v>45455</v>
      </c>
      <c r="J644" s="132" t="n">
        <f aca="false">Racao!$K$24</f>
        <v>128.7008547</v>
      </c>
      <c r="K644" s="133" t="n">
        <f aca="false">(Dados_Peso!$P$5-Dados_Peso!$O$5)/20</f>
        <v>3.1905</v>
      </c>
      <c r="L644" s="130" t="n">
        <v>41</v>
      </c>
      <c r="M644" s="130" t="n">
        <v>850</v>
      </c>
      <c r="N644" s="13" t="n">
        <f aca="false">M644-B644</f>
        <v>392.81</v>
      </c>
      <c r="O644" s="133" t="n">
        <f aca="false">R644/(Dados_Peso!$P$9)</f>
        <v>7.460570042</v>
      </c>
      <c r="P644" s="133" t="n">
        <f aca="false">(Dados_Peso!$P$5-Dados_Peso!$K$5)/100</f>
        <v>3.36175</v>
      </c>
      <c r="Q644" s="134" t="n">
        <f aca="false">R644*Racao!$G$7</f>
        <v>2.40885841</v>
      </c>
      <c r="R644" s="135" t="n">
        <f aca="false">Racao!$K$21</f>
        <v>476.0589744</v>
      </c>
    </row>
    <row r="645" customFormat="false" ht="15.75" hidden="false" customHeight="false" outlineLevel="0" collapsed="false">
      <c r="A645" s="15" t="e">
        <v>#NAME?</v>
      </c>
      <c r="B645" s="22" t="n">
        <v>412.74</v>
      </c>
      <c r="C645" s="136" t="n">
        <v>25.6</v>
      </c>
      <c r="D645" s="136" t="n">
        <v>22.9</v>
      </c>
      <c r="E645" s="136" t="n">
        <v>7.5</v>
      </c>
      <c r="F645" s="136" t="n">
        <v>8.7</v>
      </c>
      <c r="G645" s="136" t="n">
        <v>3.1</v>
      </c>
      <c r="H645" s="130" t="n">
        <v>2</v>
      </c>
      <c r="I645" s="131" t="n">
        <v>45455</v>
      </c>
      <c r="J645" s="132" t="n">
        <f aca="false">Racao!$K$24</f>
        <v>128.7008547</v>
      </c>
      <c r="K645" s="133" t="n">
        <f aca="false">(Dados_Peso!$P$5-Dados_Peso!$O$5)/20</f>
        <v>3.1905</v>
      </c>
      <c r="L645" s="130" t="n">
        <v>41</v>
      </c>
      <c r="M645" s="130" t="n">
        <v>850</v>
      </c>
      <c r="N645" s="13" t="n">
        <f aca="false">M645-B645</f>
        <v>437.26</v>
      </c>
      <c r="O645" s="133" t="n">
        <f aca="false">R645/(Dados_Peso!$P$9)</f>
        <v>7.460570042</v>
      </c>
      <c r="P645" s="133" t="n">
        <f aca="false">(Dados_Peso!$P$5-Dados_Peso!$K$5)/100</f>
        <v>3.36175</v>
      </c>
      <c r="Q645" s="134" t="n">
        <f aca="false">R645*Racao!$G$7</f>
        <v>2.40885841</v>
      </c>
      <c r="R645" s="135" t="n">
        <f aca="false">Racao!$K$21</f>
        <v>476.0589744</v>
      </c>
    </row>
    <row r="646" customFormat="false" ht="15.75" hidden="false" customHeight="false" outlineLevel="0" collapsed="false">
      <c r="A646" s="15" t="e">
        <v>#NAME?</v>
      </c>
      <c r="B646" s="22" t="n">
        <v>477.42</v>
      </c>
      <c r="C646" s="136" t="n">
        <v>27.5</v>
      </c>
      <c r="D646" s="136" t="n">
        <v>23.4</v>
      </c>
      <c r="E646" s="136" t="n">
        <v>7.5</v>
      </c>
      <c r="F646" s="136" t="n">
        <v>9</v>
      </c>
      <c r="G646" s="136" t="n">
        <v>3.2</v>
      </c>
      <c r="H646" s="130" t="n">
        <v>2</v>
      </c>
      <c r="I646" s="131" t="n">
        <v>45455</v>
      </c>
      <c r="J646" s="132" t="n">
        <f aca="false">Racao!$K$24</f>
        <v>128.7008547</v>
      </c>
      <c r="K646" s="133" t="n">
        <f aca="false">(Dados_Peso!$P$5-Dados_Peso!$O$5)/20</f>
        <v>3.1905</v>
      </c>
      <c r="L646" s="130" t="n">
        <v>41</v>
      </c>
      <c r="M646" s="130" t="n">
        <v>850</v>
      </c>
      <c r="N646" s="13" t="n">
        <f aca="false">M646-B646</f>
        <v>372.58</v>
      </c>
      <c r="O646" s="133" t="n">
        <f aca="false">R646/(Dados_Peso!$P$9)</f>
        <v>7.460570042</v>
      </c>
      <c r="P646" s="133" t="n">
        <f aca="false">(Dados_Peso!$P$5-Dados_Peso!$K$5)/100</f>
        <v>3.36175</v>
      </c>
      <c r="Q646" s="134" t="n">
        <f aca="false">R646*Racao!$G$7</f>
        <v>2.40885841</v>
      </c>
      <c r="R646" s="135" t="n">
        <f aca="false">Racao!$K$21</f>
        <v>476.0589744</v>
      </c>
    </row>
    <row r="647" customFormat="false" ht="15.75" hidden="false" customHeight="false" outlineLevel="0" collapsed="false">
      <c r="A647" s="15" t="e">
        <v>#NAME?</v>
      </c>
      <c r="B647" s="22" t="n">
        <v>417.07</v>
      </c>
      <c r="C647" s="136" t="n">
        <v>26.6</v>
      </c>
      <c r="D647" s="136" t="n">
        <v>22.3</v>
      </c>
      <c r="E647" s="136" t="n">
        <v>7.2</v>
      </c>
      <c r="F647" s="136" t="n">
        <v>8.1</v>
      </c>
      <c r="G647" s="136" t="n">
        <v>3.1</v>
      </c>
      <c r="H647" s="130" t="n">
        <v>2</v>
      </c>
      <c r="I647" s="131" t="n">
        <v>45455</v>
      </c>
      <c r="J647" s="132" t="n">
        <f aca="false">Racao!$K$24</f>
        <v>128.7008547</v>
      </c>
      <c r="K647" s="133" t="n">
        <f aca="false">(Dados_Peso!$P$5-Dados_Peso!$O$5)/20</f>
        <v>3.1905</v>
      </c>
      <c r="L647" s="130" t="n">
        <v>41</v>
      </c>
      <c r="M647" s="130" t="n">
        <v>850</v>
      </c>
      <c r="N647" s="13" t="n">
        <f aca="false">M647-B647</f>
        <v>432.93</v>
      </c>
      <c r="O647" s="133" t="n">
        <f aca="false">R647/(Dados_Peso!$P$9)</f>
        <v>7.460570042</v>
      </c>
      <c r="P647" s="133" t="n">
        <f aca="false">(Dados_Peso!$P$5-Dados_Peso!$K$5)/100</f>
        <v>3.36175</v>
      </c>
      <c r="Q647" s="134" t="n">
        <f aca="false">R647*Racao!$G$7</f>
        <v>2.40885841</v>
      </c>
      <c r="R647" s="135" t="n">
        <f aca="false">Racao!$K$21</f>
        <v>476.0589744</v>
      </c>
    </row>
    <row r="648" customFormat="false" ht="15.75" hidden="false" customHeight="false" outlineLevel="0" collapsed="false">
      <c r="A648" s="15" t="e">
        <v>#NAME?</v>
      </c>
      <c r="B648" s="22" t="n">
        <v>463.39</v>
      </c>
      <c r="C648" s="136" t="n">
        <v>28.2</v>
      </c>
      <c r="D648" s="136" t="n">
        <v>23.8</v>
      </c>
      <c r="E648" s="136" t="n">
        <v>7.5</v>
      </c>
      <c r="F648" s="136" t="n">
        <v>8.5</v>
      </c>
      <c r="G648" s="136" t="n">
        <v>3.2</v>
      </c>
      <c r="H648" s="130" t="n">
        <v>2</v>
      </c>
      <c r="I648" s="131" t="n">
        <v>45455</v>
      </c>
      <c r="J648" s="132" t="n">
        <f aca="false">Racao!$K$24</f>
        <v>128.7008547</v>
      </c>
      <c r="K648" s="133" t="n">
        <f aca="false">(Dados_Peso!$P$5-Dados_Peso!$O$5)/20</f>
        <v>3.1905</v>
      </c>
      <c r="L648" s="130" t="n">
        <v>41</v>
      </c>
      <c r="M648" s="130" t="n">
        <v>850</v>
      </c>
      <c r="N648" s="13" t="n">
        <f aca="false">M648-B648</f>
        <v>386.61</v>
      </c>
      <c r="O648" s="133" t="n">
        <f aca="false">R648/(Dados_Peso!$P$9)</f>
        <v>7.460570042</v>
      </c>
      <c r="P648" s="133" t="n">
        <f aca="false">(Dados_Peso!$P$5-Dados_Peso!$K$5)/100</f>
        <v>3.36175</v>
      </c>
      <c r="Q648" s="134" t="n">
        <f aca="false">R648*Racao!$G$7</f>
        <v>2.40885841</v>
      </c>
      <c r="R648" s="135" t="n">
        <f aca="false">Racao!$K$21</f>
        <v>476.0589744</v>
      </c>
    </row>
    <row r="649" customFormat="false" ht="15.75" hidden="false" customHeight="false" outlineLevel="0" collapsed="false">
      <c r="A649" s="15" t="e">
        <v>#NAME?</v>
      </c>
      <c r="B649" s="22" t="n">
        <v>433.92</v>
      </c>
      <c r="C649" s="136" t="n">
        <v>26.8</v>
      </c>
      <c r="D649" s="136" t="n">
        <v>22.5</v>
      </c>
      <c r="E649" s="136" t="n">
        <v>7.7</v>
      </c>
      <c r="F649" s="136" t="n">
        <v>9.3</v>
      </c>
      <c r="G649" s="136" t="n">
        <v>3.2</v>
      </c>
      <c r="H649" s="130" t="n">
        <v>2</v>
      </c>
      <c r="I649" s="131" t="n">
        <v>45455</v>
      </c>
      <c r="J649" s="132" t="n">
        <f aca="false">Racao!$K$24</f>
        <v>128.7008547</v>
      </c>
      <c r="K649" s="133" t="n">
        <f aca="false">(Dados_Peso!$P$5-Dados_Peso!$O$5)/20</f>
        <v>3.1905</v>
      </c>
      <c r="L649" s="130" t="n">
        <v>41</v>
      </c>
      <c r="M649" s="130" t="n">
        <v>850</v>
      </c>
      <c r="N649" s="13" t="n">
        <f aca="false">M649-B649</f>
        <v>416.08</v>
      </c>
      <c r="O649" s="133" t="n">
        <f aca="false">R649/(Dados_Peso!$P$9)</f>
        <v>7.460570042</v>
      </c>
      <c r="P649" s="133" t="n">
        <f aca="false">(Dados_Peso!$P$5-Dados_Peso!$K$5)/100</f>
        <v>3.36175</v>
      </c>
      <c r="Q649" s="134" t="n">
        <f aca="false">R649*Racao!$G$7</f>
        <v>2.40885841</v>
      </c>
      <c r="R649" s="135" t="n">
        <f aca="false">Racao!$K$21</f>
        <v>476.0589744</v>
      </c>
    </row>
    <row r="650" customFormat="false" ht="15.75" hidden="false" customHeight="false" outlineLevel="0" collapsed="false">
      <c r="A650" s="15" t="e">
        <v>#NAME?</v>
      </c>
      <c r="B650" s="22" t="n">
        <v>397.75</v>
      </c>
      <c r="C650" s="136" t="n">
        <v>26.7</v>
      </c>
      <c r="D650" s="136" t="n">
        <v>22.8</v>
      </c>
      <c r="E650" s="136" t="n">
        <v>7</v>
      </c>
      <c r="F650" s="136" t="n">
        <v>7.8</v>
      </c>
      <c r="G650" s="136" t="n">
        <v>3</v>
      </c>
      <c r="H650" s="130" t="n">
        <v>2</v>
      </c>
      <c r="I650" s="131" t="n">
        <v>45455</v>
      </c>
      <c r="J650" s="132" t="n">
        <f aca="false">Racao!$K$24</f>
        <v>128.7008547</v>
      </c>
      <c r="K650" s="133" t="n">
        <f aca="false">(Dados_Peso!$P$5-Dados_Peso!$O$5)/20</f>
        <v>3.1905</v>
      </c>
      <c r="L650" s="130" t="n">
        <v>41</v>
      </c>
      <c r="M650" s="130" t="n">
        <v>850</v>
      </c>
      <c r="N650" s="13" t="n">
        <f aca="false">M650-B650</f>
        <v>452.25</v>
      </c>
      <c r="O650" s="133" t="n">
        <f aca="false">R650/(Dados_Peso!$P$9)</f>
        <v>7.460570042</v>
      </c>
      <c r="P650" s="133" t="n">
        <f aca="false">(Dados_Peso!$P$5-Dados_Peso!$K$5)/100</f>
        <v>3.36175</v>
      </c>
      <c r="Q650" s="134" t="n">
        <f aca="false">R650*Racao!$G$7</f>
        <v>2.40885841</v>
      </c>
      <c r="R650" s="135" t="n">
        <f aca="false">Racao!$K$21</f>
        <v>476.0589744</v>
      </c>
    </row>
    <row r="651" customFormat="false" ht="15.75" hidden="false" customHeight="false" outlineLevel="0" collapsed="false">
      <c r="A651" s="15" t="e">
        <v>#NAME?</v>
      </c>
      <c r="B651" s="22" t="n">
        <v>459.87</v>
      </c>
      <c r="C651" s="136" t="n">
        <v>27.4</v>
      </c>
      <c r="D651" s="136" t="n">
        <v>23.5</v>
      </c>
      <c r="E651" s="136" t="n">
        <v>7.3</v>
      </c>
      <c r="F651" s="136" t="n">
        <v>9</v>
      </c>
      <c r="G651" s="136" t="n">
        <v>3.2</v>
      </c>
      <c r="H651" s="130" t="n">
        <v>2</v>
      </c>
      <c r="I651" s="131" t="n">
        <v>45455</v>
      </c>
      <c r="J651" s="132" t="n">
        <f aca="false">Racao!$K$24</f>
        <v>128.7008547</v>
      </c>
      <c r="K651" s="133" t="n">
        <f aca="false">(Dados_Peso!$P$5-Dados_Peso!$O$5)/20</f>
        <v>3.1905</v>
      </c>
      <c r="L651" s="130" t="n">
        <v>41</v>
      </c>
      <c r="M651" s="130" t="n">
        <v>850</v>
      </c>
      <c r="N651" s="13" t="n">
        <f aca="false">M651-B651</f>
        <v>390.13</v>
      </c>
      <c r="O651" s="133" t="n">
        <f aca="false">R651/(Dados_Peso!$P$9)</f>
        <v>7.460570042</v>
      </c>
      <c r="P651" s="133" t="n">
        <f aca="false">(Dados_Peso!$P$5-Dados_Peso!$K$5)/100</f>
        <v>3.36175</v>
      </c>
      <c r="Q651" s="134" t="n">
        <f aca="false">R651*Racao!$G$7</f>
        <v>2.40885841</v>
      </c>
      <c r="R651" s="135" t="n">
        <f aca="false">Racao!$K$21</f>
        <v>476.0589744</v>
      </c>
    </row>
    <row r="652" customFormat="false" ht="15.75" hidden="false" customHeight="false" outlineLevel="0" collapsed="false">
      <c r="A652" s="15" t="e">
        <v>#NAME?</v>
      </c>
      <c r="B652" s="22" t="n">
        <v>408.74</v>
      </c>
      <c r="C652" s="136" t="n">
        <v>26</v>
      </c>
      <c r="D652" s="136" t="n">
        <v>21.5</v>
      </c>
      <c r="E652" s="136" t="n">
        <v>7</v>
      </c>
      <c r="F652" s="136" t="n">
        <v>8</v>
      </c>
      <c r="G652" s="136" t="n">
        <v>3.1</v>
      </c>
      <c r="H652" s="130" t="n">
        <v>2</v>
      </c>
      <c r="I652" s="131" t="n">
        <v>45455</v>
      </c>
      <c r="J652" s="132" t="n">
        <f aca="false">Racao!$K$24</f>
        <v>128.7008547</v>
      </c>
      <c r="K652" s="133" t="n">
        <f aca="false">(Dados_Peso!$P$5-Dados_Peso!$O$5)/20</f>
        <v>3.1905</v>
      </c>
      <c r="L652" s="130" t="n">
        <v>41</v>
      </c>
      <c r="M652" s="130" t="n">
        <v>850</v>
      </c>
      <c r="N652" s="13" t="n">
        <f aca="false">M652-B652</f>
        <v>441.26</v>
      </c>
      <c r="O652" s="133" t="n">
        <f aca="false">R652/(Dados_Peso!$P$9)</f>
        <v>7.460570042</v>
      </c>
      <c r="P652" s="133" t="n">
        <f aca="false">(Dados_Peso!$P$5-Dados_Peso!$K$5)/100</f>
        <v>3.36175</v>
      </c>
      <c r="Q652" s="134" t="n">
        <f aca="false">R652*Racao!$G$7</f>
        <v>2.40885841</v>
      </c>
      <c r="R652" s="135" t="n">
        <f aca="false">Racao!$K$21</f>
        <v>476.0589744</v>
      </c>
    </row>
    <row r="653" customFormat="false" ht="15.75" hidden="false" customHeight="false" outlineLevel="0" collapsed="false">
      <c r="A653" s="15" t="e">
        <v>#NAME?</v>
      </c>
      <c r="B653" s="22" t="n">
        <v>410.4</v>
      </c>
      <c r="C653" s="136" t="n">
        <v>27.3</v>
      </c>
      <c r="D653" s="136" t="n">
        <v>22.7</v>
      </c>
      <c r="E653" s="136" t="n">
        <v>7.5</v>
      </c>
      <c r="F653" s="136" t="n">
        <v>8.6</v>
      </c>
      <c r="G653" s="136" t="n">
        <v>2.9</v>
      </c>
      <c r="H653" s="130" t="n">
        <v>2</v>
      </c>
      <c r="I653" s="131" t="n">
        <v>45455</v>
      </c>
      <c r="J653" s="132" t="n">
        <f aca="false">Racao!$K$24</f>
        <v>128.7008547</v>
      </c>
      <c r="K653" s="133" t="n">
        <f aca="false">(Dados_Peso!$P$5-Dados_Peso!$O$5)/20</f>
        <v>3.1905</v>
      </c>
      <c r="L653" s="130" t="n">
        <v>41</v>
      </c>
      <c r="M653" s="130" t="n">
        <v>850</v>
      </c>
      <c r="N653" s="13" t="n">
        <f aca="false">M653-B653</f>
        <v>439.6</v>
      </c>
      <c r="O653" s="133" t="n">
        <f aca="false">R653/(Dados_Peso!$P$9)</f>
        <v>7.460570042</v>
      </c>
      <c r="P653" s="133" t="n">
        <f aca="false">(Dados_Peso!$P$5-Dados_Peso!$K$5)/100</f>
        <v>3.36175</v>
      </c>
      <c r="Q653" s="134" t="n">
        <f aca="false">R653*Racao!$G$7</f>
        <v>2.40885841</v>
      </c>
      <c r="R653" s="135" t="n">
        <f aca="false">Racao!$K$21</f>
        <v>476.0589744</v>
      </c>
    </row>
    <row r="654" customFormat="false" ht="15.75" hidden="false" customHeight="false" outlineLevel="0" collapsed="false">
      <c r="A654" s="15" t="e">
        <v>#NAME?</v>
      </c>
      <c r="B654" s="22" t="n">
        <v>424.98</v>
      </c>
      <c r="C654" s="136" t="n">
        <v>25.8</v>
      </c>
      <c r="D654" s="136" t="n">
        <v>20.7</v>
      </c>
      <c r="E654" s="136" t="n">
        <v>6.9</v>
      </c>
      <c r="F654" s="136" t="n">
        <v>8.5</v>
      </c>
      <c r="G654" s="136" t="n">
        <v>3.1</v>
      </c>
      <c r="H654" s="130" t="n">
        <v>2</v>
      </c>
      <c r="I654" s="131" t="n">
        <v>45455</v>
      </c>
      <c r="J654" s="132" t="n">
        <f aca="false">Racao!$K$24</f>
        <v>128.7008547</v>
      </c>
      <c r="K654" s="133" t="n">
        <f aca="false">(Dados_Peso!$P$5-Dados_Peso!$O$5)/20</f>
        <v>3.1905</v>
      </c>
      <c r="L654" s="130" t="n">
        <v>41</v>
      </c>
      <c r="M654" s="130" t="n">
        <v>850</v>
      </c>
      <c r="N654" s="13" t="n">
        <f aca="false">M654-B654</f>
        <v>425.02</v>
      </c>
      <c r="O654" s="133" t="n">
        <f aca="false">R654/(Dados_Peso!$P$9)</f>
        <v>7.460570042</v>
      </c>
      <c r="P654" s="133" t="n">
        <f aca="false">(Dados_Peso!$P$5-Dados_Peso!$K$5)/100</f>
        <v>3.36175</v>
      </c>
      <c r="Q654" s="134" t="n">
        <f aca="false">R654*Racao!$G$7</f>
        <v>2.40885841</v>
      </c>
      <c r="R654" s="135" t="n">
        <f aca="false">Racao!$K$21</f>
        <v>476.0589744</v>
      </c>
    </row>
    <row r="655" customFormat="false" ht="15.75" hidden="false" customHeight="false" outlineLevel="0" collapsed="false">
      <c r="A655" s="15" t="e">
        <v>#NAME?</v>
      </c>
      <c r="B655" s="22" t="n">
        <v>416.99</v>
      </c>
      <c r="C655" s="136" t="n">
        <v>25.9</v>
      </c>
      <c r="D655" s="136" t="n">
        <v>21.5</v>
      </c>
      <c r="E655" s="136" t="n">
        <v>7</v>
      </c>
      <c r="F655" s="136" t="n">
        <v>8.1</v>
      </c>
      <c r="G655" s="136" t="n">
        <v>3.2</v>
      </c>
      <c r="H655" s="130" t="n">
        <v>2</v>
      </c>
      <c r="I655" s="131" t="n">
        <v>45455</v>
      </c>
      <c r="J655" s="132" t="n">
        <f aca="false">Racao!$K$24</f>
        <v>128.7008547</v>
      </c>
      <c r="K655" s="133" t="n">
        <f aca="false">(Dados_Peso!$P$5-Dados_Peso!$O$5)/20</f>
        <v>3.1905</v>
      </c>
      <c r="L655" s="130" t="n">
        <v>41</v>
      </c>
      <c r="M655" s="130" t="n">
        <v>850</v>
      </c>
      <c r="N655" s="13" t="n">
        <f aca="false">M655-B655</f>
        <v>433.01</v>
      </c>
      <c r="O655" s="133" t="n">
        <f aca="false">R655/(Dados_Peso!$P$9)</f>
        <v>7.460570042</v>
      </c>
      <c r="P655" s="133" t="n">
        <f aca="false">(Dados_Peso!$P$5-Dados_Peso!$K$5)/100</f>
        <v>3.36175</v>
      </c>
      <c r="Q655" s="134" t="n">
        <f aca="false">R655*Racao!$G$7</f>
        <v>2.40885841</v>
      </c>
      <c r="R655" s="135" t="n">
        <f aca="false">Racao!$K$21</f>
        <v>476.0589744</v>
      </c>
    </row>
    <row r="656" customFormat="false" ht="15.75" hidden="false" customHeight="false" outlineLevel="0" collapsed="false">
      <c r="A656" s="15" t="e">
        <v>#NAME?</v>
      </c>
      <c r="B656" s="22" t="n">
        <v>454.02</v>
      </c>
      <c r="C656" s="136" t="n">
        <v>26.5</v>
      </c>
      <c r="D656" s="136" t="n">
        <v>22.3</v>
      </c>
      <c r="E656" s="136" t="n">
        <v>7.3</v>
      </c>
      <c r="F656" s="136" t="n">
        <v>8.8</v>
      </c>
      <c r="G656" s="136" t="n">
        <v>3.2</v>
      </c>
      <c r="H656" s="130" t="n">
        <v>2</v>
      </c>
      <c r="I656" s="131" t="n">
        <v>45455</v>
      </c>
      <c r="J656" s="132" t="n">
        <f aca="false">Racao!$K$24</f>
        <v>128.7008547</v>
      </c>
      <c r="K656" s="133" t="n">
        <f aca="false">(Dados_Peso!$P$5-Dados_Peso!$O$5)/20</f>
        <v>3.1905</v>
      </c>
      <c r="L656" s="130" t="n">
        <v>41</v>
      </c>
      <c r="M656" s="130" t="n">
        <v>850</v>
      </c>
      <c r="N656" s="13" t="n">
        <f aca="false">M656-B656</f>
        <v>395.98</v>
      </c>
      <c r="O656" s="133" t="n">
        <f aca="false">R656/(Dados_Peso!$P$9)</f>
        <v>7.460570042</v>
      </c>
      <c r="P656" s="133" t="n">
        <f aca="false">(Dados_Peso!$P$5-Dados_Peso!$K$5)/100</f>
        <v>3.36175</v>
      </c>
      <c r="Q656" s="134" t="n">
        <f aca="false">R656*Racao!$G$7</f>
        <v>2.40885841</v>
      </c>
      <c r="R656" s="135" t="n">
        <f aca="false">Racao!$K$21</f>
        <v>476.0589744</v>
      </c>
    </row>
    <row r="657" customFormat="false" ht="15.75" hidden="false" customHeight="false" outlineLevel="0" collapsed="false">
      <c r="A657" s="15" t="e">
        <v>#NAME?</v>
      </c>
      <c r="B657" s="22" t="n">
        <v>486.72</v>
      </c>
      <c r="C657" s="136" t="n">
        <v>27.5</v>
      </c>
      <c r="D657" s="136" t="n">
        <v>23.5</v>
      </c>
      <c r="E657" s="136" t="n">
        <v>7.8</v>
      </c>
      <c r="F657" s="136" t="n">
        <v>9</v>
      </c>
      <c r="G657" s="136" t="n">
        <v>3.2</v>
      </c>
      <c r="H657" s="130" t="n">
        <v>2</v>
      </c>
      <c r="I657" s="131" t="n">
        <v>45455</v>
      </c>
      <c r="J657" s="132" t="n">
        <f aca="false">Racao!$K$24</f>
        <v>128.7008547</v>
      </c>
      <c r="K657" s="133" t="n">
        <f aca="false">(Dados_Peso!$P$5-Dados_Peso!$O$5)/20</f>
        <v>3.1905</v>
      </c>
      <c r="L657" s="130" t="n">
        <v>41</v>
      </c>
      <c r="M657" s="130" t="n">
        <v>850</v>
      </c>
      <c r="N657" s="13" t="n">
        <f aca="false">M657-B657</f>
        <v>363.28</v>
      </c>
      <c r="O657" s="133" t="n">
        <f aca="false">R657/(Dados_Peso!$P$9)</f>
        <v>7.460570042</v>
      </c>
      <c r="P657" s="133" t="n">
        <f aca="false">(Dados_Peso!$P$5-Dados_Peso!$K$5)/100</f>
        <v>3.36175</v>
      </c>
      <c r="Q657" s="134" t="n">
        <f aca="false">R657*Racao!$G$7</f>
        <v>2.40885841</v>
      </c>
      <c r="R657" s="135" t="n">
        <f aca="false">Racao!$K$21</f>
        <v>476.0589744</v>
      </c>
    </row>
    <row r="658" customFormat="false" ht="15.75" hidden="false" customHeight="false" outlineLevel="0" collapsed="false">
      <c r="A658" s="15" t="e">
        <v>#NAME?</v>
      </c>
      <c r="B658" s="22" t="n">
        <v>462.33</v>
      </c>
      <c r="C658" s="136" t="n">
        <v>28.1</v>
      </c>
      <c r="D658" s="136" t="n">
        <v>23.6</v>
      </c>
      <c r="E658" s="136" t="n">
        <v>7.8</v>
      </c>
      <c r="F658" s="136" t="n">
        <v>8.2</v>
      </c>
      <c r="G658" s="136" t="n">
        <v>3.2</v>
      </c>
      <c r="H658" s="130" t="n">
        <v>2</v>
      </c>
      <c r="I658" s="131" t="n">
        <v>45455</v>
      </c>
      <c r="J658" s="132" t="n">
        <f aca="false">Racao!$K$24</f>
        <v>128.7008547</v>
      </c>
      <c r="K658" s="133" t="n">
        <f aca="false">(Dados_Peso!$P$5-Dados_Peso!$O$5)/20</f>
        <v>3.1905</v>
      </c>
      <c r="L658" s="130" t="n">
        <v>41</v>
      </c>
      <c r="M658" s="130" t="n">
        <v>850</v>
      </c>
      <c r="N658" s="13" t="n">
        <f aca="false">M658-B658</f>
        <v>387.67</v>
      </c>
      <c r="O658" s="133" t="n">
        <f aca="false">R658/(Dados_Peso!$P$9)</f>
        <v>7.460570042</v>
      </c>
      <c r="P658" s="133" t="n">
        <f aca="false">(Dados_Peso!$P$5-Dados_Peso!$K$5)/100</f>
        <v>3.36175</v>
      </c>
      <c r="Q658" s="134" t="n">
        <f aca="false">R658*Racao!$G$7</f>
        <v>2.40885841</v>
      </c>
      <c r="R658" s="135" t="n">
        <f aca="false">Racao!$K$21</f>
        <v>476.0589744</v>
      </c>
    </row>
    <row r="659" customFormat="false" ht="15.75" hidden="false" customHeight="false" outlineLevel="0" collapsed="false">
      <c r="A659" s="15" t="e">
        <v>#NAME?</v>
      </c>
      <c r="B659" s="22" t="n">
        <v>421.52</v>
      </c>
      <c r="C659" s="136" t="n">
        <v>26.7</v>
      </c>
      <c r="D659" s="136" t="n">
        <v>22</v>
      </c>
      <c r="E659" s="136" t="n">
        <v>7.8</v>
      </c>
      <c r="F659" s="136" t="n">
        <v>8.8</v>
      </c>
      <c r="G659" s="136" t="n">
        <v>3.3</v>
      </c>
      <c r="H659" s="130" t="n">
        <v>2</v>
      </c>
      <c r="I659" s="131" t="n">
        <v>45455</v>
      </c>
      <c r="J659" s="132" t="n">
        <f aca="false">Racao!$K$24</f>
        <v>128.7008547</v>
      </c>
      <c r="K659" s="133" t="n">
        <f aca="false">(Dados_Peso!$P$5-Dados_Peso!$O$5)/20</f>
        <v>3.1905</v>
      </c>
      <c r="L659" s="130" t="n">
        <v>41</v>
      </c>
      <c r="M659" s="130" t="n">
        <v>850</v>
      </c>
      <c r="N659" s="13" t="n">
        <f aca="false">M659-B659</f>
        <v>428.48</v>
      </c>
      <c r="O659" s="133" t="n">
        <f aca="false">R659/(Dados_Peso!$P$9)</f>
        <v>7.460570042</v>
      </c>
      <c r="P659" s="133" t="n">
        <f aca="false">(Dados_Peso!$P$5-Dados_Peso!$K$5)/100</f>
        <v>3.36175</v>
      </c>
      <c r="Q659" s="134" t="n">
        <f aca="false">R659*Racao!$G$7</f>
        <v>2.40885841</v>
      </c>
      <c r="R659" s="135" t="n">
        <f aca="false">Racao!$K$21</f>
        <v>476.0589744</v>
      </c>
    </row>
    <row r="660" customFormat="false" ht="15.75" hidden="false" customHeight="false" outlineLevel="0" collapsed="false">
      <c r="A660" s="15" t="e">
        <v>#NAME?</v>
      </c>
      <c r="B660" s="22" t="n">
        <v>398.63</v>
      </c>
      <c r="C660" s="136" t="n">
        <v>27.4</v>
      </c>
      <c r="D660" s="136" t="n">
        <v>23.1</v>
      </c>
      <c r="E660" s="136" t="n">
        <v>7</v>
      </c>
      <c r="F660" s="136" t="n">
        <v>8</v>
      </c>
      <c r="G660" s="136" t="n">
        <v>3.1</v>
      </c>
      <c r="H660" s="130" t="n">
        <v>2</v>
      </c>
      <c r="I660" s="131" t="n">
        <v>45455</v>
      </c>
      <c r="J660" s="132" t="n">
        <f aca="false">Racao!$K$24</f>
        <v>128.7008547</v>
      </c>
      <c r="K660" s="133" t="n">
        <f aca="false">(Dados_Peso!$P$5-Dados_Peso!$O$5)/20</f>
        <v>3.1905</v>
      </c>
      <c r="L660" s="130" t="n">
        <v>41</v>
      </c>
      <c r="M660" s="130" t="n">
        <v>850</v>
      </c>
      <c r="N660" s="13" t="n">
        <f aca="false">M660-B660</f>
        <v>451.37</v>
      </c>
      <c r="O660" s="133" t="n">
        <f aca="false">R660/(Dados_Peso!$P$9)</f>
        <v>7.460570042</v>
      </c>
      <c r="P660" s="133" t="n">
        <f aca="false">(Dados_Peso!$P$5-Dados_Peso!$K$5)/100</f>
        <v>3.36175</v>
      </c>
      <c r="Q660" s="134" t="n">
        <f aca="false">R660*Racao!$G$7</f>
        <v>2.40885841</v>
      </c>
      <c r="R660" s="135" t="n">
        <f aca="false">Racao!$K$21</f>
        <v>476.0589744</v>
      </c>
    </row>
    <row r="661" customFormat="false" ht="15.75" hidden="false" customHeight="false" outlineLevel="0" collapsed="false">
      <c r="A661" s="15" t="e">
        <v>#NAME?</v>
      </c>
      <c r="B661" s="22" t="n">
        <v>493.08</v>
      </c>
      <c r="C661" s="136" t="n">
        <v>27.4</v>
      </c>
      <c r="D661" s="136" t="n">
        <v>22.8</v>
      </c>
      <c r="E661" s="136" t="n">
        <v>8</v>
      </c>
      <c r="F661" s="136" t="n">
        <v>9.2</v>
      </c>
      <c r="G661" s="136" t="n">
        <v>3.2</v>
      </c>
      <c r="H661" s="130" t="n">
        <v>2</v>
      </c>
      <c r="I661" s="131" t="n">
        <v>45455</v>
      </c>
      <c r="J661" s="132" t="n">
        <f aca="false">Racao!$K$24</f>
        <v>128.7008547</v>
      </c>
      <c r="K661" s="133" t="n">
        <f aca="false">(Dados_Peso!$P$5-Dados_Peso!$O$5)/20</f>
        <v>3.1905</v>
      </c>
      <c r="L661" s="130" t="n">
        <v>41</v>
      </c>
      <c r="M661" s="130" t="n">
        <v>850</v>
      </c>
      <c r="N661" s="13" t="n">
        <f aca="false">M661-B661</f>
        <v>356.92</v>
      </c>
      <c r="O661" s="133" t="n">
        <f aca="false">R661/(Dados_Peso!$P$9)</f>
        <v>7.460570042</v>
      </c>
      <c r="P661" s="133" t="n">
        <f aca="false">(Dados_Peso!$P$5-Dados_Peso!$K$5)/100</f>
        <v>3.36175</v>
      </c>
      <c r="Q661" s="134" t="n">
        <f aca="false">R661*Racao!$G$7</f>
        <v>2.40885841</v>
      </c>
      <c r="R661" s="135" t="n">
        <f aca="false">Racao!$K$21</f>
        <v>476.0589744</v>
      </c>
    </row>
    <row r="662" customFormat="false" ht="15.75" hidden="false" customHeight="false" outlineLevel="0" collapsed="false">
      <c r="A662" s="15" t="e">
        <v>#NAME?</v>
      </c>
      <c r="B662" s="22" t="n">
        <v>418.39</v>
      </c>
      <c r="C662" s="136" t="n">
        <v>26.5</v>
      </c>
      <c r="D662" s="136" t="n">
        <v>22.4</v>
      </c>
      <c r="E662" s="136" t="n">
        <v>7.3</v>
      </c>
      <c r="F662" s="136" t="n">
        <v>8.2</v>
      </c>
      <c r="G662" s="136" t="n">
        <v>3.1</v>
      </c>
      <c r="H662" s="130" t="n">
        <v>2</v>
      </c>
      <c r="I662" s="131" t="n">
        <v>45455</v>
      </c>
      <c r="J662" s="132" t="n">
        <f aca="false">Racao!$K$24</f>
        <v>128.7008547</v>
      </c>
      <c r="K662" s="133" t="n">
        <f aca="false">(Dados_Peso!$P$5-Dados_Peso!$O$5)/20</f>
        <v>3.1905</v>
      </c>
      <c r="L662" s="130" t="n">
        <v>41</v>
      </c>
      <c r="M662" s="130" t="n">
        <v>850</v>
      </c>
      <c r="N662" s="13" t="n">
        <f aca="false">M662-B662</f>
        <v>431.61</v>
      </c>
      <c r="O662" s="133" t="n">
        <f aca="false">R662/(Dados_Peso!$P$9)</f>
        <v>7.460570042</v>
      </c>
      <c r="P662" s="133" t="n">
        <f aca="false">(Dados_Peso!$P$5-Dados_Peso!$K$5)/100</f>
        <v>3.36175</v>
      </c>
      <c r="Q662" s="134" t="n">
        <f aca="false">R662*Racao!$G$7</f>
        <v>2.40885841</v>
      </c>
      <c r="R662" s="135" t="n">
        <f aca="false">Racao!$K$21</f>
        <v>476.0589744</v>
      </c>
    </row>
    <row r="663" customFormat="false" ht="15.75" hidden="false" customHeight="false" outlineLevel="0" collapsed="false">
      <c r="A663" s="15" t="e">
        <v>#NAME?</v>
      </c>
      <c r="B663" s="22" t="n">
        <v>403.98</v>
      </c>
      <c r="C663" s="136" t="n">
        <v>25.5</v>
      </c>
      <c r="D663" s="136" t="n">
        <v>21.4</v>
      </c>
      <c r="E663" s="136" t="n">
        <v>7.3</v>
      </c>
      <c r="F663" s="136" t="n">
        <v>8</v>
      </c>
      <c r="G663" s="136" t="n">
        <v>3.1</v>
      </c>
      <c r="H663" s="130" t="n">
        <v>2</v>
      </c>
      <c r="I663" s="131" t="n">
        <v>45455</v>
      </c>
      <c r="J663" s="132" t="n">
        <f aca="false">Racao!$K$24</f>
        <v>128.7008547</v>
      </c>
      <c r="K663" s="133" t="n">
        <f aca="false">(Dados_Peso!$P$5-Dados_Peso!$O$5)/20</f>
        <v>3.1905</v>
      </c>
      <c r="L663" s="130" t="n">
        <v>41</v>
      </c>
      <c r="M663" s="130" t="n">
        <v>850</v>
      </c>
      <c r="N663" s="13" t="n">
        <f aca="false">M663-B663</f>
        <v>446.02</v>
      </c>
      <c r="O663" s="133" t="n">
        <f aca="false">R663/(Dados_Peso!$P$9)</f>
        <v>7.460570042</v>
      </c>
      <c r="P663" s="133" t="n">
        <f aca="false">(Dados_Peso!$P$5-Dados_Peso!$K$5)/100</f>
        <v>3.36175</v>
      </c>
      <c r="Q663" s="134" t="n">
        <f aca="false">R663*Racao!$G$7</f>
        <v>2.40885841</v>
      </c>
      <c r="R663" s="135" t="n">
        <f aca="false">Racao!$K$21</f>
        <v>476.0589744</v>
      </c>
    </row>
    <row r="664" customFormat="false" ht="15.75" hidden="false" customHeight="false" outlineLevel="0" collapsed="false">
      <c r="A664" s="15" t="e">
        <v>#NAME?</v>
      </c>
      <c r="B664" s="22" t="n">
        <v>432.08</v>
      </c>
      <c r="C664" s="136" t="n">
        <v>27.5</v>
      </c>
      <c r="D664" s="136" t="n">
        <v>23.2</v>
      </c>
      <c r="E664" s="136" t="n">
        <v>7.8</v>
      </c>
      <c r="F664" s="136" t="n">
        <v>8</v>
      </c>
      <c r="G664" s="136" t="n">
        <v>3.2</v>
      </c>
      <c r="H664" s="130" t="n">
        <v>2</v>
      </c>
      <c r="I664" s="131" t="n">
        <v>45455</v>
      </c>
      <c r="J664" s="132" t="n">
        <f aca="false">Racao!$K$24</f>
        <v>128.7008547</v>
      </c>
      <c r="K664" s="133" t="n">
        <f aca="false">(Dados_Peso!$P$5-Dados_Peso!$O$5)/20</f>
        <v>3.1905</v>
      </c>
      <c r="L664" s="130" t="n">
        <v>41</v>
      </c>
      <c r="M664" s="130" t="n">
        <v>850</v>
      </c>
      <c r="N664" s="13" t="n">
        <f aca="false">M664-B664</f>
        <v>417.92</v>
      </c>
      <c r="O664" s="133" t="n">
        <f aca="false">R664/(Dados_Peso!$P$9)</f>
        <v>7.460570042</v>
      </c>
      <c r="P664" s="133" t="n">
        <f aca="false">(Dados_Peso!$P$5-Dados_Peso!$K$5)/100</f>
        <v>3.36175</v>
      </c>
      <c r="Q664" s="134" t="n">
        <f aca="false">R664*Racao!$G$7</f>
        <v>2.40885841</v>
      </c>
      <c r="R664" s="135" t="n">
        <f aca="false">Racao!$K$21</f>
        <v>476.0589744</v>
      </c>
    </row>
    <row r="665" customFormat="false" ht="15.75" hidden="false" customHeight="false" outlineLevel="0" collapsed="false">
      <c r="A665" s="15" t="e">
        <v>#NAME?</v>
      </c>
      <c r="B665" s="22" t="n">
        <v>407.62</v>
      </c>
      <c r="C665" s="136" t="n">
        <v>26.5</v>
      </c>
      <c r="D665" s="136" t="n">
        <v>22.2</v>
      </c>
      <c r="E665" s="136" t="n">
        <v>7.5</v>
      </c>
      <c r="F665" s="136" t="n">
        <v>8</v>
      </c>
      <c r="G665" s="136" t="n">
        <v>3.2</v>
      </c>
      <c r="H665" s="130" t="n">
        <v>2</v>
      </c>
      <c r="I665" s="131" t="n">
        <v>45455</v>
      </c>
      <c r="J665" s="132" t="n">
        <f aca="false">Racao!$K$24</f>
        <v>128.7008547</v>
      </c>
      <c r="K665" s="133" t="n">
        <f aca="false">(Dados_Peso!$P$5-Dados_Peso!$O$5)/20</f>
        <v>3.1905</v>
      </c>
      <c r="L665" s="130" t="n">
        <v>41</v>
      </c>
      <c r="M665" s="130" t="n">
        <v>850</v>
      </c>
      <c r="N665" s="13" t="n">
        <f aca="false">M665-B665</f>
        <v>442.38</v>
      </c>
      <c r="O665" s="133" t="n">
        <f aca="false">R665/(Dados_Peso!$P$9)</f>
        <v>7.460570042</v>
      </c>
      <c r="P665" s="133" t="n">
        <f aca="false">(Dados_Peso!$P$5-Dados_Peso!$K$5)/100</f>
        <v>3.36175</v>
      </c>
      <c r="Q665" s="134" t="n">
        <f aca="false">R665*Racao!$G$7</f>
        <v>2.40885841</v>
      </c>
      <c r="R665" s="135" t="n">
        <f aca="false">Racao!$K$21</f>
        <v>476.0589744</v>
      </c>
    </row>
    <row r="666" customFormat="false" ht="15.75" hidden="false" customHeight="false" outlineLevel="0" collapsed="false">
      <c r="A666" s="15" t="e">
        <v>#NAME?</v>
      </c>
      <c r="B666" s="22" t="n">
        <v>492.04</v>
      </c>
      <c r="C666" s="136" t="n">
        <v>29</v>
      </c>
      <c r="D666" s="136" t="n">
        <v>24.8</v>
      </c>
      <c r="E666" s="136" t="n">
        <v>8</v>
      </c>
      <c r="F666" s="136" t="n">
        <v>9.1</v>
      </c>
      <c r="G666" s="136" t="n">
        <v>3.2</v>
      </c>
      <c r="H666" s="130" t="n">
        <v>2</v>
      </c>
      <c r="I666" s="131" t="n">
        <v>45455</v>
      </c>
      <c r="J666" s="132" t="n">
        <f aca="false">Racao!$K$24</f>
        <v>128.7008547</v>
      </c>
      <c r="K666" s="133" t="n">
        <f aca="false">(Dados_Peso!$P$5-Dados_Peso!$O$5)/20</f>
        <v>3.1905</v>
      </c>
      <c r="L666" s="130" t="n">
        <v>41</v>
      </c>
      <c r="M666" s="130" t="n">
        <v>850</v>
      </c>
      <c r="N666" s="13" t="n">
        <f aca="false">M666-B666</f>
        <v>357.96</v>
      </c>
      <c r="O666" s="133" t="n">
        <f aca="false">R666/(Dados_Peso!$P$9)</f>
        <v>7.460570042</v>
      </c>
      <c r="P666" s="133" t="n">
        <f aca="false">(Dados_Peso!$P$5-Dados_Peso!$K$5)/100</f>
        <v>3.36175</v>
      </c>
      <c r="Q666" s="134" t="n">
        <f aca="false">R666*Racao!$G$7</f>
        <v>2.40885841</v>
      </c>
      <c r="R666" s="135" t="n">
        <f aca="false">Racao!$K$21</f>
        <v>476.0589744</v>
      </c>
    </row>
    <row r="667" customFormat="false" ht="15.75" hidden="false" customHeight="false" outlineLevel="0" collapsed="false">
      <c r="A667" s="15" t="e">
        <v>#NAME?</v>
      </c>
      <c r="B667" s="22" t="n">
        <v>454.02</v>
      </c>
      <c r="C667" s="136" t="n">
        <v>27</v>
      </c>
      <c r="D667" s="136" t="n">
        <v>23</v>
      </c>
      <c r="E667" s="136" t="n">
        <v>7.6</v>
      </c>
      <c r="F667" s="136" t="n">
        <v>9</v>
      </c>
      <c r="G667" s="136" t="n">
        <v>3.2</v>
      </c>
      <c r="H667" s="130" t="n">
        <v>2</v>
      </c>
      <c r="I667" s="131" t="n">
        <v>45455</v>
      </c>
      <c r="J667" s="132" t="n">
        <f aca="false">Racao!$K$24</f>
        <v>128.7008547</v>
      </c>
      <c r="K667" s="133" t="n">
        <f aca="false">(Dados_Peso!$P$5-Dados_Peso!$O$5)/20</f>
        <v>3.1905</v>
      </c>
      <c r="L667" s="130" t="n">
        <v>41</v>
      </c>
      <c r="M667" s="130" t="n">
        <v>850</v>
      </c>
      <c r="N667" s="13" t="n">
        <f aca="false">M667-B667</f>
        <v>395.98</v>
      </c>
      <c r="O667" s="133" t="n">
        <f aca="false">R667/(Dados_Peso!$P$9)</f>
        <v>7.460570042</v>
      </c>
      <c r="P667" s="133" t="n">
        <f aca="false">(Dados_Peso!$P$5-Dados_Peso!$K$5)/100</f>
        <v>3.36175</v>
      </c>
      <c r="Q667" s="134" t="n">
        <f aca="false">R667*Racao!$G$7</f>
        <v>2.40885841</v>
      </c>
      <c r="R667" s="135" t="n">
        <f aca="false">Racao!$K$21</f>
        <v>476.0589744</v>
      </c>
    </row>
    <row r="668" customFormat="false" ht="15.75" hidden="false" customHeight="false" outlineLevel="0" collapsed="false">
      <c r="A668" s="15" t="e">
        <v>#NAME?</v>
      </c>
      <c r="B668" s="22" t="n">
        <v>480.56</v>
      </c>
      <c r="C668" s="136" t="n">
        <v>27.1</v>
      </c>
      <c r="D668" s="136" t="n">
        <v>22.8</v>
      </c>
      <c r="E668" s="136" t="n">
        <v>7.5</v>
      </c>
      <c r="F668" s="136" t="n">
        <v>8.9</v>
      </c>
      <c r="G668" s="136" t="n">
        <v>3.2</v>
      </c>
      <c r="H668" s="130" t="n">
        <v>2</v>
      </c>
      <c r="I668" s="131" t="n">
        <v>45455</v>
      </c>
      <c r="J668" s="132" t="n">
        <f aca="false">Racao!$K$24</f>
        <v>128.7008547</v>
      </c>
      <c r="K668" s="133" t="n">
        <f aca="false">(Dados_Peso!$P$5-Dados_Peso!$O$5)/20</f>
        <v>3.1905</v>
      </c>
      <c r="L668" s="130" t="n">
        <v>41</v>
      </c>
      <c r="M668" s="130" t="n">
        <v>850</v>
      </c>
      <c r="N668" s="13" t="n">
        <f aca="false">M668-B668</f>
        <v>369.44</v>
      </c>
      <c r="O668" s="133" t="n">
        <f aca="false">R668/(Dados_Peso!$P$9)</f>
        <v>7.460570042</v>
      </c>
      <c r="P668" s="133" t="n">
        <f aca="false">(Dados_Peso!$P$5-Dados_Peso!$K$5)/100</f>
        <v>3.36175</v>
      </c>
      <c r="Q668" s="134" t="n">
        <f aca="false">R668*Racao!$G$7</f>
        <v>2.40885841</v>
      </c>
      <c r="R668" s="135" t="n">
        <f aca="false">Racao!$K$21</f>
        <v>476.0589744</v>
      </c>
    </row>
    <row r="669" customFormat="false" ht="15.75" hidden="false" customHeight="false" outlineLevel="0" collapsed="false">
      <c r="A669" s="15" t="e">
        <v>#NAME?</v>
      </c>
      <c r="B669" s="22" t="n">
        <v>412.75</v>
      </c>
      <c r="C669" s="136" t="n">
        <v>25.7</v>
      </c>
      <c r="D669" s="136" t="n">
        <v>22</v>
      </c>
      <c r="E669" s="136" t="n">
        <v>7.5</v>
      </c>
      <c r="F669" s="136" t="n">
        <v>8.2</v>
      </c>
      <c r="G669" s="136" t="n">
        <v>3.2</v>
      </c>
      <c r="H669" s="130" t="n">
        <v>2</v>
      </c>
      <c r="I669" s="131" t="n">
        <v>45455</v>
      </c>
      <c r="J669" s="132" t="n">
        <f aca="false">Racao!$K$24</f>
        <v>128.7008547</v>
      </c>
      <c r="K669" s="133" t="n">
        <f aca="false">(Dados_Peso!$P$5-Dados_Peso!$O$5)/20</f>
        <v>3.1905</v>
      </c>
      <c r="L669" s="130" t="n">
        <v>41</v>
      </c>
      <c r="M669" s="130" t="n">
        <v>850</v>
      </c>
      <c r="N669" s="13" t="n">
        <f aca="false">M669-B669</f>
        <v>437.25</v>
      </c>
      <c r="O669" s="133" t="n">
        <f aca="false">R669/(Dados_Peso!$P$9)</f>
        <v>7.460570042</v>
      </c>
      <c r="P669" s="133" t="n">
        <f aca="false">(Dados_Peso!$P$5-Dados_Peso!$K$5)/100</f>
        <v>3.36175</v>
      </c>
      <c r="Q669" s="134" t="n">
        <f aca="false">R669*Racao!$G$7</f>
        <v>2.40885841</v>
      </c>
      <c r="R669" s="135" t="n">
        <f aca="false">Racao!$K$21</f>
        <v>476.0589744</v>
      </c>
    </row>
    <row r="670" customFormat="false" ht="15.75" hidden="false" customHeight="false" outlineLevel="0" collapsed="false">
      <c r="A670" s="15" t="e">
        <v>#NAME?</v>
      </c>
      <c r="B670" s="22" t="n">
        <v>471.8</v>
      </c>
      <c r="C670" s="136" t="n">
        <v>27.2</v>
      </c>
      <c r="D670" s="136" t="n">
        <v>23.4</v>
      </c>
      <c r="E670" s="136" t="n">
        <v>7.4</v>
      </c>
      <c r="F670" s="136" t="n">
        <v>8.9</v>
      </c>
      <c r="G670" s="136" t="n">
        <v>3.2</v>
      </c>
      <c r="H670" s="130" t="n">
        <v>2</v>
      </c>
      <c r="I670" s="131" t="n">
        <v>45455</v>
      </c>
      <c r="J670" s="132" t="n">
        <f aca="false">Racao!$K$24</f>
        <v>128.7008547</v>
      </c>
      <c r="K670" s="133" t="n">
        <f aca="false">(Dados_Peso!$P$5-Dados_Peso!$O$5)/20</f>
        <v>3.1905</v>
      </c>
      <c r="L670" s="130" t="n">
        <v>41</v>
      </c>
      <c r="M670" s="130" t="n">
        <v>850</v>
      </c>
      <c r="N670" s="13" t="n">
        <f aca="false">M670-B670</f>
        <v>378.2</v>
      </c>
      <c r="O670" s="133" t="n">
        <f aca="false">R670/(Dados_Peso!$P$9)</f>
        <v>7.460570042</v>
      </c>
      <c r="P670" s="133" t="n">
        <f aca="false">(Dados_Peso!$P$5-Dados_Peso!$K$5)/100</f>
        <v>3.36175</v>
      </c>
      <c r="Q670" s="134" t="n">
        <f aca="false">R670*Racao!$G$7</f>
        <v>2.40885841</v>
      </c>
      <c r="R670" s="135" t="n">
        <f aca="false">Racao!$K$21</f>
        <v>476.0589744</v>
      </c>
    </row>
    <row r="671" customFormat="false" ht="15.75" hidden="false" customHeight="false" outlineLevel="0" collapsed="false">
      <c r="A671" s="15" t="e">
        <v>#NAME?</v>
      </c>
      <c r="B671" s="22" t="n">
        <v>382.79</v>
      </c>
      <c r="C671" s="136" t="n">
        <v>25.4</v>
      </c>
      <c r="D671" s="136" t="n">
        <v>21.5</v>
      </c>
      <c r="E671" s="136" t="n">
        <v>7.5</v>
      </c>
      <c r="F671" s="136" t="n">
        <v>8.5</v>
      </c>
      <c r="G671" s="136" t="n">
        <v>3.2</v>
      </c>
      <c r="H671" s="130" t="n">
        <v>2</v>
      </c>
      <c r="I671" s="131" t="n">
        <v>45455</v>
      </c>
      <c r="J671" s="132" t="n">
        <f aca="false">Racao!$K$24</f>
        <v>128.7008547</v>
      </c>
      <c r="K671" s="133" t="n">
        <f aca="false">(Dados_Peso!$P$5-Dados_Peso!$O$5)/20</f>
        <v>3.1905</v>
      </c>
      <c r="L671" s="130" t="n">
        <v>41</v>
      </c>
      <c r="M671" s="130" t="n">
        <v>850</v>
      </c>
      <c r="N671" s="13" t="n">
        <f aca="false">M671-B671</f>
        <v>467.21</v>
      </c>
      <c r="O671" s="133" t="n">
        <f aca="false">R671/(Dados_Peso!$P$9)</f>
        <v>7.460570042</v>
      </c>
      <c r="P671" s="133" t="n">
        <f aca="false">(Dados_Peso!$P$5-Dados_Peso!$K$5)/100</f>
        <v>3.36175</v>
      </c>
      <c r="Q671" s="134" t="n">
        <f aca="false">R671*Racao!$G$7</f>
        <v>2.40885841</v>
      </c>
      <c r="R671" s="135" t="n">
        <f aca="false">Racao!$K$21</f>
        <v>476.0589744</v>
      </c>
    </row>
    <row r="672" customFormat="false" ht="15.75" hidden="false" customHeight="false" outlineLevel="0" collapsed="false">
      <c r="A672" s="15" t="e">
        <v>#NAME?</v>
      </c>
      <c r="B672" s="22" t="n">
        <v>401.9</v>
      </c>
      <c r="C672" s="136" t="n">
        <v>26.5</v>
      </c>
      <c r="D672" s="136" t="n">
        <v>22.3</v>
      </c>
      <c r="E672" s="136" t="n">
        <v>7.2</v>
      </c>
      <c r="F672" s="136" t="n">
        <v>8.5</v>
      </c>
      <c r="G672" s="136" t="n">
        <v>3.2</v>
      </c>
      <c r="H672" s="130" t="n">
        <v>2</v>
      </c>
      <c r="I672" s="131" t="n">
        <v>45455</v>
      </c>
      <c r="J672" s="132" t="n">
        <f aca="false">Racao!$K$24</f>
        <v>128.7008547</v>
      </c>
      <c r="K672" s="133" t="n">
        <f aca="false">(Dados_Peso!$P$5-Dados_Peso!$O$5)/20</f>
        <v>3.1905</v>
      </c>
      <c r="L672" s="130" t="n">
        <v>41</v>
      </c>
      <c r="M672" s="130" t="n">
        <v>850</v>
      </c>
      <c r="N672" s="13" t="n">
        <f aca="false">M672-B672</f>
        <v>448.1</v>
      </c>
      <c r="O672" s="133" t="n">
        <f aca="false">R672/(Dados_Peso!$P$9)</f>
        <v>7.460570042</v>
      </c>
      <c r="P672" s="133" t="n">
        <f aca="false">(Dados_Peso!$P$5-Dados_Peso!$K$5)/100</f>
        <v>3.36175</v>
      </c>
      <c r="Q672" s="134" t="n">
        <f aca="false">R672*Racao!$G$7</f>
        <v>2.40885841</v>
      </c>
      <c r="R672" s="135" t="n">
        <f aca="false">Racao!$K$21</f>
        <v>476.0589744</v>
      </c>
    </row>
    <row r="673" customFormat="false" ht="15.75" hidden="false" customHeight="false" outlineLevel="0" collapsed="false">
      <c r="A673" s="15" t="e">
        <v>#NAME?</v>
      </c>
      <c r="B673" s="22" t="n">
        <v>441.98</v>
      </c>
      <c r="C673" s="136" t="n">
        <v>27.8</v>
      </c>
      <c r="D673" s="136" t="n">
        <v>23.4</v>
      </c>
      <c r="E673" s="136" t="n">
        <v>7.5</v>
      </c>
      <c r="F673" s="136" t="n">
        <v>8.7</v>
      </c>
      <c r="G673" s="136" t="n">
        <v>3.2</v>
      </c>
      <c r="H673" s="130" t="n">
        <v>2</v>
      </c>
      <c r="I673" s="131" t="n">
        <v>45455</v>
      </c>
      <c r="J673" s="132" t="n">
        <f aca="false">Racao!$K$24</f>
        <v>128.7008547</v>
      </c>
      <c r="K673" s="133" t="n">
        <f aca="false">(Dados_Peso!$P$5-Dados_Peso!$O$5)/20</f>
        <v>3.1905</v>
      </c>
      <c r="L673" s="130" t="n">
        <v>41</v>
      </c>
      <c r="M673" s="130" t="n">
        <v>850</v>
      </c>
      <c r="N673" s="13" t="n">
        <f aca="false">M673-B673</f>
        <v>408.02</v>
      </c>
      <c r="O673" s="133" t="n">
        <f aca="false">R673/(Dados_Peso!$P$9)</f>
        <v>7.460570042</v>
      </c>
      <c r="P673" s="133" t="n">
        <f aca="false">(Dados_Peso!$P$5-Dados_Peso!$K$5)/100</f>
        <v>3.36175</v>
      </c>
      <c r="Q673" s="134" t="n">
        <f aca="false">R673*Racao!$G$7</f>
        <v>2.40885841</v>
      </c>
      <c r="R673" s="135" t="n">
        <f aca="false">Racao!$K$21</f>
        <v>476.0589744</v>
      </c>
    </row>
    <row r="674" customFormat="false" ht="15.75" hidden="false" customHeight="false" outlineLevel="0" collapsed="false">
      <c r="A674" s="15" t="e">
        <v>#NAME?</v>
      </c>
      <c r="B674" s="22" t="n">
        <v>468.54</v>
      </c>
      <c r="C674" s="136" t="n">
        <v>28</v>
      </c>
      <c r="D674" s="136" t="n">
        <v>23.5</v>
      </c>
      <c r="E674" s="136" t="n">
        <v>7.8</v>
      </c>
      <c r="F674" s="136" t="n">
        <v>8.5</v>
      </c>
      <c r="G674" s="136" t="n">
        <v>3.2</v>
      </c>
      <c r="H674" s="130" t="n">
        <v>2</v>
      </c>
      <c r="I674" s="131" t="n">
        <v>45455</v>
      </c>
      <c r="J674" s="132" t="n">
        <f aca="false">Racao!$K$24</f>
        <v>128.7008547</v>
      </c>
      <c r="K674" s="133" t="n">
        <f aca="false">(Dados_Peso!$P$5-Dados_Peso!$O$5)/20</f>
        <v>3.1905</v>
      </c>
      <c r="L674" s="130" t="n">
        <v>41</v>
      </c>
      <c r="M674" s="130" t="n">
        <v>850</v>
      </c>
      <c r="N674" s="13" t="n">
        <f aca="false">M674-B674</f>
        <v>381.46</v>
      </c>
      <c r="O674" s="133" t="n">
        <f aca="false">R674/(Dados_Peso!$P$9)</f>
        <v>7.460570042</v>
      </c>
      <c r="P674" s="133" t="n">
        <f aca="false">(Dados_Peso!$P$5-Dados_Peso!$K$5)/100</f>
        <v>3.36175</v>
      </c>
      <c r="Q674" s="134" t="n">
        <f aca="false">R674*Racao!$G$7</f>
        <v>2.40885841</v>
      </c>
      <c r="R674" s="135" t="n">
        <f aca="false">Racao!$K$21</f>
        <v>476.0589744</v>
      </c>
    </row>
    <row r="675" customFormat="false" ht="15.75" hidden="false" customHeight="false" outlineLevel="0" collapsed="false">
      <c r="A675" s="15" t="e">
        <v>#NAME?</v>
      </c>
      <c r="B675" s="22" t="n">
        <v>418.14</v>
      </c>
      <c r="C675" s="136" t="n">
        <v>26.3</v>
      </c>
      <c r="D675" s="136" t="n">
        <v>22.2</v>
      </c>
      <c r="E675" s="136" t="n">
        <v>7.4</v>
      </c>
      <c r="F675" s="136" t="n">
        <v>8.5</v>
      </c>
      <c r="G675" s="136" t="n">
        <v>3.1</v>
      </c>
      <c r="H675" s="130" t="n">
        <v>2</v>
      </c>
      <c r="I675" s="131" t="n">
        <v>45455</v>
      </c>
      <c r="J675" s="132" t="n">
        <f aca="false">Racao!$K$24</f>
        <v>128.7008547</v>
      </c>
      <c r="K675" s="133" t="n">
        <f aca="false">(Dados_Peso!$P$5-Dados_Peso!$O$5)/20</f>
        <v>3.1905</v>
      </c>
      <c r="L675" s="130" t="n">
        <v>41</v>
      </c>
      <c r="M675" s="130" t="n">
        <v>850</v>
      </c>
      <c r="N675" s="13" t="n">
        <f aca="false">M675-B675</f>
        <v>431.86</v>
      </c>
      <c r="O675" s="133" t="n">
        <f aca="false">R675/(Dados_Peso!$P$9)</f>
        <v>7.460570042</v>
      </c>
      <c r="P675" s="133" t="n">
        <f aca="false">(Dados_Peso!$P$5-Dados_Peso!$K$5)/100</f>
        <v>3.36175</v>
      </c>
      <c r="Q675" s="134" t="n">
        <f aca="false">R675*Racao!$G$7</f>
        <v>2.40885841</v>
      </c>
      <c r="R675" s="135" t="n">
        <f aca="false">Racao!$K$21</f>
        <v>476.0589744</v>
      </c>
    </row>
    <row r="676" customFormat="false" ht="15.75" hidden="false" customHeight="false" outlineLevel="0" collapsed="false">
      <c r="A676" s="25" t="e">
        <v>#NAME?</v>
      </c>
      <c r="B676" s="16" t="n">
        <v>522.14</v>
      </c>
      <c r="C676" s="57" t="n">
        <v>28.5</v>
      </c>
      <c r="D676" s="57" t="n">
        <v>24.5</v>
      </c>
      <c r="E676" s="57" t="n">
        <v>7.5</v>
      </c>
      <c r="F676" s="57" t="n">
        <v>8.9</v>
      </c>
      <c r="G676" s="57" t="n">
        <v>3.2</v>
      </c>
      <c r="H676" s="123" t="n">
        <v>1</v>
      </c>
      <c r="I676" s="124" t="n">
        <v>45476</v>
      </c>
      <c r="J676" s="138" t="n">
        <f aca="false">Racao!$L$24</f>
        <v>146.2105263</v>
      </c>
      <c r="K676" s="127" t="n">
        <f aca="false">(Dados_Peso!$Q$5-Dados_Peso!$P$5)/20</f>
        <v>3.68</v>
      </c>
      <c r="L676" s="16" t="n">
        <v>41</v>
      </c>
      <c r="M676" s="16" t="n">
        <v>850</v>
      </c>
      <c r="N676" s="18" t="n">
        <f aca="false">M676-B676</f>
        <v>327.86</v>
      </c>
      <c r="O676" s="139" t="n">
        <f aca="false">R676/Dados_Peso!$Q$9</f>
        <v>7.631686213</v>
      </c>
      <c r="P676" s="126" t="n">
        <f aca="false">(Dados_Peso!$Q$5-Dados_Peso!$K$5)/120</f>
        <v>3.414791667</v>
      </c>
      <c r="Q676" s="126" t="n">
        <f aca="false">R676*Racao!$G$7</f>
        <v>2.842162053</v>
      </c>
      <c r="R676" s="139" t="n">
        <f aca="false">Racao!$L$21</f>
        <v>561.6921053</v>
      </c>
    </row>
    <row r="677" customFormat="false" ht="15.75" hidden="false" customHeight="false" outlineLevel="0" collapsed="false">
      <c r="A677" s="25" t="e">
        <v>#NAME?</v>
      </c>
      <c r="B677" s="18" t="n">
        <v>497.46</v>
      </c>
      <c r="C677" s="58" t="n">
        <v>28.5</v>
      </c>
      <c r="D677" s="58" t="n">
        <v>24.4</v>
      </c>
      <c r="E677" s="58" t="n">
        <v>8</v>
      </c>
      <c r="F677" s="58" t="n">
        <v>9.2</v>
      </c>
      <c r="G677" s="58" t="n">
        <v>3.1</v>
      </c>
      <c r="H677" s="123" t="n">
        <v>1</v>
      </c>
      <c r="I677" s="124" t="n">
        <v>45476</v>
      </c>
      <c r="J677" s="138" t="n">
        <f aca="false">Racao!$L$24</f>
        <v>146.2105263</v>
      </c>
      <c r="K677" s="127" t="n">
        <f aca="false">(Dados_Peso!$Q$5-Dados_Peso!$P$5)/20</f>
        <v>3.68</v>
      </c>
      <c r="L677" s="16" t="n">
        <v>41</v>
      </c>
      <c r="M677" s="16" t="n">
        <v>850</v>
      </c>
      <c r="N677" s="18" t="n">
        <f aca="false">M677-B677</f>
        <v>352.54</v>
      </c>
      <c r="O677" s="139" t="n">
        <f aca="false">R677/Dados_Peso!$Q$9</f>
        <v>7.631686213</v>
      </c>
      <c r="P677" s="126" t="n">
        <f aca="false">(Dados_Peso!$Q$5-Dados_Peso!$K$5)/120</f>
        <v>3.414791667</v>
      </c>
      <c r="Q677" s="126" t="n">
        <f aca="false">R677*Racao!$G$7</f>
        <v>2.842162053</v>
      </c>
      <c r="R677" s="139" t="n">
        <f aca="false">Racao!$L$21</f>
        <v>561.6921053</v>
      </c>
    </row>
    <row r="678" customFormat="false" ht="15.75" hidden="false" customHeight="false" outlineLevel="0" collapsed="false">
      <c r="A678" s="25" t="e">
        <v>#NAME?</v>
      </c>
      <c r="B678" s="18" t="n">
        <v>550.13</v>
      </c>
      <c r="C678" s="58" t="n">
        <v>30.4</v>
      </c>
      <c r="D678" s="58" t="n">
        <v>26.3</v>
      </c>
      <c r="E678" s="58" t="n">
        <v>8.5</v>
      </c>
      <c r="F678" s="58" t="n">
        <v>9.5</v>
      </c>
      <c r="G678" s="58" t="n">
        <v>3.2</v>
      </c>
      <c r="H678" s="123" t="n">
        <v>1</v>
      </c>
      <c r="I678" s="124" t="n">
        <v>45476</v>
      </c>
      <c r="J678" s="138" t="n">
        <f aca="false">Racao!$L$24</f>
        <v>146.2105263</v>
      </c>
      <c r="K678" s="127" t="n">
        <f aca="false">(Dados_Peso!$Q$5-Dados_Peso!$P$5)/20</f>
        <v>3.68</v>
      </c>
      <c r="L678" s="16" t="n">
        <v>41</v>
      </c>
      <c r="M678" s="16" t="n">
        <v>850</v>
      </c>
      <c r="N678" s="18" t="n">
        <f aca="false">M678-B678</f>
        <v>299.87</v>
      </c>
      <c r="O678" s="139" t="n">
        <f aca="false">R678/Dados_Peso!$Q$9</f>
        <v>7.631686213</v>
      </c>
      <c r="P678" s="126" t="n">
        <f aca="false">(Dados_Peso!$Q$5-Dados_Peso!$K$5)/120</f>
        <v>3.414791667</v>
      </c>
      <c r="Q678" s="126" t="n">
        <f aca="false">R678*Racao!$G$7</f>
        <v>2.842162053</v>
      </c>
      <c r="R678" s="139" t="n">
        <f aca="false">Racao!$L$21</f>
        <v>561.6921053</v>
      </c>
    </row>
    <row r="679" customFormat="false" ht="15.75" hidden="false" customHeight="false" outlineLevel="0" collapsed="false">
      <c r="A679" s="25" t="e">
        <v>#NAME?</v>
      </c>
      <c r="B679" s="18" t="n">
        <v>463.4</v>
      </c>
      <c r="C679" s="58" t="n">
        <v>28.7</v>
      </c>
      <c r="D679" s="58" t="n">
        <v>24.4</v>
      </c>
      <c r="E679" s="58" t="n">
        <v>8</v>
      </c>
      <c r="F679" s="58" t="n">
        <v>8.8</v>
      </c>
      <c r="G679" s="58" t="n">
        <v>3.1</v>
      </c>
      <c r="H679" s="123" t="n">
        <v>1</v>
      </c>
      <c r="I679" s="124" t="n">
        <v>45476</v>
      </c>
      <c r="J679" s="138" t="n">
        <f aca="false">Racao!$L$24</f>
        <v>146.2105263</v>
      </c>
      <c r="K679" s="127" t="n">
        <f aca="false">(Dados_Peso!$Q$5-Dados_Peso!$P$5)/20</f>
        <v>3.68</v>
      </c>
      <c r="L679" s="16" t="n">
        <v>41</v>
      </c>
      <c r="M679" s="16" t="n">
        <v>850</v>
      </c>
      <c r="N679" s="18" t="n">
        <f aca="false">M679-B679</f>
        <v>386.6</v>
      </c>
      <c r="O679" s="139" t="n">
        <f aca="false">R679/Dados_Peso!$Q$9</f>
        <v>7.631686213</v>
      </c>
      <c r="P679" s="126" t="n">
        <f aca="false">(Dados_Peso!$Q$5-Dados_Peso!$K$5)/120</f>
        <v>3.414791667</v>
      </c>
      <c r="Q679" s="126" t="n">
        <f aca="false">R679*Racao!$G$7</f>
        <v>2.842162053</v>
      </c>
      <c r="R679" s="139" t="n">
        <f aca="false">Racao!$L$21</f>
        <v>561.6921053</v>
      </c>
    </row>
    <row r="680" customFormat="false" ht="15.75" hidden="false" customHeight="false" outlineLevel="0" collapsed="false">
      <c r="A680" s="25" t="e">
        <v>#NAME?</v>
      </c>
      <c r="B680" s="18" t="n">
        <v>575.14</v>
      </c>
      <c r="C680" s="58" t="n">
        <v>29.5</v>
      </c>
      <c r="D680" s="58" t="n">
        <v>25.8</v>
      </c>
      <c r="E680" s="58" t="n">
        <v>8.4</v>
      </c>
      <c r="F680" s="58" t="n">
        <v>9.6</v>
      </c>
      <c r="G680" s="58" t="n">
        <v>3.1</v>
      </c>
      <c r="H680" s="123" t="n">
        <v>1</v>
      </c>
      <c r="I680" s="124" t="n">
        <v>45476</v>
      </c>
      <c r="J680" s="138" t="n">
        <f aca="false">Racao!$L$24</f>
        <v>146.2105263</v>
      </c>
      <c r="K680" s="127" t="n">
        <f aca="false">(Dados_Peso!$Q$5-Dados_Peso!$P$5)/20</f>
        <v>3.68</v>
      </c>
      <c r="L680" s="16" t="n">
        <v>41</v>
      </c>
      <c r="M680" s="16" t="n">
        <v>850</v>
      </c>
      <c r="N680" s="18" t="n">
        <f aca="false">M680-B680</f>
        <v>274.86</v>
      </c>
      <c r="O680" s="139" t="n">
        <f aca="false">R680/Dados_Peso!$Q$9</f>
        <v>7.631686213</v>
      </c>
      <c r="P680" s="126" t="n">
        <f aca="false">(Dados_Peso!$Q$5-Dados_Peso!$K$5)/120</f>
        <v>3.414791667</v>
      </c>
      <c r="Q680" s="126" t="n">
        <f aca="false">R680*Racao!$G$7</f>
        <v>2.842162053</v>
      </c>
      <c r="R680" s="139" t="n">
        <f aca="false">Racao!$L$21</f>
        <v>561.6921053</v>
      </c>
    </row>
    <row r="681" customFormat="false" ht="15.75" hidden="false" customHeight="false" outlineLevel="0" collapsed="false">
      <c r="A681" s="25" t="e">
        <v>#NAME?</v>
      </c>
      <c r="B681" s="18" t="n">
        <v>357.32</v>
      </c>
      <c r="C681" s="58" t="n">
        <v>26.8</v>
      </c>
      <c r="D681" s="58" t="n">
        <v>22.4</v>
      </c>
      <c r="E681" s="58" t="n">
        <v>7.5</v>
      </c>
      <c r="F681" s="58" t="n">
        <v>8.2</v>
      </c>
      <c r="G681" s="58" t="n">
        <v>3</v>
      </c>
      <c r="H681" s="123" t="n">
        <v>1</v>
      </c>
      <c r="I681" s="124" t="n">
        <v>45476</v>
      </c>
      <c r="J681" s="138" t="n">
        <f aca="false">Racao!$L$24</f>
        <v>146.2105263</v>
      </c>
      <c r="K681" s="127" t="n">
        <f aca="false">(Dados_Peso!$Q$5-Dados_Peso!$P$5)/20</f>
        <v>3.68</v>
      </c>
      <c r="L681" s="16" t="n">
        <v>41</v>
      </c>
      <c r="M681" s="16" t="n">
        <v>850</v>
      </c>
      <c r="N681" s="18" t="n">
        <f aca="false">M681-B681</f>
        <v>492.68</v>
      </c>
      <c r="O681" s="139" t="n">
        <f aca="false">R681/Dados_Peso!$Q$9</f>
        <v>7.631686213</v>
      </c>
      <c r="P681" s="126" t="n">
        <f aca="false">(Dados_Peso!$Q$5-Dados_Peso!$K$5)/120</f>
        <v>3.414791667</v>
      </c>
      <c r="Q681" s="126" t="n">
        <f aca="false">R681*Racao!$G$7</f>
        <v>2.842162053</v>
      </c>
      <c r="R681" s="139" t="n">
        <f aca="false">Racao!$L$21</f>
        <v>561.6921053</v>
      </c>
    </row>
    <row r="682" customFormat="false" ht="15.75" hidden="false" customHeight="false" outlineLevel="0" collapsed="false">
      <c r="A682" s="25" t="e">
        <v>#NAME?</v>
      </c>
      <c r="B682" s="18" t="n">
        <v>525.92</v>
      </c>
      <c r="C682" s="58" t="n">
        <v>30</v>
      </c>
      <c r="D682" s="58" t="n">
        <v>25.4</v>
      </c>
      <c r="E682" s="58" t="n">
        <v>7.8</v>
      </c>
      <c r="F682" s="58" t="n">
        <v>8.8</v>
      </c>
      <c r="G682" s="58" t="n">
        <v>3.1</v>
      </c>
      <c r="H682" s="123" t="n">
        <v>1</v>
      </c>
      <c r="I682" s="124" t="n">
        <v>45476</v>
      </c>
      <c r="J682" s="138" t="n">
        <f aca="false">Racao!$L$24</f>
        <v>146.2105263</v>
      </c>
      <c r="K682" s="127" t="n">
        <f aca="false">(Dados_Peso!$Q$5-Dados_Peso!$P$5)/20</f>
        <v>3.68</v>
      </c>
      <c r="L682" s="16" t="n">
        <v>41</v>
      </c>
      <c r="M682" s="16" t="n">
        <v>850</v>
      </c>
      <c r="N682" s="18" t="n">
        <f aca="false">M682-B682</f>
        <v>324.08</v>
      </c>
      <c r="O682" s="139" t="n">
        <f aca="false">R682/Dados_Peso!$Q$9</f>
        <v>7.631686213</v>
      </c>
      <c r="P682" s="126" t="n">
        <f aca="false">(Dados_Peso!$Q$5-Dados_Peso!$K$5)/120</f>
        <v>3.414791667</v>
      </c>
      <c r="Q682" s="126" t="n">
        <f aca="false">R682*Racao!$G$7</f>
        <v>2.842162053</v>
      </c>
      <c r="R682" s="139" t="n">
        <f aca="false">Racao!$L$21</f>
        <v>561.6921053</v>
      </c>
    </row>
    <row r="683" customFormat="false" ht="15.75" hidden="false" customHeight="false" outlineLevel="0" collapsed="false">
      <c r="A683" s="25" t="e">
        <v>#NAME?</v>
      </c>
      <c r="B683" s="18" t="n">
        <v>487.02</v>
      </c>
      <c r="C683" s="58" t="n">
        <v>27.8</v>
      </c>
      <c r="D683" s="58" t="n">
        <v>23.9</v>
      </c>
      <c r="E683" s="58" t="n">
        <v>8</v>
      </c>
      <c r="F683" s="58" t="n">
        <v>8.8</v>
      </c>
      <c r="G683" s="58" t="n">
        <v>3</v>
      </c>
      <c r="H683" s="123" t="n">
        <v>1</v>
      </c>
      <c r="I683" s="124" t="n">
        <v>45476</v>
      </c>
      <c r="J683" s="138" t="n">
        <f aca="false">Racao!$L$24</f>
        <v>146.2105263</v>
      </c>
      <c r="K683" s="127" t="n">
        <f aca="false">(Dados_Peso!$Q$5-Dados_Peso!$P$5)/20</f>
        <v>3.68</v>
      </c>
      <c r="L683" s="16" t="n">
        <v>41</v>
      </c>
      <c r="M683" s="16" t="n">
        <v>850</v>
      </c>
      <c r="N683" s="18" t="n">
        <f aca="false">M683-B683</f>
        <v>362.98</v>
      </c>
      <c r="O683" s="139" t="n">
        <f aca="false">R683/Dados_Peso!$Q$9</f>
        <v>7.631686213</v>
      </c>
      <c r="P683" s="126" t="n">
        <f aca="false">(Dados_Peso!$Q$5-Dados_Peso!$K$5)/120</f>
        <v>3.414791667</v>
      </c>
      <c r="Q683" s="126" t="n">
        <f aca="false">R683*Racao!$G$7</f>
        <v>2.842162053</v>
      </c>
      <c r="R683" s="139" t="n">
        <f aca="false">Racao!$L$21</f>
        <v>561.6921053</v>
      </c>
    </row>
    <row r="684" customFormat="false" ht="15.75" hidden="false" customHeight="false" outlineLevel="0" collapsed="false">
      <c r="A684" s="25" t="e">
        <v>#NAME?</v>
      </c>
      <c r="B684" s="18" t="n">
        <v>393.78</v>
      </c>
      <c r="C684" s="58" t="n">
        <v>26.5</v>
      </c>
      <c r="D684" s="58" t="n">
        <v>22.8</v>
      </c>
      <c r="E684" s="58" t="n">
        <v>7</v>
      </c>
      <c r="F684" s="58" t="n">
        <v>8</v>
      </c>
      <c r="G684" s="58" t="n">
        <v>3</v>
      </c>
      <c r="H684" s="123" t="n">
        <v>1</v>
      </c>
      <c r="I684" s="124" t="n">
        <v>45476</v>
      </c>
      <c r="J684" s="138" t="n">
        <f aca="false">Racao!$L$24</f>
        <v>146.2105263</v>
      </c>
      <c r="K684" s="127" t="n">
        <f aca="false">(Dados_Peso!$Q$5-Dados_Peso!$P$5)/20</f>
        <v>3.68</v>
      </c>
      <c r="L684" s="16" t="n">
        <v>41</v>
      </c>
      <c r="M684" s="16" t="n">
        <v>850</v>
      </c>
      <c r="N684" s="18" t="n">
        <f aca="false">M684-B684</f>
        <v>456.22</v>
      </c>
      <c r="O684" s="139" t="n">
        <f aca="false">R684/Dados_Peso!$Q$9</f>
        <v>7.631686213</v>
      </c>
      <c r="P684" s="126" t="n">
        <f aca="false">(Dados_Peso!$Q$5-Dados_Peso!$K$5)/120</f>
        <v>3.414791667</v>
      </c>
      <c r="Q684" s="126" t="n">
        <f aca="false">R684*Racao!$G$7</f>
        <v>2.842162053</v>
      </c>
      <c r="R684" s="139" t="n">
        <f aca="false">Racao!$L$21</f>
        <v>561.6921053</v>
      </c>
    </row>
    <row r="685" customFormat="false" ht="15.75" hidden="false" customHeight="false" outlineLevel="0" collapsed="false">
      <c r="A685" s="25" t="e">
        <v>#NAME?</v>
      </c>
      <c r="B685" s="18" t="n">
        <v>543.22</v>
      </c>
      <c r="C685" s="58" t="n">
        <v>28.5</v>
      </c>
      <c r="D685" s="58" t="n">
        <v>24.3</v>
      </c>
      <c r="E685" s="58" t="n">
        <v>7.5</v>
      </c>
      <c r="F685" s="58" t="n">
        <v>9.4</v>
      </c>
      <c r="G685" s="58" t="n">
        <v>3.2</v>
      </c>
      <c r="H685" s="123" t="n">
        <v>1</v>
      </c>
      <c r="I685" s="124" t="n">
        <v>45476</v>
      </c>
      <c r="J685" s="138" t="n">
        <f aca="false">Racao!$L$24</f>
        <v>146.2105263</v>
      </c>
      <c r="K685" s="127" t="n">
        <f aca="false">(Dados_Peso!$Q$5-Dados_Peso!$P$5)/20</f>
        <v>3.68</v>
      </c>
      <c r="L685" s="16" t="n">
        <v>41</v>
      </c>
      <c r="M685" s="16" t="n">
        <v>850</v>
      </c>
      <c r="N685" s="18" t="n">
        <f aca="false">M685-B685</f>
        <v>306.78</v>
      </c>
      <c r="O685" s="139" t="n">
        <f aca="false">R685/Dados_Peso!$Q$9</f>
        <v>7.631686213</v>
      </c>
      <c r="P685" s="126" t="n">
        <f aca="false">(Dados_Peso!$Q$5-Dados_Peso!$K$5)/120</f>
        <v>3.414791667</v>
      </c>
      <c r="Q685" s="126" t="n">
        <f aca="false">R685*Racao!$G$7</f>
        <v>2.842162053</v>
      </c>
      <c r="R685" s="139" t="n">
        <f aca="false">Racao!$L$21</f>
        <v>561.6921053</v>
      </c>
    </row>
    <row r="686" customFormat="false" ht="15.75" hidden="false" customHeight="false" outlineLevel="0" collapsed="false">
      <c r="A686" s="25" t="e">
        <v>#NAME?</v>
      </c>
      <c r="B686" s="18" t="n">
        <v>445.6</v>
      </c>
      <c r="C686" s="58" t="n">
        <v>27.5</v>
      </c>
      <c r="D686" s="58" t="n">
        <v>23.4</v>
      </c>
      <c r="E686" s="58" t="n">
        <v>7.8</v>
      </c>
      <c r="F686" s="58" t="n">
        <v>8.5</v>
      </c>
      <c r="G686" s="58" t="n">
        <v>3.1</v>
      </c>
      <c r="H686" s="123" t="n">
        <v>1</v>
      </c>
      <c r="I686" s="124" t="n">
        <v>45476</v>
      </c>
      <c r="J686" s="138" t="n">
        <f aca="false">Racao!$L$24</f>
        <v>146.2105263</v>
      </c>
      <c r="K686" s="127" t="n">
        <f aca="false">(Dados_Peso!$Q$5-Dados_Peso!$P$5)/20</f>
        <v>3.68</v>
      </c>
      <c r="L686" s="16" t="n">
        <v>41</v>
      </c>
      <c r="M686" s="16" t="n">
        <v>850</v>
      </c>
      <c r="N686" s="18" t="n">
        <f aca="false">M686-B686</f>
        <v>404.4</v>
      </c>
      <c r="O686" s="139" t="n">
        <f aca="false">R686/Dados_Peso!$Q$9</f>
        <v>7.631686213</v>
      </c>
      <c r="P686" s="126" t="n">
        <f aca="false">(Dados_Peso!$Q$5-Dados_Peso!$K$5)/120</f>
        <v>3.414791667</v>
      </c>
      <c r="Q686" s="126" t="n">
        <f aca="false">R686*Racao!$G$7</f>
        <v>2.842162053</v>
      </c>
      <c r="R686" s="139" t="n">
        <f aca="false">Racao!$L$21</f>
        <v>561.6921053</v>
      </c>
    </row>
    <row r="687" customFormat="false" ht="15.75" hidden="false" customHeight="false" outlineLevel="0" collapsed="false">
      <c r="A687" s="25" t="e">
        <v>#NAME?</v>
      </c>
      <c r="B687" s="18" t="n">
        <v>455.5</v>
      </c>
      <c r="C687" s="58" t="n">
        <v>28</v>
      </c>
      <c r="D687" s="58" t="n">
        <v>24.5</v>
      </c>
      <c r="E687" s="58" t="n">
        <v>7.5</v>
      </c>
      <c r="F687" s="58" t="n">
        <v>8.4</v>
      </c>
      <c r="G687" s="58" t="n">
        <v>3.1</v>
      </c>
      <c r="H687" s="123" t="n">
        <v>1</v>
      </c>
      <c r="I687" s="124" t="n">
        <v>45476</v>
      </c>
      <c r="J687" s="138" t="n">
        <f aca="false">Racao!$L$24</f>
        <v>146.2105263</v>
      </c>
      <c r="K687" s="127" t="n">
        <f aca="false">(Dados_Peso!$Q$5-Dados_Peso!$P$5)/20</f>
        <v>3.68</v>
      </c>
      <c r="L687" s="16" t="n">
        <v>41</v>
      </c>
      <c r="M687" s="16" t="n">
        <v>850</v>
      </c>
      <c r="N687" s="18" t="n">
        <f aca="false">M687-B687</f>
        <v>394.5</v>
      </c>
      <c r="O687" s="139" t="n">
        <f aca="false">R687/Dados_Peso!$Q$9</f>
        <v>7.631686213</v>
      </c>
      <c r="P687" s="126" t="n">
        <f aca="false">(Dados_Peso!$Q$5-Dados_Peso!$K$5)/120</f>
        <v>3.414791667</v>
      </c>
      <c r="Q687" s="126" t="n">
        <f aca="false">R687*Racao!$G$7</f>
        <v>2.842162053</v>
      </c>
      <c r="R687" s="139" t="n">
        <f aca="false">Racao!$L$21</f>
        <v>561.6921053</v>
      </c>
    </row>
    <row r="688" customFormat="false" ht="15.75" hidden="false" customHeight="false" outlineLevel="0" collapsed="false">
      <c r="A688" s="25" t="e">
        <v>#NAME?</v>
      </c>
      <c r="B688" s="18" t="n">
        <v>536.24</v>
      </c>
      <c r="C688" s="58" t="n">
        <v>28.8</v>
      </c>
      <c r="D688" s="58" t="n">
        <v>24.5</v>
      </c>
      <c r="E688" s="58" t="n">
        <v>7.8</v>
      </c>
      <c r="F688" s="58" t="n">
        <v>9.4</v>
      </c>
      <c r="G688" s="58" t="n">
        <v>3.1</v>
      </c>
      <c r="H688" s="123" t="n">
        <v>1</v>
      </c>
      <c r="I688" s="124" t="n">
        <v>45476</v>
      </c>
      <c r="J688" s="138" t="n">
        <f aca="false">Racao!$L$24</f>
        <v>146.2105263</v>
      </c>
      <c r="K688" s="127" t="n">
        <f aca="false">(Dados_Peso!$Q$5-Dados_Peso!$P$5)/20</f>
        <v>3.68</v>
      </c>
      <c r="L688" s="16" t="n">
        <v>41</v>
      </c>
      <c r="M688" s="16" t="n">
        <v>850</v>
      </c>
      <c r="N688" s="18" t="n">
        <f aca="false">M688-B688</f>
        <v>313.76</v>
      </c>
      <c r="O688" s="139" t="n">
        <f aca="false">R688/Dados_Peso!$Q$9</f>
        <v>7.631686213</v>
      </c>
      <c r="P688" s="126" t="n">
        <f aca="false">(Dados_Peso!$Q$5-Dados_Peso!$K$5)/120</f>
        <v>3.414791667</v>
      </c>
      <c r="Q688" s="126" t="n">
        <f aca="false">R688*Racao!$G$7</f>
        <v>2.842162053</v>
      </c>
      <c r="R688" s="139" t="n">
        <f aca="false">Racao!$L$21</f>
        <v>561.6921053</v>
      </c>
    </row>
    <row r="689" customFormat="false" ht="15.75" hidden="false" customHeight="false" outlineLevel="0" collapsed="false">
      <c r="A689" s="25" t="e">
        <v>#NAME?</v>
      </c>
      <c r="B689" s="18" t="n">
        <v>347.8</v>
      </c>
      <c r="C689" s="58" t="n">
        <v>25.5</v>
      </c>
      <c r="D689" s="58" t="n">
        <v>24.5</v>
      </c>
      <c r="E689" s="58" t="n">
        <v>7.5</v>
      </c>
      <c r="F689" s="58" t="n">
        <v>7.8</v>
      </c>
      <c r="G689" s="58" t="n">
        <v>3.1</v>
      </c>
      <c r="H689" s="123" t="n">
        <v>1</v>
      </c>
      <c r="I689" s="124" t="n">
        <v>45476</v>
      </c>
      <c r="J689" s="138" t="n">
        <f aca="false">Racao!$L$24</f>
        <v>146.2105263</v>
      </c>
      <c r="K689" s="127" t="n">
        <f aca="false">(Dados_Peso!$Q$5-Dados_Peso!$P$5)/20</f>
        <v>3.68</v>
      </c>
      <c r="L689" s="16" t="n">
        <v>41</v>
      </c>
      <c r="M689" s="16" t="n">
        <v>850</v>
      </c>
      <c r="N689" s="18" t="n">
        <f aca="false">M689-B689</f>
        <v>502.2</v>
      </c>
      <c r="O689" s="139" t="n">
        <f aca="false">R689/Dados_Peso!$Q$9</f>
        <v>7.631686213</v>
      </c>
      <c r="P689" s="126" t="n">
        <f aca="false">(Dados_Peso!$Q$5-Dados_Peso!$K$5)/120</f>
        <v>3.414791667</v>
      </c>
      <c r="Q689" s="126" t="n">
        <f aca="false">R689*Racao!$G$7</f>
        <v>2.842162053</v>
      </c>
      <c r="R689" s="139" t="n">
        <f aca="false">Racao!$L$21</f>
        <v>561.6921053</v>
      </c>
    </row>
    <row r="690" customFormat="false" ht="15.75" hidden="false" customHeight="false" outlineLevel="0" collapsed="false">
      <c r="A690" s="25" t="e">
        <v>#NAME?</v>
      </c>
      <c r="B690" s="18" t="n">
        <v>391.02</v>
      </c>
      <c r="C690" s="58" t="n">
        <v>26.5</v>
      </c>
      <c r="D690" s="58" t="n">
        <v>22.4</v>
      </c>
      <c r="E690" s="58" t="n">
        <v>7.5</v>
      </c>
      <c r="F690" s="58" t="n">
        <v>8</v>
      </c>
      <c r="G690" s="58" t="n">
        <v>3.1</v>
      </c>
      <c r="H690" s="123" t="n">
        <v>2</v>
      </c>
      <c r="I690" s="124" t="n">
        <v>45476</v>
      </c>
      <c r="J690" s="138" t="n">
        <f aca="false">Racao!$L$24</f>
        <v>146.2105263</v>
      </c>
      <c r="K690" s="127" t="n">
        <f aca="false">(Dados_Peso!$Q$5-Dados_Peso!$P$5)/20</f>
        <v>3.68</v>
      </c>
      <c r="L690" s="16" t="n">
        <v>41</v>
      </c>
      <c r="M690" s="16" t="n">
        <v>850</v>
      </c>
      <c r="N690" s="18" t="n">
        <f aca="false">M690-B690</f>
        <v>458.98</v>
      </c>
      <c r="O690" s="139" t="n">
        <f aca="false">R690/Dados_Peso!$Q$9</f>
        <v>7.631686213</v>
      </c>
      <c r="P690" s="126" t="n">
        <f aca="false">(Dados_Peso!$Q$5-Dados_Peso!$K$5)/120</f>
        <v>3.414791667</v>
      </c>
      <c r="Q690" s="126" t="n">
        <f aca="false">R690*Racao!$G$7</f>
        <v>2.842162053</v>
      </c>
      <c r="R690" s="139" t="n">
        <f aca="false">Racao!$L$21</f>
        <v>561.6921053</v>
      </c>
    </row>
    <row r="691" customFormat="false" ht="15.75" hidden="false" customHeight="false" outlineLevel="0" collapsed="false">
      <c r="A691" s="25" t="e">
        <v>#NAME?</v>
      </c>
      <c r="B691" s="18" t="n">
        <v>481.3</v>
      </c>
      <c r="C691" s="58" t="n">
        <v>27.5</v>
      </c>
      <c r="D691" s="58" t="n">
        <v>22.4</v>
      </c>
      <c r="E691" s="58" t="n">
        <v>7.5</v>
      </c>
      <c r="F691" s="58" t="n">
        <v>8.8</v>
      </c>
      <c r="G691" s="58" t="n">
        <v>3.2</v>
      </c>
      <c r="H691" s="123" t="n">
        <v>2</v>
      </c>
      <c r="I691" s="124" t="n">
        <v>45476</v>
      </c>
      <c r="J691" s="138" t="n">
        <f aca="false">Racao!$L$24</f>
        <v>146.2105263</v>
      </c>
      <c r="K691" s="127" t="n">
        <f aca="false">(Dados_Peso!$Q$5-Dados_Peso!$P$5)/20</f>
        <v>3.68</v>
      </c>
      <c r="L691" s="16" t="n">
        <v>41</v>
      </c>
      <c r="M691" s="16" t="n">
        <v>850</v>
      </c>
      <c r="N691" s="18" t="n">
        <f aca="false">M691-B691</f>
        <v>368.7</v>
      </c>
      <c r="O691" s="139" t="n">
        <f aca="false">R691/Dados_Peso!$Q$9</f>
        <v>7.631686213</v>
      </c>
      <c r="P691" s="126" t="n">
        <f aca="false">(Dados_Peso!$Q$5-Dados_Peso!$K$5)/120</f>
        <v>3.414791667</v>
      </c>
      <c r="Q691" s="126" t="n">
        <f aca="false">R691*Racao!$G$7</f>
        <v>2.842162053</v>
      </c>
      <c r="R691" s="139" t="n">
        <f aca="false">Racao!$L$21</f>
        <v>561.6921053</v>
      </c>
    </row>
    <row r="692" customFormat="false" ht="15.75" hidden="false" customHeight="false" outlineLevel="0" collapsed="false">
      <c r="A692" s="25" t="e">
        <v>#NAME?</v>
      </c>
      <c r="B692" s="18" t="n">
        <v>502.54</v>
      </c>
      <c r="C692" s="58" t="n">
        <v>29.8</v>
      </c>
      <c r="D692" s="58" t="n">
        <v>23.4</v>
      </c>
      <c r="E692" s="58" t="n">
        <v>8</v>
      </c>
      <c r="F692" s="58" t="n">
        <v>9.3</v>
      </c>
      <c r="G692" s="58" t="n">
        <v>3.2</v>
      </c>
      <c r="H692" s="123" t="n">
        <v>2</v>
      </c>
      <c r="I692" s="124" t="n">
        <v>45476</v>
      </c>
      <c r="J692" s="138" t="n">
        <f aca="false">Racao!$L$24</f>
        <v>146.2105263</v>
      </c>
      <c r="K692" s="127" t="n">
        <f aca="false">(Dados_Peso!$Q$5-Dados_Peso!$P$5)/20</f>
        <v>3.68</v>
      </c>
      <c r="L692" s="16" t="n">
        <v>41</v>
      </c>
      <c r="M692" s="16" t="n">
        <v>850</v>
      </c>
      <c r="N692" s="18" t="n">
        <f aca="false">M692-B692</f>
        <v>347.46</v>
      </c>
      <c r="O692" s="139" t="n">
        <f aca="false">R692/Dados_Peso!$Q$9</f>
        <v>7.631686213</v>
      </c>
      <c r="P692" s="126" t="n">
        <f aca="false">(Dados_Peso!$Q$5-Dados_Peso!$K$5)/120</f>
        <v>3.414791667</v>
      </c>
      <c r="Q692" s="126" t="n">
        <f aca="false">R692*Racao!$G$7</f>
        <v>2.842162053</v>
      </c>
      <c r="R692" s="139" t="n">
        <f aca="false">Racao!$L$21</f>
        <v>561.6921053</v>
      </c>
    </row>
    <row r="693" customFormat="false" ht="15.75" hidden="false" customHeight="false" outlineLevel="0" collapsed="false">
      <c r="A693" s="25" t="e">
        <v>#NAME?</v>
      </c>
      <c r="B693" s="18" t="n">
        <v>479.82</v>
      </c>
      <c r="C693" s="58" t="n">
        <v>27.2</v>
      </c>
      <c r="D693" s="58" t="n">
        <v>24.4</v>
      </c>
      <c r="E693" s="58" t="n">
        <v>7.8</v>
      </c>
      <c r="F693" s="58" t="n">
        <v>8.8</v>
      </c>
      <c r="G693" s="58" t="n">
        <v>3.2</v>
      </c>
      <c r="H693" s="123" t="n">
        <v>2</v>
      </c>
      <c r="I693" s="124" t="n">
        <v>45476</v>
      </c>
      <c r="J693" s="138" t="n">
        <f aca="false">Racao!$L$24</f>
        <v>146.2105263</v>
      </c>
      <c r="K693" s="127" t="n">
        <f aca="false">(Dados_Peso!$Q$5-Dados_Peso!$P$5)/20</f>
        <v>3.68</v>
      </c>
      <c r="L693" s="16" t="n">
        <v>41</v>
      </c>
      <c r="M693" s="16" t="n">
        <v>850</v>
      </c>
      <c r="N693" s="18" t="n">
        <f aca="false">M693-B693</f>
        <v>370.18</v>
      </c>
      <c r="O693" s="139" t="n">
        <f aca="false">R693/Dados_Peso!$Q$9</f>
        <v>7.631686213</v>
      </c>
      <c r="P693" s="126" t="n">
        <f aca="false">(Dados_Peso!$Q$5-Dados_Peso!$K$5)/120</f>
        <v>3.414791667</v>
      </c>
      <c r="Q693" s="126" t="n">
        <f aca="false">R693*Racao!$G$7</f>
        <v>2.842162053</v>
      </c>
      <c r="R693" s="139" t="n">
        <f aca="false">Racao!$L$21</f>
        <v>561.6921053</v>
      </c>
    </row>
    <row r="694" customFormat="false" ht="15.75" hidden="false" customHeight="false" outlineLevel="0" collapsed="false">
      <c r="A694" s="25" t="e">
        <v>#NAME?</v>
      </c>
      <c r="B694" s="18" t="n">
        <v>425.23</v>
      </c>
      <c r="C694" s="58" t="n">
        <v>27.5</v>
      </c>
      <c r="D694" s="58" t="n">
        <v>23.3</v>
      </c>
      <c r="E694" s="58" t="n">
        <v>7.8</v>
      </c>
      <c r="F694" s="58" t="n">
        <v>8.5</v>
      </c>
      <c r="G694" s="58" t="n">
        <v>3.1</v>
      </c>
      <c r="H694" s="123" t="n">
        <v>2</v>
      </c>
      <c r="I694" s="124" t="n">
        <v>45476</v>
      </c>
      <c r="J694" s="138" t="n">
        <f aca="false">Racao!$L$24</f>
        <v>146.2105263</v>
      </c>
      <c r="K694" s="127" t="n">
        <f aca="false">(Dados_Peso!$Q$5-Dados_Peso!$P$5)/20</f>
        <v>3.68</v>
      </c>
      <c r="L694" s="16" t="n">
        <v>41</v>
      </c>
      <c r="M694" s="16" t="n">
        <v>850</v>
      </c>
      <c r="N694" s="18" t="n">
        <f aca="false">M694-B694</f>
        <v>424.77</v>
      </c>
      <c r="O694" s="139" t="n">
        <f aca="false">R694/Dados_Peso!$Q$9</f>
        <v>7.631686213</v>
      </c>
      <c r="P694" s="126" t="n">
        <f aca="false">(Dados_Peso!$Q$5-Dados_Peso!$K$5)/120</f>
        <v>3.414791667</v>
      </c>
      <c r="Q694" s="126" t="n">
        <f aca="false">R694*Racao!$G$7</f>
        <v>2.842162053</v>
      </c>
      <c r="R694" s="139" t="n">
        <f aca="false">Racao!$L$21</f>
        <v>561.6921053</v>
      </c>
    </row>
    <row r="695" customFormat="false" ht="15.75" hidden="false" customHeight="false" outlineLevel="0" collapsed="false">
      <c r="A695" s="25" t="e">
        <v>#NAME?</v>
      </c>
      <c r="B695" s="18" t="n">
        <v>407.97</v>
      </c>
      <c r="C695" s="58" t="n">
        <v>28.8</v>
      </c>
      <c r="D695" s="58" t="n">
        <v>23.5</v>
      </c>
      <c r="E695" s="58" t="n">
        <v>7.5</v>
      </c>
      <c r="F695" s="58" t="n">
        <v>8.1</v>
      </c>
      <c r="G695" s="58" t="n">
        <v>3.1</v>
      </c>
      <c r="H695" s="123" t="n">
        <v>2</v>
      </c>
      <c r="I695" s="124" t="n">
        <v>45476</v>
      </c>
      <c r="J695" s="138" t="n">
        <f aca="false">Racao!$L$24</f>
        <v>146.2105263</v>
      </c>
      <c r="K695" s="127" t="n">
        <f aca="false">(Dados_Peso!$Q$5-Dados_Peso!$P$5)/20</f>
        <v>3.68</v>
      </c>
      <c r="L695" s="16" t="n">
        <v>41</v>
      </c>
      <c r="M695" s="16" t="n">
        <v>850</v>
      </c>
      <c r="N695" s="18" t="n">
        <f aca="false">M695-B695</f>
        <v>442.03</v>
      </c>
      <c r="O695" s="139" t="n">
        <f aca="false">R695/Dados_Peso!$Q$9</f>
        <v>7.631686213</v>
      </c>
      <c r="P695" s="126" t="n">
        <f aca="false">(Dados_Peso!$Q$5-Dados_Peso!$K$5)/120</f>
        <v>3.414791667</v>
      </c>
      <c r="Q695" s="126" t="n">
        <f aca="false">R695*Racao!$G$7</f>
        <v>2.842162053</v>
      </c>
      <c r="R695" s="139" t="n">
        <f aca="false">Racao!$L$21</f>
        <v>561.6921053</v>
      </c>
    </row>
    <row r="696" customFormat="false" ht="15.75" hidden="false" customHeight="false" outlineLevel="0" collapsed="false">
      <c r="A696" s="25" t="e">
        <v>#NAME?</v>
      </c>
      <c r="B696" s="18" t="n">
        <v>419.11</v>
      </c>
      <c r="C696" s="58" t="n">
        <v>27.5</v>
      </c>
      <c r="D696" s="58" t="n">
        <v>23</v>
      </c>
      <c r="E696" s="58" t="n">
        <v>7.5</v>
      </c>
      <c r="F696" s="58" t="n">
        <v>8.6</v>
      </c>
      <c r="G696" s="58" t="n">
        <v>3</v>
      </c>
      <c r="H696" s="123" t="n">
        <v>2</v>
      </c>
      <c r="I696" s="124" t="n">
        <v>45476</v>
      </c>
      <c r="J696" s="138" t="n">
        <f aca="false">Racao!$L$24</f>
        <v>146.2105263</v>
      </c>
      <c r="K696" s="127" t="n">
        <f aca="false">(Dados_Peso!$Q$5-Dados_Peso!$P$5)/20</f>
        <v>3.68</v>
      </c>
      <c r="L696" s="16" t="n">
        <v>41</v>
      </c>
      <c r="M696" s="16" t="n">
        <v>850</v>
      </c>
      <c r="N696" s="18" t="n">
        <f aca="false">M696-B696</f>
        <v>430.89</v>
      </c>
      <c r="O696" s="139" t="n">
        <f aca="false">R696/Dados_Peso!$Q$9</f>
        <v>7.631686213</v>
      </c>
      <c r="P696" s="126" t="n">
        <f aca="false">(Dados_Peso!$Q$5-Dados_Peso!$K$5)/120</f>
        <v>3.414791667</v>
      </c>
      <c r="Q696" s="126" t="n">
        <f aca="false">R696*Racao!$G$7</f>
        <v>2.842162053</v>
      </c>
      <c r="R696" s="139" t="n">
        <f aca="false">Racao!$L$21</f>
        <v>561.6921053</v>
      </c>
    </row>
    <row r="697" customFormat="false" ht="15.75" hidden="false" customHeight="false" outlineLevel="0" collapsed="false">
      <c r="A697" s="25" t="e">
        <v>#NAME?</v>
      </c>
      <c r="B697" s="18" t="n">
        <v>470.02</v>
      </c>
      <c r="C697" s="58" t="n">
        <v>28.5</v>
      </c>
      <c r="D697" s="58" t="n">
        <v>24</v>
      </c>
      <c r="E697" s="58" t="n">
        <v>7.5</v>
      </c>
      <c r="F697" s="58" t="n">
        <v>8.5</v>
      </c>
      <c r="G697" s="58" t="n">
        <v>3.3</v>
      </c>
      <c r="H697" s="123" t="n">
        <v>2</v>
      </c>
      <c r="I697" s="124" t="n">
        <v>45476</v>
      </c>
      <c r="J697" s="138" t="n">
        <f aca="false">Racao!$L$24</f>
        <v>146.2105263</v>
      </c>
      <c r="K697" s="127" t="n">
        <f aca="false">(Dados_Peso!$Q$5-Dados_Peso!$P$5)/20</f>
        <v>3.68</v>
      </c>
      <c r="L697" s="16" t="n">
        <v>41</v>
      </c>
      <c r="M697" s="16" t="n">
        <v>850</v>
      </c>
      <c r="N697" s="18" t="n">
        <f aca="false">M697-B697</f>
        <v>379.98</v>
      </c>
      <c r="O697" s="139" t="n">
        <f aca="false">R697/Dados_Peso!$Q$9</f>
        <v>7.631686213</v>
      </c>
      <c r="P697" s="126" t="n">
        <f aca="false">(Dados_Peso!$Q$5-Dados_Peso!$K$5)/120</f>
        <v>3.414791667</v>
      </c>
      <c r="Q697" s="126" t="n">
        <f aca="false">R697*Racao!$G$7</f>
        <v>2.842162053</v>
      </c>
      <c r="R697" s="139" t="n">
        <f aca="false">Racao!$L$21</f>
        <v>561.6921053</v>
      </c>
    </row>
    <row r="698" customFormat="false" ht="15.75" hidden="false" customHeight="false" outlineLevel="0" collapsed="false">
      <c r="A698" s="25" t="e">
        <v>#NAME?</v>
      </c>
      <c r="B698" s="18" t="n">
        <v>362.54</v>
      </c>
      <c r="C698" s="58" t="n">
        <v>25.8</v>
      </c>
      <c r="D698" s="58" t="n">
        <v>21.8</v>
      </c>
      <c r="E698" s="58" t="n">
        <v>7.3</v>
      </c>
      <c r="F698" s="58" t="n">
        <v>7.7</v>
      </c>
      <c r="G698" s="58" t="n">
        <v>3.2</v>
      </c>
      <c r="H698" s="123" t="n">
        <v>2</v>
      </c>
      <c r="I698" s="124" t="n">
        <v>45476</v>
      </c>
      <c r="J698" s="138" t="n">
        <f aca="false">Racao!$L$24</f>
        <v>146.2105263</v>
      </c>
      <c r="K698" s="127" t="n">
        <f aca="false">(Dados_Peso!$Q$5-Dados_Peso!$P$5)/20</f>
        <v>3.68</v>
      </c>
      <c r="L698" s="16" t="n">
        <v>41</v>
      </c>
      <c r="M698" s="16" t="n">
        <v>850</v>
      </c>
      <c r="N698" s="18" t="n">
        <f aca="false">M698-B698</f>
        <v>487.46</v>
      </c>
      <c r="O698" s="139" t="n">
        <f aca="false">R698/Dados_Peso!$Q$9</f>
        <v>7.631686213</v>
      </c>
      <c r="P698" s="126" t="n">
        <f aca="false">(Dados_Peso!$Q$5-Dados_Peso!$K$5)/120</f>
        <v>3.414791667</v>
      </c>
      <c r="Q698" s="126" t="n">
        <f aca="false">R698*Racao!$G$7</f>
        <v>2.842162053</v>
      </c>
      <c r="R698" s="139" t="n">
        <f aca="false">Racao!$L$21</f>
        <v>561.6921053</v>
      </c>
    </row>
    <row r="699" customFormat="false" ht="15.75" hidden="false" customHeight="false" outlineLevel="0" collapsed="false">
      <c r="A699" s="25" t="e">
        <v>#NAME?</v>
      </c>
      <c r="B699" s="18" t="n">
        <v>431.12</v>
      </c>
      <c r="C699" s="58" t="n">
        <v>28</v>
      </c>
      <c r="D699" s="58" t="n">
        <v>24.4</v>
      </c>
      <c r="E699" s="58" t="n">
        <v>8</v>
      </c>
      <c r="F699" s="58" t="n">
        <v>8.5</v>
      </c>
      <c r="G699" s="58" t="n">
        <v>3</v>
      </c>
      <c r="H699" s="123" t="n">
        <v>2</v>
      </c>
      <c r="I699" s="124" t="n">
        <v>45476</v>
      </c>
      <c r="J699" s="138" t="n">
        <f aca="false">Racao!$L$24</f>
        <v>146.2105263</v>
      </c>
      <c r="K699" s="127" t="n">
        <f aca="false">(Dados_Peso!$Q$5-Dados_Peso!$P$5)/20</f>
        <v>3.68</v>
      </c>
      <c r="L699" s="16" t="n">
        <v>41</v>
      </c>
      <c r="M699" s="16" t="n">
        <v>850</v>
      </c>
      <c r="N699" s="18" t="n">
        <f aca="false">M699-B699</f>
        <v>418.88</v>
      </c>
      <c r="O699" s="139" t="n">
        <f aca="false">R699/Dados_Peso!$Q$9</f>
        <v>7.631686213</v>
      </c>
      <c r="P699" s="126" t="n">
        <f aca="false">(Dados_Peso!$Q$5-Dados_Peso!$K$5)/120</f>
        <v>3.414791667</v>
      </c>
      <c r="Q699" s="126" t="n">
        <f aca="false">R699*Racao!$G$7</f>
        <v>2.842162053</v>
      </c>
      <c r="R699" s="139" t="n">
        <f aca="false">Racao!$L$21</f>
        <v>561.6921053</v>
      </c>
    </row>
    <row r="700" customFormat="false" ht="15.75" hidden="false" customHeight="false" outlineLevel="0" collapsed="false">
      <c r="A700" s="25" t="e">
        <v>#NAME?</v>
      </c>
      <c r="B700" s="18" t="n">
        <v>442.72</v>
      </c>
      <c r="C700" s="58" t="n">
        <v>28</v>
      </c>
      <c r="D700" s="58" t="n">
        <v>23.6</v>
      </c>
      <c r="E700" s="58" t="n">
        <v>7.6</v>
      </c>
      <c r="F700" s="58" t="n">
        <v>8.5</v>
      </c>
      <c r="G700" s="58" t="n">
        <v>3</v>
      </c>
      <c r="H700" s="123" t="n">
        <v>2</v>
      </c>
      <c r="I700" s="124" t="n">
        <v>45476</v>
      </c>
      <c r="J700" s="138" t="n">
        <f aca="false">Racao!$L$24</f>
        <v>146.2105263</v>
      </c>
      <c r="K700" s="127" t="n">
        <f aca="false">(Dados_Peso!$Q$5-Dados_Peso!$P$5)/20</f>
        <v>3.68</v>
      </c>
      <c r="L700" s="16" t="n">
        <v>41</v>
      </c>
      <c r="M700" s="16" t="n">
        <v>850</v>
      </c>
      <c r="N700" s="18" t="n">
        <f aca="false">M700-B700</f>
        <v>407.28</v>
      </c>
      <c r="O700" s="139" t="n">
        <f aca="false">R700/Dados_Peso!$Q$9</f>
        <v>7.631686213</v>
      </c>
      <c r="P700" s="126" t="n">
        <f aca="false">(Dados_Peso!$Q$5-Dados_Peso!$K$5)/120</f>
        <v>3.414791667</v>
      </c>
      <c r="Q700" s="126" t="n">
        <f aca="false">R700*Racao!$G$7</f>
        <v>2.842162053</v>
      </c>
      <c r="R700" s="139" t="n">
        <f aca="false">Racao!$L$21</f>
        <v>561.6921053</v>
      </c>
    </row>
    <row r="701" customFormat="false" ht="15.75" hidden="false" customHeight="false" outlineLevel="0" collapsed="false">
      <c r="A701" s="25" t="e">
        <v>#NAME?</v>
      </c>
      <c r="B701" s="18" t="n">
        <v>502.46</v>
      </c>
      <c r="C701" s="58" t="n">
        <v>28</v>
      </c>
      <c r="D701" s="58" t="n">
        <v>23.5</v>
      </c>
      <c r="E701" s="58" t="n">
        <v>7.8</v>
      </c>
      <c r="F701" s="58" t="n">
        <v>9</v>
      </c>
      <c r="G701" s="58" t="n">
        <v>3.1</v>
      </c>
      <c r="H701" s="123" t="n">
        <v>2</v>
      </c>
      <c r="I701" s="124" t="n">
        <v>45476</v>
      </c>
      <c r="J701" s="138" t="n">
        <f aca="false">Racao!$L$24</f>
        <v>146.2105263</v>
      </c>
      <c r="K701" s="127" t="n">
        <f aca="false">(Dados_Peso!$Q$5-Dados_Peso!$P$5)/20</f>
        <v>3.68</v>
      </c>
      <c r="L701" s="16" t="n">
        <v>41</v>
      </c>
      <c r="M701" s="16" t="n">
        <v>850</v>
      </c>
      <c r="N701" s="18" t="n">
        <f aca="false">M701-B701</f>
        <v>347.54</v>
      </c>
      <c r="O701" s="139" t="n">
        <f aca="false">R701/Dados_Peso!$Q$9</f>
        <v>7.631686213</v>
      </c>
      <c r="P701" s="126" t="n">
        <f aca="false">(Dados_Peso!$Q$5-Dados_Peso!$K$5)/120</f>
        <v>3.414791667</v>
      </c>
      <c r="Q701" s="126" t="n">
        <f aca="false">R701*Racao!$G$7</f>
        <v>2.842162053</v>
      </c>
      <c r="R701" s="139" t="n">
        <f aca="false">Racao!$L$21</f>
        <v>561.6921053</v>
      </c>
    </row>
    <row r="702" customFormat="false" ht="15.75" hidden="false" customHeight="false" outlineLevel="0" collapsed="false">
      <c r="A702" s="25" t="e">
        <v>#NAME?</v>
      </c>
      <c r="B702" s="18" t="n">
        <v>414.5</v>
      </c>
      <c r="C702" s="58" t="n">
        <v>27.8</v>
      </c>
      <c r="D702" s="58" t="n">
        <v>22.5</v>
      </c>
      <c r="E702" s="58" t="n">
        <v>7.5</v>
      </c>
      <c r="F702" s="58" t="n">
        <v>8.8</v>
      </c>
      <c r="G702" s="58" t="n">
        <v>3.1</v>
      </c>
      <c r="H702" s="123" t="n">
        <v>2</v>
      </c>
      <c r="I702" s="124" t="n">
        <v>45476</v>
      </c>
      <c r="J702" s="138" t="n">
        <f aca="false">Racao!$L$24</f>
        <v>146.2105263</v>
      </c>
      <c r="K702" s="127" t="n">
        <f aca="false">(Dados_Peso!$Q$5-Dados_Peso!$P$5)/20</f>
        <v>3.68</v>
      </c>
      <c r="L702" s="16" t="n">
        <v>41</v>
      </c>
      <c r="M702" s="16" t="n">
        <v>850</v>
      </c>
      <c r="N702" s="18" t="n">
        <f aca="false">M702-B702</f>
        <v>435.5</v>
      </c>
      <c r="O702" s="139" t="n">
        <f aca="false">R702/Dados_Peso!$Q$9</f>
        <v>7.631686213</v>
      </c>
      <c r="P702" s="126" t="n">
        <f aca="false">(Dados_Peso!$Q$5-Dados_Peso!$K$5)/120</f>
        <v>3.414791667</v>
      </c>
      <c r="Q702" s="126" t="n">
        <f aca="false">R702*Racao!$G$7</f>
        <v>2.842162053</v>
      </c>
      <c r="R702" s="139" t="n">
        <f aca="false">Racao!$L$21</f>
        <v>561.6921053</v>
      </c>
    </row>
    <row r="703" customFormat="false" ht="15.75" hidden="false" customHeight="false" outlineLevel="0" collapsed="false">
      <c r="A703" s="25" t="e">
        <v>#NAME?</v>
      </c>
      <c r="B703" s="18" t="n">
        <v>412.5</v>
      </c>
      <c r="C703" s="58" t="n">
        <v>27</v>
      </c>
      <c r="D703" s="58" t="n">
        <v>23.4</v>
      </c>
      <c r="E703" s="58" t="n">
        <v>7.8</v>
      </c>
      <c r="F703" s="58" t="n">
        <v>8.2</v>
      </c>
      <c r="G703" s="58" t="n">
        <v>3</v>
      </c>
      <c r="H703" s="123" t="n">
        <v>3</v>
      </c>
      <c r="I703" s="124" t="n">
        <v>45476</v>
      </c>
      <c r="J703" s="138" t="n">
        <f aca="false">Racao!$L$24</f>
        <v>146.2105263</v>
      </c>
      <c r="K703" s="127" t="n">
        <f aca="false">(Dados_Peso!$Q$5-Dados_Peso!$P$5)/20</f>
        <v>3.68</v>
      </c>
      <c r="L703" s="16" t="n">
        <v>41</v>
      </c>
      <c r="M703" s="16" t="n">
        <v>850</v>
      </c>
      <c r="N703" s="18" t="n">
        <f aca="false">M703-B703</f>
        <v>437.5</v>
      </c>
      <c r="O703" s="139" t="n">
        <f aca="false">R703/Dados_Peso!$Q$9</f>
        <v>7.631686213</v>
      </c>
      <c r="P703" s="126" t="n">
        <f aca="false">(Dados_Peso!$Q$5-Dados_Peso!$K$5)/120</f>
        <v>3.414791667</v>
      </c>
      <c r="Q703" s="126" t="n">
        <f aca="false">R703*Racao!$G$7</f>
        <v>2.842162053</v>
      </c>
      <c r="R703" s="139" t="n">
        <f aca="false">Racao!$L$21</f>
        <v>561.6921053</v>
      </c>
    </row>
    <row r="704" customFormat="false" ht="15.75" hidden="false" customHeight="false" outlineLevel="0" collapsed="false">
      <c r="A704" s="25" t="e">
        <v>#NAME?</v>
      </c>
      <c r="B704" s="18" t="n">
        <v>404.3</v>
      </c>
      <c r="C704" s="58" t="n">
        <v>27.5</v>
      </c>
      <c r="D704" s="58" t="n">
        <v>23</v>
      </c>
      <c r="E704" s="58" t="n">
        <v>8.3</v>
      </c>
      <c r="F704" s="58" t="n">
        <v>8.2</v>
      </c>
      <c r="G704" s="58" t="n">
        <v>3.1</v>
      </c>
      <c r="H704" s="123" t="n">
        <v>3</v>
      </c>
      <c r="I704" s="124" t="n">
        <v>45476</v>
      </c>
      <c r="J704" s="138" t="n">
        <f aca="false">Racao!$L$24</f>
        <v>146.2105263</v>
      </c>
      <c r="K704" s="127" t="n">
        <f aca="false">(Dados_Peso!$Q$5-Dados_Peso!$P$5)/20</f>
        <v>3.68</v>
      </c>
      <c r="L704" s="16" t="n">
        <v>41</v>
      </c>
      <c r="M704" s="16" t="n">
        <v>850</v>
      </c>
      <c r="N704" s="18" t="n">
        <f aca="false">M704-B704</f>
        <v>445.7</v>
      </c>
      <c r="O704" s="139" t="n">
        <f aca="false">R704/Dados_Peso!$Q$9</f>
        <v>7.631686213</v>
      </c>
      <c r="P704" s="126" t="n">
        <f aca="false">(Dados_Peso!$Q$5-Dados_Peso!$K$5)/120</f>
        <v>3.414791667</v>
      </c>
      <c r="Q704" s="126" t="n">
        <f aca="false">R704*Racao!$G$7</f>
        <v>2.842162053</v>
      </c>
      <c r="R704" s="139" t="n">
        <f aca="false">Racao!$L$21</f>
        <v>561.6921053</v>
      </c>
    </row>
    <row r="705" customFormat="false" ht="15.75" hidden="false" customHeight="false" outlineLevel="0" collapsed="false">
      <c r="A705" s="25" t="e">
        <v>#NAME?</v>
      </c>
      <c r="B705" s="18" t="n">
        <v>492.4</v>
      </c>
      <c r="C705" s="58" t="n">
        <v>28.8</v>
      </c>
      <c r="D705" s="58" t="n">
        <v>24.7</v>
      </c>
      <c r="E705" s="58" t="n">
        <v>8</v>
      </c>
      <c r="F705" s="58" t="n">
        <v>8.8</v>
      </c>
      <c r="G705" s="58" t="n">
        <v>3</v>
      </c>
      <c r="H705" s="123" t="n">
        <v>3</v>
      </c>
      <c r="I705" s="124" t="n">
        <v>45476</v>
      </c>
      <c r="J705" s="138" t="n">
        <f aca="false">Racao!$L$24</f>
        <v>146.2105263</v>
      </c>
      <c r="K705" s="127" t="n">
        <f aca="false">(Dados_Peso!$Q$5-Dados_Peso!$P$5)/20</f>
        <v>3.68</v>
      </c>
      <c r="L705" s="16" t="n">
        <v>41</v>
      </c>
      <c r="M705" s="16" t="n">
        <v>850</v>
      </c>
      <c r="N705" s="18" t="n">
        <f aca="false">M705-B705</f>
        <v>357.6</v>
      </c>
      <c r="O705" s="139" t="n">
        <f aca="false">R705/Dados_Peso!$Q$9</f>
        <v>7.631686213</v>
      </c>
      <c r="P705" s="126" t="n">
        <f aca="false">(Dados_Peso!$Q$5-Dados_Peso!$K$5)/120</f>
        <v>3.414791667</v>
      </c>
      <c r="Q705" s="126" t="n">
        <f aca="false">R705*Racao!$G$7</f>
        <v>2.842162053</v>
      </c>
      <c r="R705" s="139" t="n">
        <f aca="false">Racao!$L$21</f>
        <v>561.6921053</v>
      </c>
    </row>
    <row r="706" customFormat="false" ht="15.75" hidden="false" customHeight="false" outlineLevel="0" collapsed="false">
      <c r="A706" s="25" t="e">
        <v>#NAME?</v>
      </c>
      <c r="B706" s="18" t="n">
        <v>442.27</v>
      </c>
      <c r="C706" s="58" t="n">
        <v>27.8</v>
      </c>
      <c r="D706" s="58" t="n">
        <v>24.5</v>
      </c>
      <c r="E706" s="58" t="n">
        <v>7.7</v>
      </c>
      <c r="F706" s="58" t="n">
        <v>8.5</v>
      </c>
      <c r="G706" s="58" t="n">
        <v>3.1</v>
      </c>
      <c r="H706" s="123" t="n">
        <v>3</v>
      </c>
      <c r="I706" s="124" t="n">
        <v>45476</v>
      </c>
      <c r="J706" s="138" t="n">
        <f aca="false">Racao!$L$24</f>
        <v>146.2105263</v>
      </c>
      <c r="K706" s="127" t="n">
        <f aca="false">(Dados_Peso!$Q$5-Dados_Peso!$P$5)/20</f>
        <v>3.68</v>
      </c>
      <c r="L706" s="16" t="n">
        <v>41</v>
      </c>
      <c r="M706" s="16" t="n">
        <v>850</v>
      </c>
      <c r="N706" s="18" t="n">
        <f aca="false">M706-B706</f>
        <v>407.73</v>
      </c>
      <c r="O706" s="139" t="n">
        <f aca="false">R706/Dados_Peso!$Q$9</f>
        <v>7.631686213</v>
      </c>
      <c r="P706" s="126" t="n">
        <f aca="false">(Dados_Peso!$Q$5-Dados_Peso!$K$5)/120</f>
        <v>3.414791667</v>
      </c>
      <c r="Q706" s="126" t="n">
        <f aca="false">R706*Racao!$G$7</f>
        <v>2.842162053</v>
      </c>
      <c r="R706" s="139" t="n">
        <f aca="false">Racao!$L$21</f>
        <v>561.6921053</v>
      </c>
    </row>
    <row r="707" customFormat="false" ht="15.75" hidden="false" customHeight="false" outlineLevel="0" collapsed="false">
      <c r="A707" s="25" t="e">
        <v>#NAME?</v>
      </c>
      <c r="B707" s="18" t="n">
        <v>448.8</v>
      </c>
      <c r="C707" s="58" t="n">
        <v>29</v>
      </c>
      <c r="D707" s="58" t="n">
        <v>24.4</v>
      </c>
      <c r="E707" s="58" t="n">
        <v>8</v>
      </c>
      <c r="F707" s="58" t="n">
        <v>9.5</v>
      </c>
      <c r="G707" s="58" t="n">
        <v>3.2</v>
      </c>
      <c r="H707" s="123" t="n">
        <v>3</v>
      </c>
      <c r="I707" s="124" t="n">
        <v>45476</v>
      </c>
      <c r="J707" s="138" t="n">
        <f aca="false">Racao!$L$24</f>
        <v>146.2105263</v>
      </c>
      <c r="K707" s="127" t="n">
        <f aca="false">(Dados_Peso!$Q$5-Dados_Peso!$P$5)/20</f>
        <v>3.68</v>
      </c>
      <c r="L707" s="16" t="n">
        <v>41</v>
      </c>
      <c r="M707" s="16" t="n">
        <v>850</v>
      </c>
      <c r="N707" s="18" t="n">
        <f aca="false">M707-B707</f>
        <v>401.2</v>
      </c>
      <c r="O707" s="139" t="n">
        <f aca="false">R707/Dados_Peso!$Q$9</f>
        <v>7.631686213</v>
      </c>
      <c r="P707" s="126" t="n">
        <f aca="false">(Dados_Peso!$Q$5-Dados_Peso!$K$5)/120</f>
        <v>3.414791667</v>
      </c>
      <c r="Q707" s="126" t="n">
        <f aca="false">R707*Racao!$G$7</f>
        <v>2.842162053</v>
      </c>
      <c r="R707" s="139" t="n">
        <f aca="false">Racao!$L$21</f>
        <v>561.6921053</v>
      </c>
    </row>
    <row r="708" customFormat="false" ht="15.75" hidden="false" customHeight="false" outlineLevel="0" collapsed="false">
      <c r="A708" s="25" t="e">
        <v>#NAME?</v>
      </c>
      <c r="B708" s="18" t="n">
        <v>491.32</v>
      </c>
      <c r="C708" s="58" t="n">
        <v>27.4</v>
      </c>
      <c r="D708" s="58" t="n">
        <v>23.3</v>
      </c>
      <c r="E708" s="58" t="n">
        <v>7.8</v>
      </c>
      <c r="F708" s="58" t="n">
        <v>8.8</v>
      </c>
      <c r="G708" s="58" t="n">
        <v>3</v>
      </c>
      <c r="H708" s="123" t="n">
        <v>3</v>
      </c>
      <c r="I708" s="124" t="n">
        <v>45476</v>
      </c>
      <c r="J708" s="138" t="n">
        <f aca="false">Racao!$L$24</f>
        <v>146.2105263</v>
      </c>
      <c r="K708" s="127" t="n">
        <f aca="false">(Dados_Peso!$Q$5-Dados_Peso!$P$5)/20</f>
        <v>3.68</v>
      </c>
      <c r="L708" s="16" t="n">
        <v>41</v>
      </c>
      <c r="M708" s="16" t="n">
        <v>850</v>
      </c>
      <c r="N708" s="18" t="n">
        <f aca="false">M708-B708</f>
        <v>358.68</v>
      </c>
      <c r="O708" s="139" t="n">
        <f aca="false">R708/Dados_Peso!$Q$9</f>
        <v>7.631686213</v>
      </c>
      <c r="P708" s="126" t="n">
        <f aca="false">(Dados_Peso!$Q$5-Dados_Peso!$K$5)/120</f>
        <v>3.414791667</v>
      </c>
      <c r="Q708" s="126" t="n">
        <f aca="false">R708*Racao!$G$7</f>
        <v>2.842162053</v>
      </c>
      <c r="R708" s="139" t="n">
        <f aca="false">Racao!$L$21</f>
        <v>561.6921053</v>
      </c>
    </row>
    <row r="709" customFormat="false" ht="15.75" hidden="false" customHeight="false" outlineLevel="0" collapsed="false">
      <c r="A709" s="25" t="e">
        <v>#NAME?</v>
      </c>
      <c r="B709" s="18" t="n">
        <v>450.9</v>
      </c>
      <c r="C709" s="58" t="n">
        <v>27</v>
      </c>
      <c r="D709" s="58" t="n">
        <v>22.8</v>
      </c>
      <c r="E709" s="58" t="n">
        <v>7.5</v>
      </c>
      <c r="F709" s="58" t="n">
        <v>8.6</v>
      </c>
      <c r="G709" s="58" t="n">
        <v>3.1</v>
      </c>
      <c r="H709" s="123" t="n">
        <v>3</v>
      </c>
      <c r="I709" s="124" t="n">
        <v>45476</v>
      </c>
      <c r="J709" s="138" t="n">
        <f aca="false">Racao!$L$24</f>
        <v>146.2105263</v>
      </c>
      <c r="K709" s="127" t="n">
        <f aca="false">(Dados_Peso!$Q$5-Dados_Peso!$P$5)/20</f>
        <v>3.68</v>
      </c>
      <c r="L709" s="16" t="n">
        <v>41</v>
      </c>
      <c r="M709" s="16" t="n">
        <v>850</v>
      </c>
      <c r="N709" s="18" t="n">
        <f aca="false">M709-B709</f>
        <v>399.1</v>
      </c>
      <c r="O709" s="139" t="n">
        <f aca="false">R709/Dados_Peso!$Q$9</f>
        <v>7.631686213</v>
      </c>
      <c r="P709" s="126" t="n">
        <f aca="false">(Dados_Peso!$Q$5-Dados_Peso!$K$5)/120</f>
        <v>3.414791667</v>
      </c>
      <c r="Q709" s="126" t="n">
        <f aca="false">R709*Racao!$G$7</f>
        <v>2.842162053</v>
      </c>
      <c r="R709" s="139" t="n">
        <f aca="false">Racao!$L$21</f>
        <v>561.6921053</v>
      </c>
    </row>
    <row r="710" customFormat="false" ht="15.75" hidden="false" customHeight="false" outlineLevel="0" collapsed="false">
      <c r="A710" s="25" t="e">
        <v>#NAME?</v>
      </c>
      <c r="B710" s="18" t="n">
        <v>531.06</v>
      </c>
      <c r="C710" s="58" t="n">
        <v>29.5</v>
      </c>
      <c r="D710" s="58" t="n">
        <v>25.4</v>
      </c>
      <c r="E710" s="58" t="n">
        <v>8.5</v>
      </c>
      <c r="F710" s="58" t="n">
        <v>9</v>
      </c>
      <c r="G710" s="58" t="n">
        <v>3.1</v>
      </c>
      <c r="H710" s="123" t="n">
        <v>3</v>
      </c>
      <c r="I710" s="124" t="n">
        <v>45476</v>
      </c>
      <c r="J710" s="138" t="n">
        <f aca="false">Racao!$L$24</f>
        <v>146.2105263</v>
      </c>
      <c r="K710" s="127" t="n">
        <f aca="false">(Dados_Peso!$Q$5-Dados_Peso!$P$5)/20</f>
        <v>3.68</v>
      </c>
      <c r="L710" s="16" t="n">
        <v>41</v>
      </c>
      <c r="M710" s="16" t="n">
        <v>850</v>
      </c>
      <c r="N710" s="18" t="n">
        <f aca="false">M710-B710</f>
        <v>318.94</v>
      </c>
      <c r="O710" s="139" t="n">
        <f aca="false">R710/Dados_Peso!$Q$9</f>
        <v>7.631686213</v>
      </c>
      <c r="P710" s="126" t="n">
        <f aca="false">(Dados_Peso!$Q$5-Dados_Peso!$K$5)/120</f>
        <v>3.414791667</v>
      </c>
      <c r="Q710" s="126" t="n">
        <f aca="false">R710*Racao!$G$7</f>
        <v>2.842162053</v>
      </c>
      <c r="R710" s="139" t="n">
        <f aca="false">Racao!$L$21</f>
        <v>561.6921053</v>
      </c>
    </row>
    <row r="711" customFormat="false" ht="15.75" hidden="false" customHeight="false" outlineLevel="0" collapsed="false">
      <c r="A711" s="25" t="e">
        <v>#NAME?</v>
      </c>
      <c r="B711" s="18" t="n">
        <v>516</v>
      </c>
      <c r="C711" s="58" t="n">
        <v>30</v>
      </c>
      <c r="D711" s="58" t="n">
        <v>25.8</v>
      </c>
      <c r="E711" s="58" t="n">
        <v>7.8</v>
      </c>
      <c r="F711" s="58" t="n">
        <v>9</v>
      </c>
      <c r="G711" s="58" t="n">
        <v>3.2</v>
      </c>
      <c r="H711" s="123" t="n">
        <v>3</v>
      </c>
      <c r="I711" s="124" t="n">
        <v>45476</v>
      </c>
      <c r="J711" s="138" t="n">
        <f aca="false">Racao!$L$24</f>
        <v>146.2105263</v>
      </c>
      <c r="K711" s="127" t="n">
        <f aca="false">(Dados_Peso!$Q$5-Dados_Peso!$P$5)/20</f>
        <v>3.68</v>
      </c>
      <c r="L711" s="16" t="n">
        <v>41</v>
      </c>
      <c r="M711" s="16" t="n">
        <v>850</v>
      </c>
      <c r="N711" s="18" t="n">
        <f aca="false">M711-B711</f>
        <v>334</v>
      </c>
      <c r="O711" s="139" t="n">
        <f aca="false">R711/Dados_Peso!$Q$9</f>
        <v>7.631686213</v>
      </c>
      <c r="P711" s="126" t="n">
        <f aca="false">(Dados_Peso!$Q$5-Dados_Peso!$K$5)/120</f>
        <v>3.414791667</v>
      </c>
      <c r="Q711" s="126" t="n">
        <f aca="false">R711*Racao!$G$7</f>
        <v>2.842162053</v>
      </c>
      <c r="R711" s="139" t="n">
        <f aca="false">Racao!$L$21</f>
        <v>561.6921053</v>
      </c>
    </row>
    <row r="712" customFormat="false" ht="15.75" hidden="false" customHeight="false" outlineLevel="0" collapsed="false">
      <c r="A712" s="25" t="e">
        <v>#NAME?</v>
      </c>
      <c r="B712" s="18" t="n">
        <v>522.39</v>
      </c>
      <c r="C712" s="58" t="n">
        <v>28.4</v>
      </c>
      <c r="D712" s="58" t="n">
        <v>24.9</v>
      </c>
      <c r="E712" s="58" t="n">
        <v>8</v>
      </c>
      <c r="F712" s="58" t="n">
        <v>8.8</v>
      </c>
      <c r="G712" s="58" t="n">
        <v>3.1</v>
      </c>
      <c r="H712" s="123" t="n">
        <v>3</v>
      </c>
      <c r="I712" s="124" t="n">
        <v>45476</v>
      </c>
      <c r="J712" s="138" t="n">
        <f aca="false">Racao!$L$24</f>
        <v>146.2105263</v>
      </c>
      <c r="K712" s="127" t="n">
        <f aca="false">(Dados_Peso!$Q$5-Dados_Peso!$P$5)/20</f>
        <v>3.68</v>
      </c>
      <c r="L712" s="16" t="n">
        <v>41</v>
      </c>
      <c r="M712" s="16" t="n">
        <v>850</v>
      </c>
      <c r="N712" s="18" t="n">
        <f aca="false">M712-B712</f>
        <v>327.61</v>
      </c>
      <c r="O712" s="139" t="n">
        <f aca="false">R712/Dados_Peso!$Q$9</f>
        <v>7.631686213</v>
      </c>
      <c r="P712" s="126" t="n">
        <f aca="false">(Dados_Peso!$Q$5-Dados_Peso!$K$5)/120</f>
        <v>3.414791667</v>
      </c>
      <c r="Q712" s="126" t="n">
        <f aca="false">R712*Racao!$G$7</f>
        <v>2.842162053</v>
      </c>
      <c r="R712" s="139" t="n">
        <f aca="false">Racao!$L$21</f>
        <v>561.6921053</v>
      </c>
    </row>
    <row r="713" customFormat="false" ht="15.75" hidden="false" customHeight="false" outlineLevel="0" collapsed="false">
      <c r="A713" s="25" t="e">
        <v>#NAME?</v>
      </c>
      <c r="B713" s="18" t="n">
        <v>417.94</v>
      </c>
      <c r="C713" s="58" t="n">
        <v>28.2</v>
      </c>
      <c r="D713" s="58" t="n">
        <v>24.7</v>
      </c>
      <c r="E713" s="58" t="n">
        <v>7.3</v>
      </c>
      <c r="F713" s="58" t="n">
        <v>8</v>
      </c>
      <c r="G713" s="58" t="n">
        <v>3.1</v>
      </c>
      <c r="H713" s="123" t="n">
        <v>3</v>
      </c>
      <c r="I713" s="124" t="n">
        <v>45476</v>
      </c>
      <c r="J713" s="138" t="n">
        <f aca="false">Racao!$L$24</f>
        <v>146.2105263</v>
      </c>
      <c r="K713" s="127" t="n">
        <f aca="false">(Dados_Peso!$Q$5-Dados_Peso!$P$5)/20</f>
        <v>3.68</v>
      </c>
      <c r="L713" s="16" t="n">
        <v>41</v>
      </c>
      <c r="M713" s="16" t="n">
        <v>850</v>
      </c>
      <c r="N713" s="18" t="n">
        <f aca="false">M713-B713</f>
        <v>432.06</v>
      </c>
      <c r="O713" s="139" t="n">
        <f aca="false">R713/Dados_Peso!$Q$9</f>
        <v>7.631686213</v>
      </c>
      <c r="P713" s="126" t="n">
        <f aca="false">(Dados_Peso!$Q$5-Dados_Peso!$K$5)/120</f>
        <v>3.414791667</v>
      </c>
      <c r="Q713" s="126" t="n">
        <f aca="false">R713*Racao!$G$7</f>
        <v>2.842162053</v>
      </c>
      <c r="R713" s="139" t="n">
        <f aca="false">Racao!$L$21</f>
        <v>561.6921053</v>
      </c>
    </row>
    <row r="714" customFormat="false" ht="15.75" hidden="false" customHeight="false" outlineLevel="0" collapsed="false">
      <c r="A714" s="25" t="e">
        <v>#NAME?</v>
      </c>
      <c r="B714" s="18" t="n">
        <v>510.54</v>
      </c>
      <c r="C714" s="58" t="n">
        <v>29.5</v>
      </c>
      <c r="D714" s="58" t="n">
        <v>25.3</v>
      </c>
      <c r="E714" s="58" t="n">
        <v>8.2</v>
      </c>
      <c r="F714" s="58" t="n">
        <v>9</v>
      </c>
      <c r="G714" s="58" t="n">
        <v>3.2</v>
      </c>
      <c r="H714" s="123" t="n">
        <v>3</v>
      </c>
      <c r="I714" s="124" t="n">
        <v>45476</v>
      </c>
      <c r="J714" s="138" t="n">
        <f aca="false">Racao!$L$24</f>
        <v>146.2105263</v>
      </c>
      <c r="K714" s="127" t="n">
        <f aca="false">(Dados_Peso!$Q$5-Dados_Peso!$P$5)/20</f>
        <v>3.68</v>
      </c>
      <c r="L714" s="16" t="n">
        <v>41</v>
      </c>
      <c r="M714" s="16" t="n">
        <v>850</v>
      </c>
      <c r="N714" s="18" t="n">
        <f aca="false">M714-B714</f>
        <v>339.46</v>
      </c>
      <c r="O714" s="139" t="n">
        <f aca="false">R714/Dados_Peso!$Q$9</f>
        <v>7.631686213</v>
      </c>
      <c r="P714" s="126" t="n">
        <f aca="false">(Dados_Peso!$Q$5-Dados_Peso!$K$5)/120</f>
        <v>3.414791667</v>
      </c>
      <c r="Q714" s="126" t="n">
        <f aca="false">R714*Racao!$G$7</f>
        <v>2.842162053</v>
      </c>
      <c r="R714" s="139" t="n">
        <f aca="false">Racao!$L$21</f>
        <v>561.6921053</v>
      </c>
    </row>
    <row r="715" customFormat="false" ht="15.75" hidden="false" customHeight="false" outlineLevel="0" collapsed="false">
      <c r="A715" s="25" t="e">
        <v>#NAME?</v>
      </c>
      <c r="B715" s="18" t="n">
        <v>547.3</v>
      </c>
      <c r="C715" s="58" t="n">
        <v>29.5</v>
      </c>
      <c r="D715" s="58" t="n">
        <v>25.3</v>
      </c>
      <c r="E715" s="58" t="n">
        <v>8</v>
      </c>
      <c r="F715" s="58" t="n">
        <v>9.5</v>
      </c>
      <c r="G715" s="58" t="n">
        <v>3.1</v>
      </c>
      <c r="H715" s="123" t="n">
        <v>3</v>
      </c>
      <c r="I715" s="124" t="n">
        <v>45476</v>
      </c>
      <c r="J715" s="138" t="n">
        <f aca="false">Racao!$L$24</f>
        <v>146.2105263</v>
      </c>
      <c r="K715" s="127" t="n">
        <f aca="false">(Dados_Peso!$Q$5-Dados_Peso!$P$5)/20</f>
        <v>3.68</v>
      </c>
      <c r="L715" s="16" t="n">
        <v>41</v>
      </c>
      <c r="M715" s="16" t="n">
        <v>850</v>
      </c>
      <c r="N715" s="18" t="n">
        <f aca="false">M715-B715</f>
        <v>302.7</v>
      </c>
      <c r="O715" s="139" t="n">
        <f aca="false">R715/Dados_Peso!$Q$9</f>
        <v>7.631686213</v>
      </c>
      <c r="P715" s="126" t="n">
        <f aca="false">(Dados_Peso!$Q$5-Dados_Peso!$K$5)/120</f>
        <v>3.414791667</v>
      </c>
      <c r="Q715" s="126" t="n">
        <f aca="false">R715*Racao!$G$7</f>
        <v>2.842162053</v>
      </c>
      <c r="R715" s="139" t="n">
        <f aca="false">Racao!$L$21</f>
        <v>561.6921053</v>
      </c>
    </row>
    <row r="716" customFormat="false" ht="15.75" hidden="false" customHeight="false" outlineLevel="0" collapsed="false">
      <c r="A716" s="25" t="e">
        <v>#NAME?</v>
      </c>
      <c r="B716" s="18" t="n">
        <v>471.5</v>
      </c>
      <c r="C716" s="58" t="n">
        <v>27.9</v>
      </c>
      <c r="D716" s="58" t="n">
        <v>23.8</v>
      </c>
      <c r="E716" s="58" t="n">
        <v>8</v>
      </c>
      <c r="F716" s="58" t="n">
        <v>8.6</v>
      </c>
      <c r="G716" s="58" t="n">
        <v>3.1</v>
      </c>
      <c r="H716" s="123" t="n">
        <v>3</v>
      </c>
      <c r="I716" s="124" t="n">
        <v>45476</v>
      </c>
      <c r="J716" s="138" t="n">
        <f aca="false">Racao!$L$24</f>
        <v>146.2105263</v>
      </c>
      <c r="K716" s="127" t="n">
        <f aca="false">(Dados_Peso!$Q$5-Dados_Peso!$P$5)/20</f>
        <v>3.68</v>
      </c>
      <c r="L716" s="16" t="n">
        <v>41</v>
      </c>
      <c r="M716" s="16" t="n">
        <v>850</v>
      </c>
      <c r="N716" s="18" t="n">
        <f aca="false">M716-B716</f>
        <v>378.5</v>
      </c>
      <c r="O716" s="139" t="n">
        <f aca="false">R716/Dados_Peso!$Q$9</f>
        <v>7.631686213</v>
      </c>
      <c r="P716" s="126" t="n">
        <f aca="false">(Dados_Peso!$Q$5-Dados_Peso!$K$5)/120</f>
        <v>3.414791667</v>
      </c>
      <c r="Q716" s="126" t="n">
        <f aca="false">R716*Racao!$G$7</f>
        <v>2.842162053</v>
      </c>
      <c r="R716" s="139" t="n">
        <f aca="false">Racao!$L$21</f>
        <v>561.6921053</v>
      </c>
    </row>
    <row r="717" customFormat="false" ht="15.75" hidden="false" customHeight="false" outlineLevel="0" collapsed="false">
      <c r="A717" s="25" t="e">
        <v>#NAME?</v>
      </c>
      <c r="B717" s="18" t="n">
        <v>484.08</v>
      </c>
      <c r="C717" s="58" t="n">
        <v>28.5</v>
      </c>
      <c r="D717" s="58" t="n">
        <v>24.4</v>
      </c>
      <c r="E717" s="58" t="n">
        <v>8</v>
      </c>
      <c r="F717" s="58" t="n">
        <v>9</v>
      </c>
      <c r="G717" s="58" t="n">
        <v>3.2</v>
      </c>
      <c r="H717" s="123" t="n">
        <v>3</v>
      </c>
      <c r="I717" s="124" t="n">
        <v>45476</v>
      </c>
      <c r="J717" s="138" t="n">
        <f aca="false">Racao!$L$24</f>
        <v>146.2105263</v>
      </c>
      <c r="K717" s="127" t="n">
        <f aca="false">(Dados_Peso!$Q$5-Dados_Peso!$P$5)/20</f>
        <v>3.68</v>
      </c>
      <c r="L717" s="16" t="n">
        <v>41</v>
      </c>
      <c r="M717" s="16" t="n">
        <v>850</v>
      </c>
      <c r="N717" s="18" t="n">
        <f aca="false">M717-B717</f>
        <v>365.92</v>
      </c>
      <c r="O717" s="139" t="n">
        <f aca="false">R717/Dados_Peso!$Q$9</f>
        <v>7.631686213</v>
      </c>
      <c r="P717" s="126" t="n">
        <f aca="false">(Dados_Peso!$Q$5-Dados_Peso!$K$5)/120</f>
        <v>3.414791667</v>
      </c>
      <c r="Q717" s="127" t="n">
        <f aca="false">R717*Racao!$G$7</f>
        <v>2.842162053</v>
      </c>
      <c r="R717" s="139" t="n">
        <f aca="false">Racao!$L$21</f>
        <v>561.6921053</v>
      </c>
    </row>
    <row r="718" customFormat="false" ht="15.75" hidden="false" customHeight="false" outlineLevel="0" collapsed="false">
      <c r="A718" s="25" t="e">
        <v>#NAME?</v>
      </c>
      <c r="B718" s="18" t="n">
        <v>412.29</v>
      </c>
      <c r="C718" s="58" t="n">
        <v>27</v>
      </c>
      <c r="D718" s="58" t="n">
        <v>22.8</v>
      </c>
      <c r="E718" s="58" t="n">
        <v>7.4</v>
      </c>
      <c r="F718" s="58" t="n">
        <v>8.5</v>
      </c>
      <c r="G718" s="58" t="n">
        <v>3.1</v>
      </c>
      <c r="H718" s="123" t="n">
        <v>3</v>
      </c>
      <c r="I718" s="124" t="n">
        <v>45476</v>
      </c>
      <c r="J718" s="138" t="n">
        <f aca="false">Racao!$L$24</f>
        <v>146.2105263</v>
      </c>
      <c r="K718" s="127" t="n">
        <f aca="false">(Dados_Peso!$Q$5-Dados_Peso!$P$5)/20</f>
        <v>3.68</v>
      </c>
      <c r="L718" s="16" t="n">
        <v>41</v>
      </c>
      <c r="M718" s="16" t="n">
        <v>850</v>
      </c>
      <c r="N718" s="18" t="n">
        <f aca="false">M718-B718</f>
        <v>437.71</v>
      </c>
      <c r="O718" s="139" t="n">
        <f aca="false">R718/Dados_Peso!$Q$9</f>
        <v>7.631686213</v>
      </c>
      <c r="P718" s="126" t="n">
        <f aca="false">(Dados_Peso!$Q$5-Dados_Peso!$K$5)/120</f>
        <v>3.414791667</v>
      </c>
      <c r="Q718" s="127" t="n">
        <f aca="false">R718*Racao!$G$7</f>
        <v>2.842162053</v>
      </c>
      <c r="R718" s="139" t="n">
        <f aca="false">Racao!$L$21</f>
        <v>561.6921053</v>
      </c>
    </row>
    <row r="719" customFormat="false" ht="15.75" hidden="false" customHeight="false" outlineLevel="0" collapsed="false">
      <c r="A719" s="25" t="e">
        <v>#NAME?</v>
      </c>
      <c r="B719" s="18" t="n">
        <v>391.06</v>
      </c>
      <c r="C719" s="58" t="n">
        <v>27.2</v>
      </c>
      <c r="D719" s="58" t="n">
        <v>23.1</v>
      </c>
      <c r="E719" s="58" t="n">
        <v>7.4</v>
      </c>
      <c r="F719" s="58" t="n">
        <v>8.4</v>
      </c>
      <c r="G719" s="58" t="n">
        <v>3.1</v>
      </c>
      <c r="H719" s="123" t="n">
        <v>3</v>
      </c>
      <c r="I719" s="124" t="n">
        <v>45476</v>
      </c>
      <c r="J719" s="138" t="n">
        <f aca="false">Racao!$L$24</f>
        <v>146.2105263</v>
      </c>
      <c r="K719" s="127" t="n">
        <f aca="false">(Dados_Peso!$Q$5-Dados_Peso!$P$5)/20</f>
        <v>3.68</v>
      </c>
      <c r="L719" s="16" t="n">
        <v>41</v>
      </c>
      <c r="M719" s="16" t="n">
        <v>850</v>
      </c>
      <c r="N719" s="18" t="n">
        <f aca="false">M719-B719</f>
        <v>458.94</v>
      </c>
      <c r="O719" s="139" t="n">
        <f aca="false">R719/Dados_Peso!$Q$9</f>
        <v>7.631686213</v>
      </c>
      <c r="P719" s="126" t="n">
        <f aca="false">(Dados_Peso!$Q$5-Dados_Peso!$K$5)/120</f>
        <v>3.414791667</v>
      </c>
      <c r="Q719" s="127" t="n">
        <f aca="false">R719*Racao!$G$7</f>
        <v>2.842162053</v>
      </c>
      <c r="R719" s="139" t="n">
        <f aca="false">Racao!$L$21</f>
        <v>561.6921053</v>
      </c>
    </row>
    <row r="720" customFormat="false" ht="15.75" hidden="false" customHeight="false" outlineLevel="0" collapsed="false">
      <c r="A720" s="25" t="e">
        <v>#NAME?</v>
      </c>
      <c r="B720" s="18" t="n">
        <v>492.04</v>
      </c>
      <c r="C720" s="58" t="n">
        <v>28</v>
      </c>
      <c r="D720" s="58" t="n">
        <v>23.6</v>
      </c>
      <c r="E720" s="58" t="n">
        <v>7.8</v>
      </c>
      <c r="F720" s="58" t="n">
        <v>9.1</v>
      </c>
      <c r="G720" s="58" t="n">
        <v>3.2</v>
      </c>
      <c r="H720" s="123" t="n">
        <v>3</v>
      </c>
      <c r="I720" s="124" t="n">
        <v>45476</v>
      </c>
      <c r="J720" s="138" t="n">
        <f aca="false">Racao!$L$24</f>
        <v>146.2105263</v>
      </c>
      <c r="K720" s="127" t="n">
        <f aca="false">(Dados_Peso!$Q$5-Dados_Peso!$P$5)/20</f>
        <v>3.68</v>
      </c>
      <c r="L720" s="16" t="n">
        <v>41</v>
      </c>
      <c r="M720" s="16" t="n">
        <v>850</v>
      </c>
      <c r="N720" s="18" t="n">
        <f aca="false">M720-B720</f>
        <v>357.96</v>
      </c>
      <c r="O720" s="139" t="n">
        <f aca="false">R720/Dados_Peso!$Q$9</f>
        <v>7.631686213</v>
      </c>
      <c r="P720" s="126" t="n">
        <f aca="false">(Dados_Peso!$Q$5-Dados_Peso!$K$5)/120</f>
        <v>3.414791667</v>
      </c>
      <c r="Q720" s="127" t="n">
        <f aca="false">R720*Racao!$G$7</f>
        <v>2.842162053</v>
      </c>
      <c r="R720" s="139" t="n">
        <f aca="false">Racao!$L$21</f>
        <v>561.6921053</v>
      </c>
    </row>
    <row r="721" customFormat="false" ht="15.75" hidden="false" customHeight="false" outlineLevel="0" collapsed="false">
      <c r="A721" s="25" t="e">
        <v>#NAME?</v>
      </c>
      <c r="B721" s="18" t="n">
        <v>442.04</v>
      </c>
      <c r="C721" s="58" t="n">
        <v>28.1</v>
      </c>
      <c r="D721" s="58" t="n">
        <v>23.4</v>
      </c>
      <c r="E721" s="58" t="n">
        <v>7.5</v>
      </c>
      <c r="F721" s="58" t="n">
        <v>8.9</v>
      </c>
      <c r="G721" s="58" t="n">
        <v>3.2</v>
      </c>
      <c r="H721" s="123" t="n">
        <v>3</v>
      </c>
      <c r="I721" s="124" t="n">
        <v>45476</v>
      </c>
      <c r="J721" s="138" t="n">
        <f aca="false">Racao!$L$24</f>
        <v>146.2105263</v>
      </c>
      <c r="K721" s="127" t="n">
        <f aca="false">(Dados_Peso!$Q$5-Dados_Peso!$P$5)/20</f>
        <v>3.68</v>
      </c>
      <c r="L721" s="16" t="n">
        <v>41</v>
      </c>
      <c r="M721" s="16" t="n">
        <v>850</v>
      </c>
      <c r="N721" s="18" t="n">
        <f aca="false">M721-B721</f>
        <v>407.96</v>
      </c>
      <c r="O721" s="139" t="n">
        <f aca="false">R721/Dados_Peso!$Q$9</f>
        <v>7.631686213</v>
      </c>
      <c r="P721" s="126" t="n">
        <f aca="false">(Dados_Peso!$Q$5-Dados_Peso!$K$5)/120</f>
        <v>3.414791667</v>
      </c>
      <c r="Q721" s="127" t="n">
        <f aca="false">R721*Racao!$G$7</f>
        <v>2.842162053</v>
      </c>
      <c r="R721" s="139" t="n">
        <f aca="false">Racao!$L$21</f>
        <v>561.6921053</v>
      </c>
    </row>
    <row r="722" customFormat="false" ht="15.75" hidden="false" customHeight="false" outlineLevel="0" collapsed="false">
      <c r="A722" s="25" t="e">
        <v>#NAME?</v>
      </c>
      <c r="B722" s="18" t="n">
        <v>380.61</v>
      </c>
      <c r="C722" s="58" t="n">
        <v>26.2</v>
      </c>
      <c r="D722" s="58" t="n">
        <v>21.8</v>
      </c>
      <c r="E722" s="58" t="n">
        <v>7</v>
      </c>
      <c r="F722" s="58" t="n">
        <v>8.2</v>
      </c>
      <c r="G722" s="58" t="n">
        <v>3.2</v>
      </c>
      <c r="H722" s="123" t="n">
        <v>3</v>
      </c>
      <c r="I722" s="124" t="n">
        <v>45476</v>
      </c>
      <c r="J722" s="138" t="n">
        <f aca="false">Racao!$L$24</f>
        <v>146.2105263</v>
      </c>
      <c r="K722" s="127" t="n">
        <f aca="false">(Dados_Peso!$Q$5-Dados_Peso!$P$5)/20</f>
        <v>3.68</v>
      </c>
      <c r="L722" s="16" t="n">
        <v>41</v>
      </c>
      <c r="M722" s="16" t="n">
        <v>850</v>
      </c>
      <c r="N722" s="18" t="n">
        <f aca="false">M722-B722</f>
        <v>469.39</v>
      </c>
      <c r="O722" s="139" t="n">
        <f aca="false">R722/Dados_Peso!$Q$9</f>
        <v>7.631686213</v>
      </c>
      <c r="P722" s="126" t="n">
        <f aca="false">(Dados_Peso!$Q$5-Dados_Peso!$K$5)/120</f>
        <v>3.414791667</v>
      </c>
      <c r="Q722" s="127" t="n">
        <f aca="false">R722*Racao!$G$7</f>
        <v>2.842162053</v>
      </c>
      <c r="R722" s="139" t="n">
        <f aca="false">Racao!$L$21</f>
        <v>561.6921053</v>
      </c>
    </row>
    <row r="723" customFormat="false" ht="15.75" hidden="false" customHeight="false" outlineLevel="0" collapsed="false">
      <c r="A723" s="25" t="e">
        <v>#NAME?</v>
      </c>
      <c r="B723" s="18" t="n">
        <v>435.08</v>
      </c>
      <c r="C723" s="58" t="n">
        <v>28.5</v>
      </c>
      <c r="D723" s="58" t="n">
        <v>24.4</v>
      </c>
      <c r="E723" s="58" t="n">
        <v>8</v>
      </c>
      <c r="F723" s="58" t="n">
        <v>8.1</v>
      </c>
      <c r="G723" s="58" t="n">
        <v>3.2</v>
      </c>
      <c r="H723" s="123" t="n">
        <v>3</v>
      </c>
      <c r="I723" s="124" t="n">
        <v>45476</v>
      </c>
      <c r="J723" s="138" t="n">
        <f aca="false">Racao!$L$24</f>
        <v>146.2105263</v>
      </c>
      <c r="K723" s="127" t="n">
        <f aca="false">(Dados_Peso!$Q$5-Dados_Peso!$P$5)/20</f>
        <v>3.68</v>
      </c>
      <c r="L723" s="16" t="n">
        <v>41</v>
      </c>
      <c r="M723" s="16" t="n">
        <v>850</v>
      </c>
      <c r="N723" s="18" t="n">
        <f aca="false">M723-B723</f>
        <v>414.92</v>
      </c>
      <c r="O723" s="139" t="n">
        <f aca="false">R723/Dados_Peso!$Q$9</f>
        <v>7.631686213</v>
      </c>
      <c r="P723" s="126" t="n">
        <f aca="false">(Dados_Peso!$Q$5-Dados_Peso!$K$5)/120</f>
        <v>3.414791667</v>
      </c>
      <c r="Q723" s="127" t="n">
        <f aca="false">R723*Racao!$G$7</f>
        <v>2.842162053</v>
      </c>
      <c r="R723" s="139" t="n">
        <f aca="false">Racao!$L$21</f>
        <v>561.6921053</v>
      </c>
    </row>
    <row r="724" customFormat="false" ht="15.75" hidden="false" customHeight="false" outlineLevel="0" collapsed="false">
      <c r="A724" s="25" t="e">
        <v>#NAME?</v>
      </c>
      <c r="B724" s="18" t="n">
        <v>410.03</v>
      </c>
      <c r="C724" s="58" t="n">
        <v>27.8</v>
      </c>
      <c r="D724" s="58" t="n">
        <v>23.8</v>
      </c>
      <c r="E724" s="58" t="n">
        <v>8</v>
      </c>
      <c r="F724" s="58" t="n">
        <v>8.6</v>
      </c>
      <c r="G724" s="58" t="n">
        <v>3.1</v>
      </c>
      <c r="H724" s="123" t="n">
        <v>3</v>
      </c>
      <c r="I724" s="124" t="n">
        <v>45476</v>
      </c>
      <c r="J724" s="138" t="n">
        <f aca="false">Racao!$L$24</f>
        <v>146.2105263</v>
      </c>
      <c r="K724" s="127" t="n">
        <f aca="false">(Dados_Peso!$Q$5-Dados_Peso!$P$5)/20</f>
        <v>3.68</v>
      </c>
      <c r="L724" s="16" t="n">
        <v>41</v>
      </c>
      <c r="M724" s="16" t="n">
        <v>850</v>
      </c>
      <c r="N724" s="18" t="n">
        <f aca="false">M724-B724</f>
        <v>439.97</v>
      </c>
      <c r="O724" s="139" t="n">
        <f aca="false">R724/Dados_Peso!$Q$9</f>
        <v>7.631686213</v>
      </c>
      <c r="P724" s="126" t="n">
        <f aca="false">(Dados_Peso!$Q$5-Dados_Peso!$K$5)/120</f>
        <v>3.414791667</v>
      </c>
      <c r="Q724" s="127" t="n">
        <f aca="false">R724*Racao!$G$7</f>
        <v>2.842162053</v>
      </c>
      <c r="R724" s="139" t="n">
        <f aca="false">Racao!$L$21</f>
        <v>561.6921053</v>
      </c>
    </row>
    <row r="725" customFormat="false" ht="15.75" hidden="false" customHeight="false" outlineLevel="0" collapsed="false">
      <c r="A725" s="25" t="e">
        <v>#NAME?</v>
      </c>
      <c r="B725" s="18" t="n">
        <v>357.37</v>
      </c>
      <c r="C725" s="58" t="n">
        <v>24.3</v>
      </c>
      <c r="D725" s="58" t="n">
        <v>20.6</v>
      </c>
      <c r="E725" s="58" t="n">
        <v>7.4</v>
      </c>
      <c r="F725" s="58" t="n">
        <v>8.4</v>
      </c>
      <c r="G725" s="58" t="n">
        <v>3.1</v>
      </c>
      <c r="H725" s="123" t="n">
        <v>3</v>
      </c>
      <c r="I725" s="124" t="n">
        <v>45476</v>
      </c>
      <c r="J725" s="138" t="n">
        <f aca="false">Racao!$L$24</f>
        <v>146.2105263</v>
      </c>
      <c r="K725" s="127" t="n">
        <f aca="false">(Dados_Peso!$Q$5-Dados_Peso!$P$5)/20</f>
        <v>3.68</v>
      </c>
      <c r="L725" s="16" t="n">
        <v>41</v>
      </c>
      <c r="M725" s="16" t="n">
        <v>850</v>
      </c>
      <c r="N725" s="18" t="n">
        <f aca="false">M725-B725</f>
        <v>492.63</v>
      </c>
      <c r="O725" s="139" t="n">
        <f aca="false">R725/Dados_Peso!$Q$9</f>
        <v>7.631686213</v>
      </c>
      <c r="P725" s="126" t="n">
        <f aca="false">(Dados_Peso!$Q$5-Dados_Peso!$K$5)/120</f>
        <v>3.414791667</v>
      </c>
      <c r="Q725" s="127" t="n">
        <f aca="false">R725*Racao!$G$7</f>
        <v>2.842162053</v>
      </c>
      <c r="R725" s="139" t="n">
        <f aca="false">Racao!$L$21</f>
        <v>561.6921053</v>
      </c>
    </row>
    <row r="726" customFormat="false" ht="15.75" hidden="false" customHeight="false" outlineLevel="0" collapsed="false">
      <c r="A726" s="25" t="e">
        <v>#NAME?</v>
      </c>
      <c r="B726" s="18" t="n">
        <v>388.18</v>
      </c>
      <c r="C726" s="58" t="n">
        <v>27.4</v>
      </c>
      <c r="D726" s="58" t="n">
        <v>23.2</v>
      </c>
      <c r="E726" s="58" t="n">
        <v>7.3</v>
      </c>
      <c r="F726" s="58" t="n">
        <v>8.1</v>
      </c>
      <c r="G726" s="58" t="n">
        <v>3.1</v>
      </c>
      <c r="H726" s="123" t="n">
        <v>3</v>
      </c>
      <c r="I726" s="124" t="n">
        <v>45476</v>
      </c>
      <c r="J726" s="138" t="n">
        <f aca="false">Racao!$L$24</f>
        <v>146.2105263</v>
      </c>
      <c r="K726" s="127" t="n">
        <f aca="false">(Dados_Peso!$Q$5-Dados_Peso!$P$5)/20</f>
        <v>3.68</v>
      </c>
      <c r="L726" s="16" t="n">
        <v>41</v>
      </c>
      <c r="M726" s="16" t="n">
        <v>850</v>
      </c>
      <c r="N726" s="18" t="n">
        <f aca="false">M726-B726</f>
        <v>461.82</v>
      </c>
      <c r="O726" s="139" t="n">
        <f aca="false">R726/Dados_Peso!$Q$9</f>
        <v>7.631686213</v>
      </c>
      <c r="P726" s="126" t="n">
        <f aca="false">(Dados_Peso!$Q$5-Dados_Peso!$K$5)/120</f>
        <v>3.414791667</v>
      </c>
      <c r="Q726" s="127" t="n">
        <f aca="false">R726*Racao!$G$7</f>
        <v>2.842162053</v>
      </c>
      <c r="R726" s="139" t="n">
        <f aca="false">Racao!$L$21</f>
        <v>561.6921053</v>
      </c>
    </row>
    <row r="727" customFormat="false" ht="15.75" hidden="false" customHeight="false" outlineLevel="0" collapsed="false">
      <c r="A727" s="25" t="e">
        <v>#NAME?</v>
      </c>
      <c r="B727" s="18" t="n">
        <v>486.08</v>
      </c>
      <c r="C727" s="58" t="n">
        <v>29.8</v>
      </c>
      <c r="D727" s="58" t="n">
        <v>25.6</v>
      </c>
      <c r="E727" s="58" t="n">
        <v>8</v>
      </c>
      <c r="F727" s="58" t="n">
        <v>8.8</v>
      </c>
      <c r="G727" s="58" t="n">
        <v>3.1</v>
      </c>
      <c r="H727" s="123" t="n">
        <v>3</v>
      </c>
      <c r="I727" s="124" t="n">
        <v>45476</v>
      </c>
      <c r="J727" s="138" t="n">
        <f aca="false">Racao!$L$24</f>
        <v>146.2105263</v>
      </c>
      <c r="K727" s="127" t="n">
        <f aca="false">(Dados_Peso!$Q$5-Dados_Peso!$P$5)/20</f>
        <v>3.68</v>
      </c>
      <c r="L727" s="16" t="n">
        <v>41</v>
      </c>
      <c r="M727" s="16" t="n">
        <v>850</v>
      </c>
      <c r="N727" s="18" t="n">
        <f aca="false">M727-B727</f>
        <v>363.92</v>
      </c>
      <c r="O727" s="139" t="n">
        <f aca="false">R727/Dados_Peso!$Q$9</f>
        <v>7.631686213</v>
      </c>
      <c r="P727" s="126" t="n">
        <f aca="false">(Dados_Peso!$Q$5-Dados_Peso!$K$5)/120</f>
        <v>3.414791667</v>
      </c>
      <c r="Q727" s="127" t="n">
        <f aca="false">R727*Racao!$G$7</f>
        <v>2.842162053</v>
      </c>
      <c r="R727" s="139" t="n">
        <f aca="false">Racao!$L$21</f>
        <v>561.6921053</v>
      </c>
    </row>
    <row r="728" customFormat="false" ht="15.75" hidden="false" customHeight="false" outlineLevel="0" collapsed="false">
      <c r="A728" s="25" t="e">
        <v>#NAME?</v>
      </c>
      <c r="B728" s="18" t="n">
        <v>411.17</v>
      </c>
      <c r="C728" s="58" t="n">
        <v>26.8</v>
      </c>
      <c r="D728" s="58" t="n">
        <v>22.8</v>
      </c>
      <c r="E728" s="58" t="n">
        <v>7.8</v>
      </c>
      <c r="F728" s="58" t="n">
        <v>8.4</v>
      </c>
      <c r="G728" s="58" t="n">
        <v>3.2</v>
      </c>
      <c r="H728" s="123" t="n">
        <v>3</v>
      </c>
      <c r="I728" s="124" t="n">
        <v>45476</v>
      </c>
      <c r="J728" s="138" t="n">
        <f aca="false">Racao!$L$24</f>
        <v>146.2105263</v>
      </c>
      <c r="K728" s="127" t="n">
        <f aca="false">(Dados_Peso!$Q$5-Dados_Peso!$P$5)/20</f>
        <v>3.68</v>
      </c>
      <c r="L728" s="16" t="n">
        <v>41</v>
      </c>
      <c r="M728" s="16" t="n">
        <v>850</v>
      </c>
      <c r="N728" s="18" t="n">
        <f aca="false">M728-B728</f>
        <v>438.83</v>
      </c>
      <c r="O728" s="139" t="n">
        <f aca="false">R728/Dados_Peso!$Q$9</f>
        <v>7.631686213</v>
      </c>
      <c r="P728" s="126" t="n">
        <f aca="false">(Dados_Peso!$Q$5-Dados_Peso!$K$5)/120</f>
        <v>3.414791667</v>
      </c>
      <c r="Q728" s="127" t="n">
        <f aca="false">R728*Racao!$G$7</f>
        <v>2.842162053</v>
      </c>
      <c r="R728" s="139" t="n">
        <f aca="false">Racao!$L$21</f>
        <v>561.6921053</v>
      </c>
    </row>
    <row r="729" customFormat="false" ht="15.75" hidden="false" customHeight="false" outlineLevel="0" collapsed="false">
      <c r="A729" s="25" t="e">
        <v>#NAME?</v>
      </c>
      <c r="B729" s="18" t="n">
        <v>430.29</v>
      </c>
      <c r="C729" s="58" t="n">
        <v>28.1</v>
      </c>
      <c r="D729" s="58" t="n">
        <v>23.6</v>
      </c>
      <c r="E729" s="58" t="n">
        <v>7.8</v>
      </c>
      <c r="F729" s="58" t="n">
        <v>8.8</v>
      </c>
      <c r="G729" s="58" t="n">
        <v>3.1</v>
      </c>
      <c r="H729" s="123" t="n">
        <v>3</v>
      </c>
      <c r="I729" s="124" t="n">
        <v>45476</v>
      </c>
      <c r="J729" s="138" t="n">
        <f aca="false">Racao!$L$24</f>
        <v>146.2105263</v>
      </c>
      <c r="K729" s="127" t="n">
        <f aca="false">(Dados_Peso!$Q$5-Dados_Peso!$P$5)/20</f>
        <v>3.68</v>
      </c>
      <c r="L729" s="16" t="n">
        <v>41</v>
      </c>
      <c r="M729" s="16" t="n">
        <v>850</v>
      </c>
      <c r="N729" s="18" t="n">
        <f aca="false">M729-B729</f>
        <v>419.71</v>
      </c>
      <c r="O729" s="139" t="n">
        <f aca="false">R729/Dados_Peso!$Q$9</f>
        <v>7.631686213</v>
      </c>
      <c r="P729" s="126" t="n">
        <f aca="false">(Dados_Peso!$Q$5-Dados_Peso!$K$5)/120</f>
        <v>3.414791667</v>
      </c>
      <c r="Q729" s="127" t="n">
        <f aca="false">R729*Racao!$G$7</f>
        <v>2.842162053</v>
      </c>
      <c r="R729" s="139" t="n">
        <f aca="false">Racao!$L$21</f>
        <v>561.6921053</v>
      </c>
    </row>
    <row r="730" customFormat="false" ht="15.75" hidden="false" customHeight="false" outlineLevel="0" collapsed="false">
      <c r="A730" s="25" t="e">
        <v>#NAME?</v>
      </c>
      <c r="B730" s="18" t="n">
        <v>501.26</v>
      </c>
      <c r="C730" s="58" t="n">
        <v>28.4</v>
      </c>
      <c r="D730" s="58" t="n">
        <v>24.6</v>
      </c>
      <c r="E730" s="58" t="n">
        <v>7.8</v>
      </c>
      <c r="F730" s="58" t="n">
        <v>8.8</v>
      </c>
      <c r="G730" s="58" t="n">
        <v>3.2</v>
      </c>
      <c r="H730" s="123" t="n">
        <v>3</v>
      </c>
      <c r="I730" s="124" t="n">
        <v>45476</v>
      </c>
      <c r="J730" s="138" t="n">
        <f aca="false">Racao!$L$24</f>
        <v>146.2105263</v>
      </c>
      <c r="K730" s="127" t="n">
        <f aca="false">(Dados_Peso!$Q$5-Dados_Peso!$P$5)/20</f>
        <v>3.68</v>
      </c>
      <c r="L730" s="16" t="n">
        <v>41</v>
      </c>
      <c r="M730" s="16" t="n">
        <v>850</v>
      </c>
      <c r="N730" s="18" t="n">
        <f aca="false">M730-B730</f>
        <v>348.74</v>
      </c>
      <c r="O730" s="139" t="n">
        <f aca="false">R730/Dados_Peso!$Q$9</f>
        <v>7.631686213</v>
      </c>
      <c r="P730" s="126" t="n">
        <f aca="false">(Dados_Peso!$Q$5-Dados_Peso!$K$5)/120</f>
        <v>3.414791667</v>
      </c>
      <c r="Q730" s="127" t="n">
        <f aca="false">R730*Racao!$G$7</f>
        <v>2.842162053</v>
      </c>
      <c r="R730" s="139" t="n">
        <f aca="false">Racao!$L$21</f>
        <v>561.6921053</v>
      </c>
    </row>
    <row r="731" customFormat="false" ht="15.75" hidden="false" customHeight="false" outlineLevel="0" collapsed="false">
      <c r="A731" s="25" t="e">
        <v>#NAME?</v>
      </c>
      <c r="B731" s="18" t="n">
        <v>400.08</v>
      </c>
      <c r="C731" s="58" t="n">
        <v>27.5</v>
      </c>
      <c r="D731" s="58" t="n">
        <v>22.8</v>
      </c>
      <c r="E731" s="58" t="n">
        <v>7.6</v>
      </c>
      <c r="F731" s="58" t="n">
        <v>8.5</v>
      </c>
      <c r="G731" s="58" t="n">
        <v>3.1</v>
      </c>
      <c r="H731" s="123" t="n">
        <v>3</v>
      </c>
      <c r="I731" s="124" t="n">
        <v>45476</v>
      </c>
      <c r="J731" s="138" t="n">
        <f aca="false">Racao!$L$24</f>
        <v>146.2105263</v>
      </c>
      <c r="K731" s="127" t="n">
        <f aca="false">(Dados_Peso!$Q$5-Dados_Peso!$P$5)/20</f>
        <v>3.68</v>
      </c>
      <c r="L731" s="16" t="n">
        <v>41</v>
      </c>
      <c r="M731" s="16" t="n">
        <v>850</v>
      </c>
      <c r="N731" s="18" t="n">
        <f aca="false">M731-B731</f>
        <v>449.92</v>
      </c>
      <c r="O731" s="139" t="n">
        <f aca="false">R731/Dados_Peso!$Q$9</f>
        <v>7.631686213</v>
      </c>
      <c r="P731" s="126" t="n">
        <f aca="false">(Dados_Peso!$Q$5-Dados_Peso!$K$5)/120</f>
        <v>3.414791667</v>
      </c>
      <c r="Q731" s="127" t="n">
        <f aca="false">R731*Racao!$G$7</f>
        <v>2.842162053</v>
      </c>
      <c r="R731" s="139" t="n">
        <f aca="false">Racao!$L$21</f>
        <v>561.6921053</v>
      </c>
    </row>
    <row r="732" customFormat="false" ht="15.75" hidden="false" customHeight="false" outlineLevel="0" collapsed="false">
      <c r="A732" s="25" t="e">
        <v>#NAME?</v>
      </c>
      <c r="B732" s="18" t="n">
        <v>440.14</v>
      </c>
      <c r="C732" s="58" t="n">
        <v>28.3</v>
      </c>
      <c r="D732" s="58" t="n">
        <v>24</v>
      </c>
      <c r="E732" s="58" t="n">
        <v>7.6</v>
      </c>
      <c r="F732" s="58" t="n">
        <v>8.9</v>
      </c>
      <c r="G732" s="58" t="n">
        <v>3.1</v>
      </c>
      <c r="H732" s="123" t="n">
        <v>3</v>
      </c>
      <c r="I732" s="124" t="n">
        <v>45476</v>
      </c>
      <c r="J732" s="138" t="n">
        <f aca="false">Racao!$L$24</f>
        <v>146.2105263</v>
      </c>
      <c r="K732" s="127" t="n">
        <f aca="false">(Dados_Peso!$Q$5-Dados_Peso!$P$5)/20</f>
        <v>3.68</v>
      </c>
      <c r="L732" s="16" t="n">
        <v>41</v>
      </c>
      <c r="M732" s="16" t="n">
        <v>850</v>
      </c>
      <c r="N732" s="18" t="n">
        <f aca="false">M732-B732</f>
        <v>409.86</v>
      </c>
      <c r="O732" s="139" t="n">
        <f aca="false">R732/Dados_Peso!$Q$9</f>
        <v>7.631686213</v>
      </c>
      <c r="P732" s="126" t="n">
        <f aca="false">(Dados_Peso!$Q$5-Dados_Peso!$K$5)/120</f>
        <v>3.414791667</v>
      </c>
      <c r="Q732" s="127" t="n">
        <f aca="false">R732*Racao!$G$7</f>
        <v>2.842162053</v>
      </c>
      <c r="R732" s="139" t="n">
        <f aca="false">Racao!$L$21</f>
        <v>561.6921053</v>
      </c>
    </row>
    <row r="733" customFormat="false" ht="15.75" hidden="false" customHeight="false" outlineLevel="0" collapsed="false">
      <c r="A733" s="29"/>
    </row>
    <row r="734" customFormat="false" ht="15.75" hidden="false" customHeight="false" outlineLevel="0" collapsed="false">
      <c r="A734" s="29"/>
    </row>
    <row r="735" customFormat="false" ht="15.75" hidden="false" customHeight="false" outlineLevel="0" collapsed="false">
      <c r="A735" s="29"/>
    </row>
    <row r="736" customFormat="false" ht="15.75" hidden="false" customHeight="false" outlineLevel="0" collapsed="false">
      <c r="A736" s="29"/>
    </row>
    <row r="737" customFormat="false" ht="15.75" hidden="false" customHeight="false" outlineLevel="0" collapsed="false">
      <c r="A737" s="29"/>
    </row>
    <row r="738" customFormat="false" ht="15.75" hidden="false" customHeight="false" outlineLevel="0" collapsed="false">
      <c r="A738" s="29"/>
    </row>
    <row r="739" customFormat="false" ht="15.75" hidden="false" customHeight="false" outlineLevel="0" collapsed="false">
      <c r="A739" s="29"/>
    </row>
    <row r="740" customFormat="false" ht="15.75" hidden="false" customHeight="false" outlineLevel="0" collapsed="false">
      <c r="A740" s="29"/>
    </row>
    <row r="741" customFormat="false" ht="15.75" hidden="false" customHeight="false" outlineLevel="0" collapsed="false">
      <c r="A741" s="29"/>
    </row>
    <row r="742" customFormat="false" ht="15.75" hidden="false" customHeight="false" outlineLevel="0" collapsed="false">
      <c r="A742" s="29"/>
    </row>
    <row r="743" customFormat="false" ht="15.75" hidden="false" customHeight="false" outlineLevel="0" collapsed="false">
      <c r="A743" s="29"/>
    </row>
    <row r="744" customFormat="false" ht="15.75" hidden="false" customHeight="false" outlineLevel="0" collapsed="false">
      <c r="A744" s="29"/>
    </row>
    <row r="745" customFormat="false" ht="15.75" hidden="false" customHeight="false" outlineLevel="0" collapsed="false">
      <c r="A745" s="29"/>
    </row>
    <row r="746" customFormat="false" ht="15.75" hidden="false" customHeight="false" outlineLevel="0" collapsed="false">
      <c r="A746" s="29"/>
    </row>
    <row r="747" customFormat="false" ht="15.75" hidden="false" customHeight="false" outlineLevel="0" collapsed="false">
      <c r="A747" s="29"/>
    </row>
    <row r="748" customFormat="false" ht="15.75" hidden="false" customHeight="false" outlineLevel="0" collapsed="false">
      <c r="A748" s="29"/>
    </row>
    <row r="749" customFormat="false" ht="15.75" hidden="false" customHeight="false" outlineLevel="0" collapsed="false">
      <c r="A749" s="29"/>
    </row>
    <row r="750" customFormat="false" ht="15.75" hidden="false" customHeight="false" outlineLevel="0" collapsed="false">
      <c r="A750" s="29"/>
    </row>
    <row r="751" customFormat="false" ht="15.75" hidden="false" customHeight="false" outlineLevel="0" collapsed="false">
      <c r="A751" s="29"/>
    </row>
    <row r="752" customFormat="false" ht="15.75" hidden="false" customHeight="false" outlineLevel="0" collapsed="false">
      <c r="A752" s="29"/>
    </row>
    <row r="753" customFormat="false" ht="15.75" hidden="false" customHeight="false" outlineLevel="0" collapsed="false">
      <c r="A753" s="29"/>
    </row>
    <row r="754" customFormat="false" ht="15.75" hidden="false" customHeight="false" outlineLevel="0" collapsed="false">
      <c r="A754" s="29"/>
    </row>
    <row r="755" customFormat="false" ht="15.75" hidden="false" customHeight="false" outlineLevel="0" collapsed="false">
      <c r="A755" s="29"/>
    </row>
    <row r="756" customFormat="false" ht="15.75" hidden="false" customHeight="false" outlineLevel="0" collapsed="false">
      <c r="A756" s="29"/>
    </row>
    <row r="757" customFormat="false" ht="15.75" hidden="false" customHeight="false" outlineLevel="0" collapsed="false">
      <c r="A757" s="29"/>
    </row>
    <row r="758" customFormat="false" ht="15.75" hidden="false" customHeight="false" outlineLevel="0" collapsed="false">
      <c r="A758" s="29"/>
    </row>
    <row r="759" customFormat="false" ht="15.75" hidden="false" customHeight="false" outlineLevel="0" collapsed="false">
      <c r="A759" s="29"/>
    </row>
    <row r="760" customFormat="false" ht="15.75" hidden="false" customHeight="false" outlineLevel="0" collapsed="false">
      <c r="A760" s="29"/>
    </row>
    <row r="761" customFormat="false" ht="15.75" hidden="false" customHeight="false" outlineLevel="0" collapsed="false">
      <c r="A761" s="29"/>
    </row>
    <row r="762" customFormat="false" ht="15.75" hidden="false" customHeight="false" outlineLevel="0" collapsed="false">
      <c r="A762" s="29"/>
    </row>
    <row r="763" customFormat="false" ht="15.75" hidden="false" customHeight="false" outlineLevel="0" collapsed="false">
      <c r="A763" s="29"/>
    </row>
    <row r="764" customFormat="false" ht="15.75" hidden="false" customHeight="false" outlineLevel="0" collapsed="false">
      <c r="A764" s="29"/>
    </row>
    <row r="765" customFormat="false" ht="15.75" hidden="false" customHeight="false" outlineLevel="0" collapsed="false">
      <c r="A765" s="29"/>
    </row>
    <row r="766" customFormat="false" ht="15.75" hidden="false" customHeight="false" outlineLevel="0" collapsed="false">
      <c r="A766" s="29"/>
    </row>
    <row r="767" customFormat="false" ht="15.75" hidden="false" customHeight="false" outlineLevel="0" collapsed="false">
      <c r="A767" s="29"/>
    </row>
    <row r="768" customFormat="false" ht="15.75" hidden="false" customHeight="false" outlineLevel="0" collapsed="false">
      <c r="A768" s="29"/>
    </row>
    <row r="769" customFormat="false" ht="15.75" hidden="false" customHeight="false" outlineLevel="0" collapsed="false">
      <c r="A769" s="29"/>
    </row>
    <row r="770" customFormat="false" ht="15.75" hidden="false" customHeight="false" outlineLevel="0" collapsed="false">
      <c r="A770" s="29"/>
    </row>
    <row r="771" customFormat="false" ht="15.75" hidden="false" customHeight="false" outlineLevel="0" collapsed="false">
      <c r="A771" s="29"/>
    </row>
    <row r="772" customFormat="false" ht="15.75" hidden="false" customHeight="false" outlineLevel="0" collapsed="false">
      <c r="A772" s="29"/>
    </row>
    <row r="773" customFormat="false" ht="15.75" hidden="false" customHeight="false" outlineLevel="0" collapsed="false">
      <c r="A773" s="29"/>
    </row>
    <row r="774" customFormat="false" ht="15.75" hidden="false" customHeight="false" outlineLevel="0" collapsed="false">
      <c r="A774" s="29"/>
    </row>
    <row r="775" customFormat="false" ht="15.75" hidden="false" customHeight="false" outlineLevel="0" collapsed="false">
      <c r="A775" s="29"/>
    </row>
    <row r="776" customFormat="false" ht="15.75" hidden="false" customHeight="false" outlineLevel="0" collapsed="false">
      <c r="A776" s="29"/>
    </row>
    <row r="777" customFormat="false" ht="15.75" hidden="false" customHeight="false" outlineLevel="0" collapsed="false">
      <c r="A777" s="29"/>
    </row>
    <row r="778" customFormat="false" ht="15.75" hidden="false" customHeight="false" outlineLevel="0" collapsed="false">
      <c r="A778" s="29"/>
    </row>
    <row r="779" customFormat="false" ht="15.75" hidden="false" customHeight="false" outlineLevel="0" collapsed="false">
      <c r="A779" s="29"/>
    </row>
    <row r="780" customFormat="false" ht="15.75" hidden="false" customHeight="false" outlineLevel="0" collapsed="false">
      <c r="A780" s="29"/>
    </row>
    <row r="781" customFormat="false" ht="15.75" hidden="false" customHeight="false" outlineLevel="0" collapsed="false">
      <c r="A781" s="29"/>
    </row>
    <row r="782" customFormat="false" ht="15.75" hidden="false" customHeight="false" outlineLevel="0" collapsed="false">
      <c r="A782" s="29"/>
    </row>
    <row r="783" customFormat="false" ht="15.75" hidden="false" customHeight="false" outlineLevel="0" collapsed="false">
      <c r="A783" s="29"/>
    </row>
    <row r="784" customFormat="false" ht="15.75" hidden="false" customHeight="false" outlineLevel="0" collapsed="false">
      <c r="A784" s="29"/>
    </row>
    <row r="785" customFormat="false" ht="15.75" hidden="false" customHeight="false" outlineLevel="0" collapsed="false">
      <c r="A785" s="29"/>
    </row>
    <row r="786" customFormat="false" ht="15.75" hidden="false" customHeight="false" outlineLevel="0" collapsed="false">
      <c r="A786" s="29"/>
    </row>
    <row r="787" customFormat="false" ht="15.75" hidden="false" customHeight="false" outlineLevel="0" collapsed="false">
      <c r="A787" s="29"/>
    </row>
    <row r="788" customFormat="false" ht="15.75" hidden="false" customHeight="false" outlineLevel="0" collapsed="false">
      <c r="A788" s="29"/>
    </row>
    <row r="789" customFormat="false" ht="15.75" hidden="false" customHeight="false" outlineLevel="0" collapsed="false">
      <c r="A789" s="29"/>
    </row>
    <row r="790" customFormat="false" ht="15.75" hidden="false" customHeight="false" outlineLevel="0" collapsed="false">
      <c r="A790" s="29"/>
    </row>
    <row r="791" customFormat="false" ht="15.75" hidden="false" customHeight="false" outlineLevel="0" collapsed="false">
      <c r="A791" s="29"/>
    </row>
    <row r="792" customFormat="false" ht="15.75" hidden="false" customHeight="false" outlineLevel="0" collapsed="false">
      <c r="A792" s="29"/>
    </row>
    <row r="793" customFormat="false" ht="15.75" hidden="false" customHeight="false" outlineLevel="0" collapsed="false">
      <c r="A793" s="29"/>
    </row>
    <row r="794" customFormat="false" ht="15.75" hidden="false" customHeight="false" outlineLevel="0" collapsed="false">
      <c r="A794" s="29"/>
    </row>
    <row r="795" customFormat="false" ht="15.75" hidden="false" customHeight="false" outlineLevel="0" collapsed="false">
      <c r="A795" s="29"/>
    </row>
    <row r="796" customFormat="false" ht="15.75" hidden="false" customHeight="false" outlineLevel="0" collapsed="false">
      <c r="A796" s="29"/>
    </row>
    <row r="797" customFormat="false" ht="15.75" hidden="false" customHeight="false" outlineLevel="0" collapsed="false">
      <c r="A797" s="29"/>
    </row>
    <row r="798" customFormat="false" ht="15.75" hidden="false" customHeight="false" outlineLevel="0" collapsed="false">
      <c r="A798" s="29"/>
    </row>
    <row r="799" customFormat="false" ht="15.75" hidden="false" customHeight="false" outlineLevel="0" collapsed="false">
      <c r="A799" s="29"/>
    </row>
    <row r="800" customFormat="false" ht="15.75" hidden="false" customHeight="false" outlineLevel="0" collapsed="false">
      <c r="A800" s="29"/>
    </row>
    <row r="801" customFormat="false" ht="15.75" hidden="false" customHeight="false" outlineLevel="0" collapsed="false">
      <c r="A801" s="29"/>
    </row>
    <row r="802" customFormat="false" ht="15.75" hidden="false" customHeight="false" outlineLevel="0" collapsed="false">
      <c r="A802" s="29"/>
    </row>
    <row r="803" customFormat="false" ht="15.75" hidden="false" customHeight="false" outlineLevel="0" collapsed="false">
      <c r="A803" s="29"/>
    </row>
    <row r="804" customFormat="false" ht="15.75" hidden="false" customHeight="false" outlineLevel="0" collapsed="false">
      <c r="A804" s="29"/>
    </row>
    <row r="805" customFormat="false" ht="15.75" hidden="false" customHeight="false" outlineLevel="0" collapsed="false">
      <c r="A805" s="29"/>
    </row>
    <row r="806" customFormat="false" ht="15.75" hidden="false" customHeight="false" outlineLevel="0" collapsed="false">
      <c r="A806" s="29"/>
    </row>
    <row r="807" customFormat="false" ht="15.75" hidden="false" customHeight="false" outlineLevel="0" collapsed="false">
      <c r="A807" s="29"/>
    </row>
    <row r="808" customFormat="false" ht="15.75" hidden="false" customHeight="false" outlineLevel="0" collapsed="false">
      <c r="A808" s="29"/>
    </row>
    <row r="809" customFormat="false" ht="15.75" hidden="false" customHeight="false" outlineLevel="0" collapsed="false">
      <c r="A809" s="29"/>
    </row>
    <row r="810" customFormat="false" ht="15.75" hidden="false" customHeight="false" outlineLevel="0" collapsed="false">
      <c r="A810" s="29"/>
    </row>
    <row r="811" customFormat="false" ht="15.75" hidden="false" customHeight="false" outlineLevel="0" collapsed="false">
      <c r="A811" s="29"/>
    </row>
    <row r="812" customFormat="false" ht="15.75" hidden="false" customHeight="false" outlineLevel="0" collapsed="false">
      <c r="A812" s="29"/>
    </row>
    <row r="813" customFormat="false" ht="15.75" hidden="false" customHeight="false" outlineLevel="0" collapsed="false">
      <c r="A813" s="29"/>
    </row>
    <row r="814" customFormat="false" ht="15.75" hidden="false" customHeight="false" outlineLevel="0" collapsed="false">
      <c r="A814" s="29"/>
    </row>
    <row r="815" customFormat="false" ht="15.75" hidden="false" customHeight="false" outlineLevel="0" collapsed="false">
      <c r="A815" s="29"/>
    </row>
    <row r="816" customFormat="false" ht="15.75" hidden="false" customHeight="false" outlineLevel="0" collapsed="false">
      <c r="A816" s="29"/>
    </row>
    <row r="817" customFormat="false" ht="15.75" hidden="false" customHeight="false" outlineLevel="0" collapsed="false">
      <c r="A817" s="29"/>
    </row>
    <row r="818" customFormat="false" ht="15.75" hidden="false" customHeight="false" outlineLevel="0" collapsed="false">
      <c r="A818" s="29"/>
    </row>
    <row r="819" customFormat="false" ht="15.75" hidden="false" customHeight="false" outlineLevel="0" collapsed="false">
      <c r="A819" s="29"/>
    </row>
    <row r="820" customFormat="false" ht="15.75" hidden="false" customHeight="false" outlineLevel="0" collapsed="false">
      <c r="A820" s="29"/>
    </row>
    <row r="821" customFormat="false" ht="15.75" hidden="false" customHeight="false" outlineLevel="0" collapsed="false">
      <c r="A821" s="29"/>
    </row>
    <row r="822" customFormat="false" ht="15.75" hidden="false" customHeight="false" outlineLevel="0" collapsed="false">
      <c r="A822" s="29"/>
    </row>
    <row r="823" customFormat="false" ht="15.75" hidden="false" customHeight="false" outlineLevel="0" collapsed="false">
      <c r="A823" s="29"/>
    </row>
    <row r="824" customFormat="false" ht="15.75" hidden="false" customHeight="false" outlineLevel="0" collapsed="false">
      <c r="A824" s="29"/>
    </row>
    <row r="825" customFormat="false" ht="15.75" hidden="false" customHeight="false" outlineLevel="0" collapsed="false">
      <c r="A825" s="29"/>
    </row>
    <row r="826" customFormat="false" ht="15.75" hidden="false" customHeight="false" outlineLevel="0" collapsed="false">
      <c r="A826" s="29"/>
    </row>
    <row r="827" customFormat="false" ht="15.75" hidden="false" customHeight="false" outlineLevel="0" collapsed="false">
      <c r="A827" s="29"/>
    </row>
    <row r="828" customFormat="false" ht="15.75" hidden="false" customHeight="false" outlineLevel="0" collapsed="false">
      <c r="A828" s="29"/>
    </row>
    <row r="829" customFormat="false" ht="15.75" hidden="false" customHeight="false" outlineLevel="0" collapsed="false">
      <c r="A829" s="29"/>
    </row>
    <row r="830" customFormat="false" ht="15.75" hidden="false" customHeight="false" outlineLevel="0" collapsed="false">
      <c r="A830" s="29"/>
    </row>
    <row r="831" customFormat="false" ht="15.75" hidden="false" customHeight="false" outlineLevel="0" collapsed="false">
      <c r="A831" s="29"/>
    </row>
    <row r="832" customFormat="false" ht="15.75" hidden="false" customHeight="false" outlineLevel="0" collapsed="false">
      <c r="A832" s="29"/>
    </row>
    <row r="833" customFormat="false" ht="15.75" hidden="false" customHeight="false" outlineLevel="0" collapsed="false">
      <c r="A833" s="29"/>
    </row>
    <row r="834" customFormat="false" ht="15.75" hidden="false" customHeight="false" outlineLevel="0" collapsed="false">
      <c r="A834" s="29"/>
    </row>
    <row r="835" customFormat="false" ht="15.75" hidden="false" customHeight="false" outlineLevel="0" collapsed="false">
      <c r="A835" s="29"/>
    </row>
    <row r="836" customFormat="false" ht="15.75" hidden="false" customHeight="false" outlineLevel="0" collapsed="false">
      <c r="A836" s="29"/>
    </row>
    <row r="837" customFormat="false" ht="15.75" hidden="false" customHeight="false" outlineLevel="0" collapsed="false">
      <c r="A837" s="29"/>
    </row>
    <row r="838" customFormat="false" ht="15.75" hidden="false" customHeight="false" outlineLevel="0" collapsed="false">
      <c r="A838" s="29"/>
    </row>
    <row r="839" customFormat="false" ht="15.75" hidden="false" customHeight="false" outlineLevel="0" collapsed="false">
      <c r="A839" s="29"/>
    </row>
    <row r="840" customFormat="false" ht="15.75" hidden="false" customHeight="false" outlineLevel="0" collapsed="false">
      <c r="A840" s="29"/>
    </row>
    <row r="841" customFormat="false" ht="15.75" hidden="false" customHeight="false" outlineLevel="0" collapsed="false">
      <c r="A841" s="29"/>
    </row>
    <row r="842" customFormat="false" ht="15.75" hidden="false" customHeight="false" outlineLevel="0" collapsed="false">
      <c r="A842" s="29"/>
    </row>
    <row r="843" customFormat="false" ht="15.75" hidden="false" customHeight="false" outlineLevel="0" collapsed="false">
      <c r="A843" s="29"/>
    </row>
    <row r="844" customFormat="false" ht="15.75" hidden="false" customHeight="false" outlineLevel="0" collapsed="false">
      <c r="A844" s="29"/>
    </row>
    <row r="845" customFormat="false" ht="15.75" hidden="false" customHeight="false" outlineLevel="0" collapsed="false">
      <c r="A845" s="29"/>
    </row>
    <row r="846" customFormat="false" ht="15.75" hidden="false" customHeight="false" outlineLevel="0" collapsed="false">
      <c r="A846" s="29"/>
    </row>
    <row r="847" customFormat="false" ht="15.75" hidden="false" customHeight="false" outlineLevel="0" collapsed="false">
      <c r="A847" s="29"/>
    </row>
    <row r="848" customFormat="false" ht="15.75" hidden="false" customHeight="false" outlineLevel="0" collapsed="false">
      <c r="A848" s="29"/>
    </row>
    <row r="849" customFormat="false" ht="15.75" hidden="false" customHeight="false" outlineLevel="0" collapsed="false">
      <c r="A849" s="29"/>
    </row>
    <row r="850" customFormat="false" ht="15.75" hidden="false" customHeight="false" outlineLevel="0" collapsed="false">
      <c r="A850" s="29"/>
    </row>
    <row r="851" customFormat="false" ht="15.75" hidden="false" customHeight="false" outlineLevel="0" collapsed="false">
      <c r="A851" s="29"/>
    </row>
    <row r="852" customFormat="false" ht="15.75" hidden="false" customHeight="false" outlineLevel="0" collapsed="false">
      <c r="A852" s="29"/>
    </row>
    <row r="853" customFormat="false" ht="15.75" hidden="false" customHeight="false" outlineLevel="0" collapsed="false">
      <c r="A853" s="29"/>
    </row>
    <row r="854" customFormat="false" ht="15.75" hidden="false" customHeight="false" outlineLevel="0" collapsed="false">
      <c r="A854" s="29"/>
    </row>
    <row r="855" customFormat="false" ht="15.75" hidden="false" customHeight="false" outlineLevel="0" collapsed="false">
      <c r="A855" s="29"/>
    </row>
    <row r="856" customFormat="false" ht="15.75" hidden="false" customHeight="false" outlineLevel="0" collapsed="false">
      <c r="A856" s="29"/>
    </row>
    <row r="857" customFormat="false" ht="15.75" hidden="false" customHeight="false" outlineLevel="0" collapsed="false">
      <c r="A857" s="29"/>
    </row>
    <row r="858" customFormat="false" ht="15.75" hidden="false" customHeight="false" outlineLevel="0" collapsed="false">
      <c r="A858" s="29"/>
    </row>
    <row r="859" customFormat="false" ht="15.75" hidden="false" customHeight="false" outlineLevel="0" collapsed="false">
      <c r="A859" s="29"/>
    </row>
    <row r="860" customFormat="false" ht="15.75" hidden="false" customHeight="false" outlineLevel="0" collapsed="false">
      <c r="A860" s="29"/>
    </row>
    <row r="861" customFormat="false" ht="15.75" hidden="false" customHeight="false" outlineLevel="0" collapsed="false">
      <c r="A861" s="29"/>
    </row>
    <row r="862" customFormat="false" ht="15.75" hidden="false" customHeight="false" outlineLevel="0" collapsed="false">
      <c r="A862" s="29"/>
    </row>
    <row r="863" customFormat="false" ht="15.75" hidden="false" customHeight="false" outlineLevel="0" collapsed="false">
      <c r="A863" s="29"/>
    </row>
    <row r="864" customFormat="false" ht="15.75" hidden="false" customHeight="false" outlineLevel="0" collapsed="false">
      <c r="A864" s="29"/>
    </row>
    <row r="865" customFormat="false" ht="15.75" hidden="false" customHeight="false" outlineLevel="0" collapsed="false">
      <c r="A865" s="29"/>
    </row>
    <row r="866" customFormat="false" ht="15.75" hidden="false" customHeight="false" outlineLevel="0" collapsed="false">
      <c r="A866" s="29"/>
    </row>
    <row r="867" customFormat="false" ht="15.75" hidden="false" customHeight="false" outlineLevel="0" collapsed="false">
      <c r="A867" s="29"/>
    </row>
    <row r="868" customFormat="false" ht="15.75" hidden="false" customHeight="false" outlineLevel="0" collapsed="false">
      <c r="A868" s="29"/>
    </row>
    <row r="869" customFormat="false" ht="15.75" hidden="false" customHeight="false" outlineLevel="0" collapsed="false">
      <c r="A869" s="29"/>
    </row>
    <row r="870" customFormat="false" ht="15.75" hidden="false" customHeight="false" outlineLevel="0" collapsed="false">
      <c r="A870" s="29"/>
    </row>
    <row r="871" customFormat="false" ht="15.75" hidden="false" customHeight="false" outlineLevel="0" collapsed="false">
      <c r="A871" s="29"/>
    </row>
    <row r="872" customFormat="false" ht="15.75" hidden="false" customHeight="false" outlineLevel="0" collapsed="false">
      <c r="A872" s="29"/>
    </row>
    <row r="873" customFormat="false" ht="15.75" hidden="false" customHeight="false" outlineLevel="0" collapsed="false">
      <c r="A873" s="29"/>
    </row>
    <row r="874" customFormat="false" ht="15.75" hidden="false" customHeight="false" outlineLevel="0" collapsed="false">
      <c r="A874" s="29"/>
    </row>
    <row r="875" customFormat="false" ht="15.75" hidden="false" customHeight="false" outlineLevel="0" collapsed="false">
      <c r="A875" s="29"/>
    </row>
    <row r="876" customFormat="false" ht="15.75" hidden="false" customHeight="false" outlineLevel="0" collapsed="false">
      <c r="A876" s="29"/>
    </row>
    <row r="877" customFormat="false" ht="15.75" hidden="false" customHeight="false" outlineLevel="0" collapsed="false">
      <c r="A877" s="29"/>
    </row>
    <row r="878" customFormat="false" ht="15.75" hidden="false" customHeight="false" outlineLevel="0" collapsed="false">
      <c r="A878" s="29"/>
    </row>
    <row r="879" customFormat="false" ht="15.75" hidden="false" customHeight="false" outlineLevel="0" collapsed="false">
      <c r="A879" s="29"/>
    </row>
    <row r="880" customFormat="false" ht="15.75" hidden="false" customHeight="false" outlineLevel="0" collapsed="false">
      <c r="A880" s="29"/>
    </row>
    <row r="881" customFormat="false" ht="15.75" hidden="false" customHeight="false" outlineLevel="0" collapsed="false">
      <c r="A881" s="29"/>
    </row>
    <row r="882" customFormat="false" ht="15.75" hidden="false" customHeight="false" outlineLevel="0" collapsed="false">
      <c r="A882" s="29"/>
    </row>
    <row r="883" customFormat="false" ht="15.75" hidden="false" customHeight="false" outlineLevel="0" collapsed="false">
      <c r="A883" s="29"/>
    </row>
    <row r="884" customFormat="false" ht="15.75" hidden="false" customHeight="false" outlineLevel="0" collapsed="false">
      <c r="A884" s="29"/>
    </row>
    <row r="885" customFormat="false" ht="15.75" hidden="false" customHeight="false" outlineLevel="0" collapsed="false">
      <c r="A885" s="29"/>
    </row>
    <row r="886" customFormat="false" ht="15.75" hidden="false" customHeight="false" outlineLevel="0" collapsed="false">
      <c r="A886" s="29"/>
    </row>
    <row r="887" customFormat="false" ht="15.75" hidden="false" customHeight="false" outlineLevel="0" collapsed="false">
      <c r="A887" s="29"/>
    </row>
    <row r="888" customFormat="false" ht="15.75" hidden="false" customHeight="false" outlineLevel="0" collapsed="false">
      <c r="A888" s="29"/>
    </row>
    <row r="889" customFormat="false" ht="15.75" hidden="false" customHeight="false" outlineLevel="0" collapsed="false">
      <c r="A889" s="29"/>
    </row>
    <row r="890" customFormat="false" ht="15.75" hidden="false" customHeight="false" outlineLevel="0" collapsed="false">
      <c r="A890" s="29"/>
    </row>
    <row r="891" customFormat="false" ht="15.75" hidden="false" customHeight="false" outlineLevel="0" collapsed="false">
      <c r="A891" s="29"/>
    </row>
    <row r="892" customFormat="false" ht="15.75" hidden="false" customHeight="false" outlineLevel="0" collapsed="false">
      <c r="A892" s="29"/>
    </row>
    <row r="893" customFormat="false" ht="15.75" hidden="false" customHeight="false" outlineLevel="0" collapsed="false">
      <c r="A893" s="29"/>
    </row>
    <row r="894" customFormat="false" ht="15.75" hidden="false" customHeight="false" outlineLevel="0" collapsed="false">
      <c r="A894" s="29"/>
    </row>
    <row r="895" customFormat="false" ht="15.75" hidden="false" customHeight="false" outlineLevel="0" collapsed="false">
      <c r="A895" s="29"/>
    </row>
    <row r="896" customFormat="false" ht="15.75" hidden="false" customHeight="false" outlineLevel="0" collapsed="false">
      <c r="A896" s="29"/>
    </row>
    <row r="897" customFormat="false" ht="15.75" hidden="false" customHeight="false" outlineLevel="0" collapsed="false">
      <c r="A897" s="29"/>
    </row>
    <row r="898" customFormat="false" ht="15.75" hidden="false" customHeight="false" outlineLevel="0" collapsed="false">
      <c r="A898" s="29"/>
    </row>
    <row r="899" customFormat="false" ht="15.75" hidden="false" customHeight="false" outlineLevel="0" collapsed="false">
      <c r="A899" s="29"/>
    </row>
    <row r="900" customFormat="false" ht="15.75" hidden="false" customHeight="false" outlineLevel="0" collapsed="false">
      <c r="A900" s="29"/>
    </row>
    <row r="901" customFormat="false" ht="15.75" hidden="false" customHeight="false" outlineLevel="0" collapsed="false">
      <c r="A901" s="29"/>
    </row>
    <row r="902" customFormat="false" ht="15.75" hidden="false" customHeight="false" outlineLevel="0" collapsed="false">
      <c r="A902" s="29"/>
    </row>
    <row r="903" customFormat="false" ht="15.75" hidden="false" customHeight="false" outlineLevel="0" collapsed="false">
      <c r="A903" s="29"/>
    </row>
    <row r="904" customFormat="false" ht="15.75" hidden="false" customHeight="false" outlineLevel="0" collapsed="false">
      <c r="A904" s="29"/>
    </row>
    <row r="905" customFormat="false" ht="15.75" hidden="false" customHeight="false" outlineLevel="0" collapsed="false">
      <c r="A905" s="29"/>
    </row>
    <row r="906" customFormat="false" ht="15.75" hidden="false" customHeight="false" outlineLevel="0" collapsed="false">
      <c r="A906" s="29"/>
    </row>
    <row r="907" customFormat="false" ht="15.75" hidden="false" customHeight="false" outlineLevel="0" collapsed="false">
      <c r="A907" s="29"/>
    </row>
    <row r="908" customFormat="false" ht="15.75" hidden="false" customHeight="false" outlineLevel="0" collapsed="false">
      <c r="A908" s="29"/>
    </row>
    <row r="909" customFormat="false" ht="15.75" hidden="false" customHeight="false" outlineLevel="0" collapsed="false">
      <c r="A909" s="29"/>
    </row>
    <row r="910" customFormat="false" ht="15.75" hidden="false" customHeight="false" outlineLevel="0" collapsed="false">
      <c r="A910" s="29"/>
    </row>
    <row r="911" customFormat="false" ht="15.75" hidden="false" customHeight="false" outlineLevel="0" collapsed="false">
      <c r="A911" s="29"/>
    </row>
    <row r="912" customFormat="false" ht="15.75" hidden="false" customHeight="false" outlineLevel="0" collapsed="false">
      <c r="A912" s="29"/>
    </row>
    <row r="913" customFormat="false" ht="15.75" hidden="false" customHeight="false" outlineLevel="0" collapsed="false">
      <c r="A913" s="29"/>
    </row>
    <row r="914" customFormat="false" ht="15.75" hidden="false" customHeight="false" outlineLevel="0" collapsed="false">
      <c r="A914" s="29"/>
    </row>
    <row r="915" customFormat="false" ht="15.75" hidden="false" customHeight="false" outlineLevel="0" collapsed="false">
      <c r="A915" s="29"/>
    </row>
    <row r="916" customFormat="false" ht="15.75" hidden="false" customHeight="false" outlineLevel="0" collapsed="false">
      <c r="A916" s="29"/>
    </row>
    <row r="917" customFormat="false" ht="15.75" hidden="false" customHeight="false" outlineLevel="0" collapsed="false">
      <c r="A917" s="29"/>
    </row>
    <row r="918" customFormat="false" ht="15.75" hidden="false" customHeight="false" outlineLevel="0" collapsed="false">
      <c r="A918" s="29"/>
    </row>
    <row r="919" customFormat="false" ht="15.75" hidden="false" customHeight="false" outlineLevel="0" collapsed="false">
      <c r="A919" s="29"/>
    </row>
    <row r="920" customFormat="false" ht="15.75" hidden="false" customHeight="false" outlineLevel="0" collapsed="false">
      <c r="A920" s="29"/>
    </row>
    <row r="921" customFormat="false" ht="15.75" hidden="false" customHeight="false" outlineLevel="0" collapsed="false">
      <c r="A921" s="29"/>
    </row>
    <row r="922" customFormat="false" ht="15.75" hidden="false" customHeight="false" outlineLevel="0" collapsed="false">
      <c r="A922" s="29"/>
    </row>
    <row r="923" customFormat="false" ht="15.75" hidden="false" customHeight="false" outlineLevel="0" collapsed="false">
      <c r="A923" s="29"/>
    </row>
    <row r="924" customFormat="false" ht="15.75" hidden="false" customHeight="false" outlineLevel="0" collapsed="false">
      <c r="A924" s="29"/>
    </row>
    <row r="925" customFormat="false" ht="15.75" hidden="false" customHeight="false" outlineLevel="0" collapsed="false">
      <c r="A925" s="29"/>
    </row>
    <row r="926" customFormat="false" ht="15.75" hidden="false" customHeight="false" outlineLevel="0" collapsed="false">
      <c r="A926" s="29"/>
    </row>
    <row r="927" customFormat="false" ht="15.75" hidden="false" customHeight="false" outlineLevel="0" collapsed="false">
      <c r="A927" s="29"/>
    </row>
    <row r="928" customFormat="false" ht="15.75" hidden="false" customHeight="false" outlineLevel="0" collapsed="false">
      <c r="A928" s="29"/>
    </row>
    <row r="929" customFormat="false" ht="15.75" hidden="false" customHeight="false" outlineLevel="0" collapsed="false">
      <c r="A929" s="29"/>
    </row>
    <row r="930" customFormat="false" ht="15.75" hidden="false" customHeight="false" outlineLevel="0" collapsed="false">
      <c r="A930" s="29"/>
    </row>
    <row r="931" customFormat="false" ht="15.75" hidden="false" customHeight="false" outlineLevel="0" collapsed="false">
      <c r="A931" s="29"/>
    </row>
    <row r="932" customFormat="false" ht="15.75" hidden="false" customHeight="false" outlineLevel="0" collapsed="false">
      <c r="A932" s="29"/>
    </row>
    <row r="933" customFormat="false" ht="15.75" hidden="false" customHeight="false" outlineLevel="0" collapsed="false">
      <c r="A933" s="29"/>
    </row>
    <row r="934" customFormat="false" ht="15.75" hidden="false" customHeight="false" outlineLevel="0" collapsed="false">
      <c r="A934" s="29"/>
    </row>
    <row r="935" customFormat="false" ht="15.75" hidden="false" customHeight="false" outlineLevel="0" collapsed="false">
      <c r="A935" s="29"/>
    </row>
    <row r="936" customFormat="false" ht="15.75" hidden="false" customHeight="false" outlineLevel="0" collapsed="false">
      <c r="A936" s="29"/>
    </row>
    <row r="937" customFormat="false" ht="15.75" hidden="false" customHeight="false" outlineLevel="0" collapsed="false">
      <c r="A937" s="29"/>
    </row>
    <row r="938" customFormat="false" ht="15.75" hidden="false" customHeight="false" outlineLevel="0" collapsed="false">
      <c r="A938" s="29"/>
    </row>
    <row r="939" customFormat="false" ht="15.75" hidden="false" customHeight="false" outlineLevel="0" collapsed="false">
      <c r="A939" s="29"/>
    </row>
    <row r="940" customFormat="false" ht="15.75" hidden="false" customHeight="false" outlineLevel="0" collapsed="false">
      <c r="A940" s="29"/>
    </row>
    <row r="941" customFormat="false" ht="15.75" hidden="false" customHeight="false" outlineLevel="0" collapsed="false">
      <c r="A941" s="29"/>
    </row>
    <row r="942" customFormat="false" ht="15.75" hidden="false" customHeight="false" outlineLevel="0" collapsed="false">
      <c r="A942" s="29"/>
    </row>
    <row r="943" customFormat="false" ht="15.75" hidden="false" customHeight="false" outlineLevel="0" collapsed="false">
      <c r="A943" s="29"/>
    </row>
    <row r="944" customFormat="false" ht="15.75" hidden="false" customHeight="false" outlineLevel="0" collapsed="false">
      <c r="A944" s="29"/>
    </row>
    <row r="945" customFormat="false" ht="15.75" hidden="false" customHeight="false" outlineLevel="0" collapsed="false">
      <c r="A945" s="29"/>
    </row>
    <row r="946" customFormat="false" ht="15.75" hidden="false" customHeight="false" outlineLevel="0" collapsed="false">
      <c r="A946" s="29"/>
    </row>
    <row r="947" customFormat="false" ht="15.75" hidden="false" customHeight="false" outlineLevel="0" collapsed="false">
      <c r="A947" s="29"/>
    </row>
    <row r="948" customFormat="false" ht="15.75" hidden="false" customHeight="false" outlineLevel="0" collapsed="false">
      <c r="A948" s="29"/>
    </row>
    <row r="949" customFormat="false" ht="15.75" hidden="false" customHeight="false" outlineLevel="0" collapsed="false">
      <c r="A949" s="29"/>
    </row>
    <row r="950" customFormat="false" ht="15.75" hidden="false" customHeight="false" outlineLevel="0" collapsed="false">
      <c r="A950" s="29"/>
    </row>
    <row r="951" customFormat="false" ht="15.75" hidden="false" customHeight="false" outlineLevel="0" collapsed="false">
      <c r="A951" s="29"/>
    </row>
    <row r="952" customFormat="false" ht="15.75" hidden="false" customHeight="false" outlineLevel="0" collapsed="false">
      <c r="A952" s="29"/>
    </row>
    <row r="953" customFormat="false" ht="15.75" hidden="false" customHeight="false" outlineLevel="0" collapsed="false">
      <c r="A953" s="29"/>
    </row>
    <row r="954" customFormat="false" ht="15.75" hidden="false" customHeight="false" outlineLevel="0" collapsed="false">
      <c r="A954" s="29"/>
    </row>
    <row r="955" customFormat="false" ht="15.75" hidden="false" customHeight="false" outlineLevel="0" collapsed="false">
      <c r="A955" s="29"/>
    </row>
    <row r="956" customFormat="false" ht="15.75" hidden="false" customHeight="false" outlineLevel="0" collapsed="false">
      <c r="A956" s="29"/>
    </row>
    <row r="957" customFormat="false" ht="15.75" hidden="false" customHeight="false" outlineLevel="0" collapsed="false">
      <c r="A957" s="29"/>
    </row>
    <row r="958" customFormat="false" ht="15.75" hidden="false" customHeight="false" outlineLevel="0" collapsed="false">
      <c r="A958" s="29"/>
    </row>
    <row r="959" customFormat="false" ht="15.75" hidden="false" customHeight="false" outlineLevel="0" collapsed="false">
      <c r="A959" s="29"/>
    </row>
    <row r="960" customFormat="false" ht="15.75" hidden="false" customHeight="false" outlineLevel="0" collapsed="false">
      <c r="A960" s="29"/>
    </row>
    <row r="961" customFormat="false" ht="15.75" hidden="false" customHeight="false" outlineLevel="0" collapsed="false">
      <c r="A961" s="29"/>
    </row>
    <row r="962" customFormat="false" ht="15.75" hidden="false" customHeight="false" outlineLevel="0" collapsed="false">
      <c r="A962" s="29"/>
    </row>
    <row r="963" customFormat="false" ht="15.75" hidden="false" customHeight="false" outlineLevel="0" collapsed="false">
      <c r="A963" s="29"/>
    </row>
    <row r="964" customFormat="false" ht="15.75" hidden="false" customHeight="false" outlineLevel="0" collapsed="false">
      <c r="A964" s="29"/>
    </row>
    <row r="965" customFormat="false" ht="15.75" hidden="false" customHeight="false" outlineLevel="0" collapsed="false">
      <c r="A965" s="29"/>
    </row>
    <row r="966" customFormat="false" ht="15.75" hidden="false" customHeight="false" outlineLevel="0" collapsed="false">
      <c r="A966" s="29"/>
    </row>
    <row r="967" customFormat="false" ht="15.75" hidden="false" customHeight="false" outlineLevel="0" collapsed="false">
      <c r="A967" s="29"/>
    </row>
    <row r="968" customFormat="false" ht="15.75" hidden="false" customHeight="false" outlineLevel="0" collapsed="false">
      <c r="A968" s="29"/>
    </row>
    <row r="969" customFormat="false" ht="15.75" hidden="false" customHeight="false" outlineLevel="0" collapsed="false">
      <c r="A969" s="29"/>
    </row>
    <row r="970" customFormat="false" ht="15.75" hidden="false" customHeight="false" outlineLevel="0" collapsed="false">
      <c r="A970" s="29"/>
    </row>
    <row r="971" customFormat="false" ht="15.75" hidden="false" customHeight="false" outlineLevel="0" collapsed="false">
      <c r="A971" s="29"/>
    </row>
    <row r="972" customFormat="false" ht="15.75" hidden="false" customHeight="false" outlineLevel="0" collapsed="false">
      <c r="A972" s="29"/>
    </row>
    <row r="973" customFormat="false" ht="15.75" hidden="false" customHeight="false" outlineLevel="0" collapsed="false">
      <c r="A973" s="29"/>
    </row>
    <row r="974" customFormat="false" ht="15.75" hidden="false" customHeight="false" outlineLevel="0" collapsed="false">
      <c r="A974" s="29"/>
    </row>
    <row r="975" customFormat="false" ht="15.75" hidden="false" customHeight="false" outlineLevel="0" collapsed="false">
      <c r="A975" s="29"/>
    </row>
    <row r="976" customFormat="false" ht="15.75" hidden="false" customHeight="false" outlineLevel="0" collapsed="false">
      <c r="A976" s="29"/>
    </row>
    <row r="977" customFormat="false" ht="15.75" hidden="false" customHeight="false" outlineLevel="0" collapsed="false">
      <c r="A977" s="29"/>
    </row>
    <row r="978" customFormat="false" ht="15.75" hidden="false" customHeight="false" outlineLevel="0" collapsed="false">
      <c r="A978" s="29"/>
    </row>
    <row r="979" customFormat="false" ht="15.75" hidden="false" customHeight="false" outlineLevel="0" collapsed="false">
      <c r="A979" s="29"/>
    </row>
    <row r="980" customFormat="false" ht="15.75" hidden="false" customHeight="false" outlineLevel="0" collapsed="false">
      <c r="A980" s="29"/>
    </row>
    <row r="981" customFormat="false" ht="15.75" hidden="false" customHeight="false" outlineLevel="0" collapsed="false">
      <c r="A981" s="29"/>
    </row>
    <row r="982" customFormat="false" ht="15.75" hidden="false" customHeight="false" outlineLevel="0" collapsed="false">
      <c r="A982" s="29"/>
    </row>
    <row r="983" customFormat="false" ht="15.75" hidden="false" customHeight="false" outlineLevel="0" collapsed="false">
      <c r="A983" s="29"/>
    </row>
    <row r="984" customFormat="false" ht="15.75" hidden="false" customHeight="false" outlineLevel="0" collapsed="false">
      <c r="A984" s="29"/>
    </row>
    <row r="985" customFormat="false" ht="15.75" hidden="false" customHeight="false" outlineLevel="0" collapsed="false">
      <c r="A985" s="29"/>
    </row>
    <row r="986" customFormat="false" ht="15.75" hidden="false" customHeight="false" outlineLevel="0" collapsed="false">
      <c r="A986" s="29"/>
    </row>
    <row r="987" customFormat="false" ht="15.75" hidden="false" customHeight="false" outlineLevel="0" collapsed="false">
      <c r="A987" s="29"/>
    </row>
    <row r="988" customFormat="false" ht="15.75" hidden="false" customHeight="false" outlineLevel="0" collapsed="false">
      <c r="A988" s="29"/>
    </row>
    <row r="989" customFormat="false" ht="15.75" hidden="false" customHeight="false" outlineLevel="0" collapsed="false">
      <c r="A989" s="29"/>
    </row>
    <row r="990" customFormat="false" ht="15.75" hidden="false" customHeight="false" outlineLevel="0" collapsed="false">
      <c r="A990" s="29"/>
    </row>
    <row r="991" customFormat="false" ht="15.75" hidden="false" customHeight="false" outlineLevel="0" collapsed="false">
      <c r="A991" s="29"/>
    </row>
    <row r="992" customFormat="false" ht="15.75" hidden="false" customHeight="false" outlineLevel="0" collapsed="false">
      <c r="A992" s="29"/>
    </row>
    <row r="993" customFormat="false" ht="15.75" hidden="false" customHeight="false" outlineLevel="0" collapsed="false">
      <c r="A993" s="29"/>
    </row>
    <row r="994" customFormat="false" ht="15.75" hidden="false" customHeight="false" outlineLevel="0" collapsed="false">
      <c r="A994" s="29"/>
    </row>
    <row r="995" customFormat="false" ht="15.75" hidden="false" customHeight="false" outlineLevel="0" collapsed="false">
      <c r="A995" s="29"/>
    </row>
    <row r="996" customFormat="false" ht="15.75" hidden="false" customHeight="false" outlineLevel="0" collapsed="false">
      <c r="A996" s="29"/>
    </row>
    <row r="997" customFormat="false" ht="15.75" hidden="false" customHeight="false" outlineLevel="0" collapsed="false">
      <c r="A997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2024-09-19T19:50:53Z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