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RevisionesMDSW\"/>
    </mc:Choice>
  </mc:AlternateContent>
  <bookViews>
    <workbookView xWindow="0" yWindow="0" windowWidth="20490" windowHeight="7755"/>
  </bookViews>
  <sheets>
    <sheet name="Formato descripción HU" sheetId="1" r:id="rId1"/>
    <sheet name="Historia de Usuar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<sst xmlns="http://schemas.openxmlformats.org/spreadsheetml/2006/main" count="93" uniqueCount="78">
  <si>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</si>
  <si>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</si>
  <si>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</si>
  <si>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</si>
  <si>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</si>
  <si>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</si>
  <si>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</si>
  <si>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</si>
  <si>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</si>
  <si>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</si>
  <si>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</si>
  <si>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</si>
  <si>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</si>
  <si>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</si>
  <si>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</si>
  <si>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</si>
  <si>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permitir iniciar sesion como Administrador</t>
  </si>
  <si>
    <t>Acceder al sistemas como administrador</t>
  </si>
  <si>
    <t xml:space="preserve"> Permitir el ingreso al sistema como Administrador</t>
  </si>
  <si>
    <t>Administrador del negocio</t>
  </si>
  <si>
    <t>Ingresar los datos: Usuario (Nombre y Apellido) Contraseña (Solo números)</t>
  </si>
  <si>
    <t>Saúl Insuasti</t>
  </si>
  <si>
    <t>Alta</t>
  </si>
  <si>
    <t>Terminado</t>
  </si>
  <si>
    <t>Mostrar al administrador el formulario de campos a completar</t>
  </si>
  <si>
    <t xml:space="preserve">Ingreso del administrador </t>
  </si>
  <si>
    <t>REQ002</t>
  </si>
  <si>
    <t>En proceso</t>
  </si>
  <si>
    <t>REQ003</t>
  </si>
  <si>
    <t>El sistema debe permitir iniciar sesión como Empleado</t>
  </si>
  <si>
    <t>Acceder al sistema como Empleado</t>
  </si>
  <si>
    <t>Permitir el ingreso como empleado</t>
  </si>
  <si>
    <t>Empleado</t>
  </si>
  <si>
    <t>Ingreso los datos login y contraseña</t>
  </si>
  <si>
    <t>Cristina Colimba</t>
  </si>
  <si>
    <t>No iniciado</t>
  </si>
  <si>
    <t>Mostrar al usuario una verifcacion exitosa y se concede su acceso. Caso contrario de deniega el acceso y se muestra un mensaje de error.</t>
  </si>
  <si>
    <t>El sistema debe facilitar el registro, la edición y eliminicación de productos .</t>
  </si>
  <si>
    <t>Enlistar y organizar los productos elaborados solicitados</t>
  </si>
  <si>
    <t>Ingresar datos respecto a la categoría del producto</t>
  </si>
  <si>
    <t>Mostrar el Usuario: Una tabla detallada de los productos de consumo.</t>
  </si>
  <si>
    <t>CRUD de los Productos</t>
  </si>
  <si>
    <t>REQ007</t>
  </si>
  <si>
    <t>El sistema debe proporcionar un informe en Excel de la salida de los productos</t>
  </si>
  <si>
    <t>Detallar mediante informe salida de elaborados</t>
  </si>
  <si>
    <t>LLevar un registro diario del inventario</t>
  </si>
  <si>
    <t>Administrador</t>
  </si>
  <si>
    <t>Utilizando módulos o  bibliotecas de Python para el servidor de la página web</t>
  </si>
  <si>
    <t>Katherine Chasipanta</t>
  </si>
  <si>
    <t>Proporcionar al usuario: una opción con enlace de descarga para obtener un informe en Excel.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</si>
  <si>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</si>
  <si>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</si>
  <si>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</si>
  <si>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</si>
  <si>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</si>
  <si>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</si>
  <si>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</si>
  <si>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</si>
  <si>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</si>
  <si>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</si>
  <si>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</si>
  <si>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</si>
  <si>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</si>
  <si>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</si>
  <si>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</si>
  <si>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</si>
  <si>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</si>
  <si>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</si>
  <si>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</si>
  <si>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</si>
  <si>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</si>
  <si>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CRUD de los productos</t>
  </si>
  <si>
    <t>Se realizará una validación del ingreso del login y contraseña preestablecida</t>
  </si>
  <si>
    <t>Ingreso perfil de Empleado</t>
  </si>
  <si>
    <t>Mismo proceso del perfil de administrador pero con acceso a solo la vista y registro de ventas del mismo</t>
  </si>
  <si>
    <t>Se elaboraron respectivas pruebas y corección de posibles errores y encontrados.</t>
  </si>
  <si>
    <t>REQ04</t>
  </si>
  <si>
    <t>Informe formato Excel o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</si>
</sst>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 applyAlignment="1"/>
    <xf numFmtId="0" fontId="12" fillId="0" borderId="19" xfId="0" applyFont="1" applyBorder="1" applyAlignment="1"/>
    <xf numFmtId="0" fontId="1" fillId="5" borderId="13" xfId="0" applyFont="1" applyFill="1" applyBorder="1" applyAlignment="1">
      <alignment horizontal="center" vertical="center"/>
    </xf>
    <xf numFmtId="0" fontId="12" fillId="0" borderId="15" xfId="0" applyFont="1" applyBorder="1" applyAlignment="1"/>
    <xf numFmtId="0" fontId="12" fillId="0" borderId="14" xfId="0" applyFont="1" applyBorder="1" applyAlignment="1"/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26" xfId="0" applyFont="1" applyBorder="1" applyAlignment="1"/>
    <xf numFmtId="0" fontId="12" fillId="0" borderId="27" xfId="0" applyFont="1" applyBorder="1" applyAlignment="1"/>
    <xf numFmtId="0" fontId="12" fillId="0" borderId="28" xfId="0" applyFont="1" applyBorder="1" applyAlignment="1"/>
    <xf numFmtId="0" fontId="15" fillId="2" borderId="2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2" fillId="0" borderId="25" xfId="0" applyFont="1" applyBorder="1" applyAlignment="1"/>
    <xf numFmtId="0" fontId="13" fillId="4" borderId="8" xfId="0" applyFont="1" applyFill="1" applyBorder="1" applyAlignment="1">
      <alignment horizontal="center" vertical="center"/>
    </xf>
    <xf numFmtId="0" fontId="12" fillId="0" borderId="10" xfId="0" applyFont="1" applyBorder="1" applyAlignment="1"/>
    <xf numFmtId="0" fontId="1" fillId="5" borderId="8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 applyAlignment="1"/>
    <xf numFmtId="0" fontId="1" fillId="5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180975</xdr:colOff>
      <xdr:row>8</xdr:row>
      <xdr:rowOff>295275</xdr:rowOff>
    </xdr:from>
    <xdr:to>
      <xdr:col>14</xdr:col>
      <xdr:colOff>476250</xdr:colOff>
      <xdr:row>12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CB346355-19D1-887A-B7BD-2ECD092BC4A2}"/>
            </a:ext>
            <a:ext uri="{147F2762-F138-4A5C-976F-8EAC2B608ADB}">
              <a16:predDERef xmlns:a16="http://schemas.microsoft.com/office/drawing/2014/main" xmlns="" pre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1238250"/>
          <a:ext cx="1104900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abSelected="1" zoomScale="71" zoomScaleNormal="71" workbookViewId="0">
      <selection activeCell="G11" sqref="G11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39.75" customHeight="1" x14ac:dyDescent="0.25">
      <c r="B6" s="7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8" t="s">
        <v>21</v>
      </c>
      <c r="I6" s="10">
        <v>4</v>
      </c>
      <c r="J6" s="11">
        <v>45086</v>
      </c>
      <c r="K6" s="10" t="s">
        <v>22</v>
      </c>
      <c r="L6" s="10" t="s">
        <v>23</v>
      </c>
      <c r="M6" s="12" t="s">
        <v>24</v>
      </c>
      <c r="N6" s="13" t="s">
        <v>72</v>
      </c>
      <c r="O6" s="47" t="s">
        <v>25</v>
      </c>
    </row>
    <row r="7" spans="2:15" ht="47.25" customHeight="1" x14ac:dyDescent="0.2">
      <c r="B7" s="16" t="s">
        <v>26</v>
      </c>
      <c r="C7" s="14" t="s">
        <v>29</v>
      </c>
      <c r="D7" s="14" t="s">
        <v>30</v>
      </c>
      <c r="E7" s="14" t="s">
        <v>31</v>
      </c>
      <c r="F7" s="9" t="s">
        <v>32</v>
      </c>
      <c r="G7" s="46" t="s">
        <v>33</v>
      </c>
      <c r="H7" s="8" t="s">
        <v>34</v>
      </c>
      <c r="I7" s="10">
        <v>3</v>
      </c>
      <c r="J7" s="11">
        <v>45086</v>
      </c>
      <c r="K7" s="10" t="s">
        <v>22</v>
      </c>
      <c r="L7" s="10" t="s">
        <v>23</v>
      </c>
      <c r="M7" s="15" t="s">
        <v>36</v>
      </c>
      <c r="N7" s="8" t="s">
        <v>74</v>
      </c>
      <c r="O7" s="8" t="s">
        <v>73</v>
      </c>
    </row>
    <row r="8" spans="2:15" ht="62.25" customHeight="1" x14ac:dyDescent="0.2">
      <c r="B8" s="7" t="s">
        <v>28</v>
      </c>
      <c r="C8" s="19" t="s">
        <v>37</v>
      </c>
      <c r="D8" s="19" t="s">
        <v>71</v>
      </c>
      <c r="E8" s="19" t="s">
        <v>38</v>
      </c>
      <c r="F8" s="20" t="s">
        <v>19</v>
      </c>
      <c r="G8" s="8" t="s">
        <v>39</v>
      </c>
      <c r="H8" s="20" t="s">
        <v>34</v>
      </c>
      <c r="I8" s="17">
        <v>4</v>
      </c>
      <c r="J8" s="11">
        <v>45090</v>
      </c>
      <c r="K8" s="10" t="s">
        <v>22</v>
      </c>
      <c r="L8" s="10" t="s">
        <v>23</v>
      </c>
      <c r="M8" s="18" t="s">
        <v>40</v>
      </c>
      <c r="N8" s="8" t="s">
        <v>75</v>
      </c>
      <c r="O8" s="8" t="s">
        <v>41</v>
      </c>
    </row>
    <row r="9" spans="2:15" ht="68.25" customHeight="1" x14ac:dyDescent="0.2">
      <c r="B9" s="7" t="s">
        <v>76</v>
      </c>
      <c r="C9" s="21" t="s">
        <v>43</v>
      </c>
      <c r="D9" s="22" t="s">
        <v>44</v>
      </c>
      <c r="E9" s="22" t="s">
        <v>45</v>
      </c>
      <c r="F9" s="20" t="s">
        <v>46</v>
      </c>
      <c r="G9" s="22" t="s">
        <v>47</v>
      </c>
      <c r="H9" s="20" t="s">
        <v>48</v>
      </c>
      <c r="I9" s="17">
        <v>2</v>
      </c>
      <c r="J9" s="11">
        <v>45135</v>
      </c>
      <c r="K9" s="10" t="s">
        <v>22</v>
      </c>
      <c r="L9" s="10" t="s">
        <v>23</v>
      </c>
      <c r="M9" s="23" t="s">
        <v>49</v>
      </c>
      <c r="N9" s="8"/>
      <c r="O9" s="8" t="s">
        <v>77</v>
      </c>
    </row>
    <row r="10" spans="2:15" ht="39.75" customHeight="1" x14ac:dyDescent="0.2">
      <c r="B10" s="7" t="s">
        <v>42</v>
      </c>
      <c r="C10" s="8"/>
      <c r="D10" s="8"/>
      <c r="E10" s="8"/>
      <c r="F10" s="8"/>
      <c r="G10" s="8"/>
      <c r="H10" s="8"/>
      <c r="I10" s="10"/>
      <c r="J10" s="11"/>
      <c r="K10" s="10"/>
      <c r="L10" s="17"/>
      <c r="M10" s="18"/>
      <c r="N10" s="11"/>
      <c r="O10" s="8"/>
    </row>
    <row r="11" spans="2:15" ht="68.25" customHeight="1" x14ac:dyDescent="0.2">
      <c r="B11" s="7" t="s">
        <v>50</v>
      </c>
      <c r="C11" s="8"/>
      <c r="D11" s="8"/>
      <c r="E11" s="8"/>
      <c r="F11" s="8"/>
      <c r="G11" s="8"/>
      <c r="H11" s="8"/>
      <c r="I11" s="10"/>
      <c r="J11" s="11"/>
      <c r="K11" s="10"/>
      <c r="L11" s="10"/>
      <c r="M11" s="11"/>
      <c r="N11" s="11"/>
      <c r="O11" s="11"/>
    </row>
    <row r="12" spans="2:15" ht="39.75" customHeight="1" x14ac:dyDescent="0.2">
      <c r="B12" s="7" t="s">
        <v>51</v>
      </c>
      <c r="C12" s="8"/>
      <c r="D12" s="8"/>
      <c r="E12" s="8"/>
      <c r="F12" s="8"/>
      <c r="G12" s="8"/>
      <c r="H12" s="8"/>
      <c r="I12" s="10"/>
      <c r="J12" s="11"/>
      <c r="K12" s="10"/>
      <c r="L12" s="10"/>
      <c r="M12" s="8"/>
      <c r="N12" s="8"/>
      <c r="O12" s="8"/>
    </row>
    <row r="13" spans="2:15" ht="39.75" customHeight="1" x14ac:dyDescent="0.2">
      <c r="B13" s="7" t="s">
        <v>52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8"/>
      <c r="N13" s="8"/>
      <c r="O13" s="8"/>
    </row>
    <row r="14" spans="2:15" ht="39.75" customHeight="1" x14ac:dyDescent="0.2">
      <c r="B14" s="7" t="s">
        <v>53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54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55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56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57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I19" s="3"/>
      <c r="J19" s="3"/>
      <c r="K19" s="24"/>
      <c r="L19" s="3"/>
    </row>
    <row r="20" spans="2:15" ht="39.75" customHeight="1" x14ac:dyDescent="0.25">
      <c r="I20" s="1"/>
      <c r="J20" s="1"/>
      <c r="K20" s="2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">
      <c r="I23" s="1"/>
      <c r="J23" s="1"/>
      <c r="K23" s="25"/>
      <c r="L23" s="3"/>
    </row>
    <row r="24" spans="2:15" ht="19.5" customHeight="1" x14ac:dyDescent="0.2">
      <c r="I24" s="1"/>
      <c r="J24" s="1"/>
      <c r="K24" s="25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 t="s">
        <v>22</v>
      </c>
      <c r="L28" s="1" t="s">
        <v>35</v>
      </c>
      <c r="M28" s="4"/>
    </row>
    <row r="29" spans="2:15" ht="19.5" customHeight="1" x14ac:dyDescent="0.25">
      <c r="I29" s="1"/>
      <c r="J29" s="1"/>
      <c r="K29" s="2" t="s">
        <v>58</v>
      </c>
      <c r="L29" s="1" t="s">
        <v>27</v>
      </c>
      <c r="M29" s="4"/>
    </row>
    <row r="30" spans="2:15" ht="19.5" customHeight="1" x14ac:dyDescent="0.25">
      <c r="I30" s="1"/>
      <c r="J30" s="1"/>
      <c r="K30" s="2" t="s">
        <v>59</v>
      </c>
      <c r="L30" s="1" t="s">
        <v>23</v>
      </c>
      <c r="M30" s="4"/>
    </row>
    <row r="31" spans="2:15" ht="19.5" customHeight="1" x14ac:dyDescent="0.25">
      <c r="I31" s="1"/>
      <c r="J31" s="1"/>
      <c r="K31" s="2"/>
      <c r="L31" s="1" t="s">
        <v>60</v>
      </c>
      <c r="M31" s="4"/>
    </row>
    <row r="32" spans="2:15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">
      <c r="I998" s="3"/>
      <c r="J998" s="3"/>
      <c r="K998" s="24"/>
      <c r="L998" s="3"/>
    </row>
    <row r="999" spans="9:12" ht="15.75" customHeight="1" x14ac:dyDescent="0.2">
      <c r="I999" s="3"/>
      <c r="J999" s="3"/>
      <c r="K999" s="24"/>
      <c r="L999" s="3"/>
    </row>
    <row r="1000" spans="9:12" ht="15.75" customHeight="1" x14ac:dyDescent="0.2"/>
    <row r="1001" spans="9:12" ht="15.75" customHeight="1" x14ac:dyDescent="0.2"/>
  </sheetData>
  <mergeCells count="1">
    <mergeCell ref="B3:O3"/>
  </mergeCells>
  <dataValidations count="2">
    <dataValidation type="list" allowBlank="1" showErrorMessage="1" sqref="L6:L18">
      <formula1>$L$28:$L$31</formula1>
    </dataValidation>
    <dataValidation type="list" allowBlank="1" showErrorMessage="1" sqref="K6:K18">
      <formula1>$K$28:$K$30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7" workbookViewId="0">
      <selection activeCell="O10" sqref="O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6"/>
      <c r="D4" s="26"/>
      <c r="E4" s="26"/>
      <c r="F4" s="4"/>
    </row>
    <row r="5" spans="2:16" hidden="1" x14ac:dyDescent="0.25">
      <c r="C5" s="26"/>
      <c r="D5" s="26"/>
      <c r="E5" s="26"/>
      <c r="F5" s="4"/>
    </row>
    <row r="6" spans="2:16" ht="39.75" customHeight="1" x14ac:dyDescent="0.2">
      <c r="B6" s="72" t="s">
        <v>61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68"/>
    </row>
    <row r="7" spans="2:16" ht="9.75" customHeight="1" x14ac:dyDescent="0.2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2:16" ht="9.75" customHeight="1" x14ac:dyDescent="0.25">
      <c r="B8" s="39"/>
      <c r="C8" s="40"/>
      <c r="D8" s="40"/>
      <c r="E8" s="40"/>
      <c r="F8" s="41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2:16" ht="30" customHeight="1" x14ac:dyDescent="0.2">
      <c r="B9" s="44"/>
      <c r="C9" s="28" t="s">
        <v>1</v>
      </c>
      <c r="D9" s="29"/>
      <c r="E9" s="67" t="s">
        <v>62</v>
      </c>
      <c r="F9" s="68"/>
      <c r="G9" s="29"/>
      <c r="H9" s="67" t="s">
        <v>11</v>
      </c>
      <c r="I9" s="68"/>
      <c r="J9" s="30"/>
      <c r="K9" s="30"/>
      <c r="L9" s="30"/>
      <c r="M9" s="30"/>
      <c r="N9" s="30"/>
      <c r="O9" s="30"/>
      <c r="P9" s="45"/>
    </row>
    <row r="10" spans="2:16" ht="30" customHeight="1" x14ac:dyDescent="0.2">
      <c r="B10" s="44"/>
      <c r="C10" s="31" t="s">
        <v>15</v>
      </c>
      <c r="D10" s="32"/>
      <c r="E10" s="69" t="str">
        <f>VLOOKUP(C10,'Formato descripción HU'!B6:O18,5,0)</f>
        <v>Administrador del negocio</v>
      </c>
      <c r="F10" s="68"/>
      <c r="G10" s="33"/>
      <c r="H10" s="69" t="str">
        <f>VLOOKUP(C10,'Formato descripción HU'!B6:O18,11,0)</f>
        <v>Terminado</v>
      </c>
      <c r="I10" s="68"/>
      <c r="J10" s="33"/>
      <c r="K10" s="30"/>
      <c r="L10" s="30"/>
      <c r="M10" s="30"/>
      <c r="N10" s="30"/>
      <c r="O10" s="30"/>
      <c r="P10" s="45"/>
    </row>
    <row r="11" spans="2:16" ht="9.75" customHeight="1" x14ac:dyDescent="0.2">
      <c r="B11" s="44"/>
      <c r="C11" s="34"/>
      <c r="D11" s="32"/>
      <c r="E11" s="35"/>
      <c r="F11" s="35"/>
      <c r="G11" s="33"/>
      <c r="H11" s="35"/>
      <c r="I11" s="35"/>
      <c r="J11" s="33"/>
      <c r="K11" s="35"/>
      <c r="L11" s="35"/>
      <c r="M11" s="30"/>
      <c r="N11" s="35"/>
      <c r="O11" s="35"/>
      <c r="P11" s="45"/>
    </row>
    <row r="12" spans="2:16" ht="30" customHeight="1" x14ac:dyDescent="0.2">
      <c r="B12" s="44"/>
      <c r="C12" s="28" t="s">
        <v>63</v>
      </c>
      <c r="D12" s="32"/>
      <c r="E12" s="67" t="s">
        <v>10</v>
      </c>
      <c r="F12" s="68"/>
      <c r="G12" s="33"/>
      <c r="H12" s="67" t="s">
        <v>64</v>
      </c>
      <c r="I12" s="68"/>
      <c r="J12" s="33"/>
      <c r="K12" s="35"/>
      <c r="L12" s="35"/>
      <c r="M12" s="30"/>
      <c r="N12" s="35"/>
      <c r="O12" s="35"/>
      <c r="P12" s="45"/>
    </row>
    <row r="13" spans="2:16" ht="30" customHeight="1" x14ac:dyDescent="0.2">
      <c r="B13" s="44"/>
      <c r="C13" s="31">
        <f>VLOOKUP('Historia de Usuario'!C10,'Formato descripción HU'!B6:O18,8,0)</f>
        <v>4</v>
      </c>
      <c r="D13" s="32"/>
      <c r="E13" s="69" t="str">
        <f>VLOOKUP(C10,'Formato descripción HU'!B6:O18,10,0)</f>
        <v>Alta</v>
      </c>
      <c r="F13" s="68"/>
      <c r="G13" s="33"/>
      <c r="H13" s="69" t="str">
        <f>VLOOKUP(C10,'Formato descripción HU'!B6:O18,7,0)</f>
        <v>Saúl Insuasti</v>
      </c>
      <c r="I13" s="68"/>
      <c r="J13" s="33"/>
      <c r="K13" s="35"/>
      <c r="L13" s="35"/>
      <c r="M13" s="30"/>
      <c r="N13" s="35"/>
      <c r="O13" s="35"/>
      <c r="P13" s="45"/>
    </row>
    <row r="14" spans="2:16" ht="9.75" customHeight="1" x14ac:dyDescent="0.2">
      <c r="B14" s="44"/>
      <c r="C14" s="30"/>
      <c r="D14" s="32"/>
      <c r="E14" s="30"/>
      <c r="F14" s="30"/>
      <c r="G14" s="33"/>
      <c r="H14" s="33"/>
      <c r="I14" s="30"/>
      <c r="J14" s="30"/>
      <c r="K14" s="30"/>
      <c r="L14" s="30"/>
      <c r="M14" s="30"/>
      <c r="N14" s="30"/>
      <c r="O14" s="30"/>
      <c r="P14" s="45"/>
    </row>
    <row r="15" spans="2:16" ht="19.5" customHeight="1" x14ac:dyDescent="0.2">
      <c r="B15" s="44"/>
      <c r="C15" s="50" t="s">
        <v>65</v>
      </c>
      <c r="D15" s="74" t="str">
        <f>VLOOKUP(C10,'Formato descripción HU'!B6:O18,3,0)</f>
        <v>Acceder al sistemas como administrador</v>
      </c>
      <c r="E15" s="55"/>
      <c r="F15" s="30"/>
      <c r="G15" s="50" t="s">
        <v>66</v>
      </c>
      <c r="H15" s="74" t="str">
        <f>VLOOKUP(C10,'Formato descripción HU'!B6:O18,4,0)</f>
        <v xml:space="preserve"> Permitir el ingreso al sistema como Administrador</v>
      </c>
      <c r="I15" s="54"/>
      <c r="J15" s="55"/>
      <c r="K15" s="30"/>
      <c r="L15" s="50" t="s">
        <v>67</v>
      </c>
      <c r="M15" s="53" t="str">
        <f>VLOOKUP(C10,'Formato descripción HU'!B6:O18,6,0)</f>
        <v>Ingresar los datos: Usuario (Nombre y Apellido) Contraseña (Solo números)</v>
      </c>
      <c r="N15" s="54"/>
      <c r="O15" s="55"/>
      <c r="P15" s="45"/>
    </row>
    <row r="16" spans="2:16" ht="19.5" customHeight="1" x14ac:dyDescent="0.2">
      <c r="B16" s="44"/>
      <c r="C16" s="51"/>
      <c r="D16" s="56"/>
      <c r="E16" s="57"/>
      <c r="F16" s="30"/>
      <c r="G16" s="51"/>
      <c r="H16" s="56"/>
      <c r="I16" s="49"/>
      <c r="J16" s="57"/>
      <c r="K16" s="30"/>
      <c r="L16" s="51"/>
      <c r="M16" s="56"/>
      <c r="N16" s="49"/>
      <c r="O16" s="57"/>
      <c r="P16" s="45"/>
    </row>
    <row r="17" spans="2:16" ht="19.5" customHeight="1" x14ac:dyDescent="0.2">
      <c r="B17" s="44"/>
      <c r="C17" s="52"/>
      <c r="D17" s="58"/>
      <c r="E17" s="60"/>
      <c r="F17" s="30"/>
      <c r="G17" s="52"/>
      <c r="H17" s="58"/>
      <c r="I17" s="59"/>
      <c r="J17" s="60"/>
      <c r="K17" s="30"/>
      <c r="L17" s="52"/>
      <c r="M17" s="58"/>
      <c r="N17" s="59"/>
      <c r="O17" s="60"/>
      <c r="P17" s="45"/>
    </row>
    <row r="18" spans="2:16" ht="9.75" customHeight="1" x14ac:dyDescent="0.2">
      <c r="B18" s="44"/>
      <c r="C18" s="30"/>
      <c r="D18" s="30"/>
      <c r="E18" s="30"/>
      <c r="F18" s="30"/>
      <c r="G18" s="33"/>
      <c r="H18" s="33"/>
      <c r="I18" s="33"/>
      <c r="J18" s="30"/>
      <c r="K18" s="30"/>
      <c r="L18" s="30"/>
      <c r="M18" s="30"/>
      <c r="N18" s="30"/>
      <c r="O18" s="30"/>
      <c r="P18" s="45"/>
    </row>
    <row r="19" spans="2:16" ht="19.5" customHeight="1" x14ac:dyDescent="0.2">
      <c r="B19" s="44"/>
      <c r="C19" s="70" t="s">
        <v>68</v>
      </c>
      <c r="D19" s="55"/>
      <c r="E19" s="61" t="s">
        <v>69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45"/>
    </row>
    <row r="20" spans="2:16" ht="19.5" customHeight="1" x14ac:dyDescent="0.2">
      <c r="B20" s="44"/>
      <c r="C20" s="58"/>
      <c r="D20" s="60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45"/>
    </row>
    <row r="21" spans="2:16" ht="9.75" customHeight="1" x14ac:dyDescent="0.2">
      <c r="B21" s="44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45"/>
    </row>
    <row r="22" spans="2:16" ht="19.5" customHeight="1" x14ac:dyDescent="0.2">
      <c r="B22" s="44"/>
      <c r="C22" s="71" t="s">
        <v>70</v>
      </c>
      <c r="D22" s="55"/>
      <c r="E22" s="53" t="str">
        <f>VLOOKUP(C10,'Formato descripción HU'!B6:O18,12,0)</f>
        <v>Mostrar al administrador el formulario de campos a completar</v>
      </c>
      <c r="F22" s="54"/>
      <c r="G22" s="54"/>
      <c r="H22" s="55"/>
      <c r="I22" s="30"/>
      <c r="J22" s="71" t="s">
        <v>13</v>
      </c>
      <c r="K22" s="55"/>
      <c r="L22" s="53" t="str">
        <f>VLOOKUP(C10,'Formato descripción HU'!B6:O18,13,0)</f>
        <v>Se realizará una validación del ingreso del login y contraseña preestablecida</v>
      </c>
      <c r="M22" s="54"/>
      <c r="N22" s="54"/>
      <c r="O22" s="55"/>
      <c r="P22" s="45"/>
    </row>
    <row r="23" spans="2:16" ht="19.5" customHeight="1" x14ac:dyDescent="0.2">
      <c r="B23" s="44"/>
      <c r="C23" s="56"/>
      <c r="D23" s="57"/>
      <c r="E23" s="56"/>
      <c r="F23" s="49"/>
      <c r="G23" s="49"/>
      <c r="H23" s="57"/>
      <c r="I23" s="30"/>
      <c r="J23" s="56"/>
      <c r="K23" s="57"/>
      <c r="L23" s="56"/>
      <c r="M23" s="49"/>
      <c r="N23" s="49"/>
      <c r="O23" s="57"/>
      <c r="P23" s="45"/>
    </row>
    <row r="24" spans="2:16" ht="19.5" customHeight="1" x14ac:dyDescent="0.2">
      <c r="B24" s="44"/>
      <c r="C24" s="58"/>
      <c r="D24" s="60"/>
      <c r="E24" s="58"/>
      <c r="F24" s="59"/>
      <c r="G24" s="59"/>
      <c r="H24" s="60"/>
      <c r="I24" s="30"/>
      <c r="J24" s="58"/>
      <c r="K24" s="60"/>
      <c r="L24" s="58"/>
      <c r="M24" s="59"/>
      <c r="N24" s="59"/>
      <c r="O24" s="60"/>
      <c r="P24" s="45"/>
    </row>
    <row r="25" spans="2:16" ht="9.75" customHeight="1" x14ac:dyDescent="0.2">
      <c r="B25" s="36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User</cp:lastModifiedBy>
  <cp:revision/>
  <dcterms:created xsi:type="dcterms:W3CDTF">2019-10-21T15:37:14Z</dcterms:created>
  <dcterms:modified xsi:type="dcterms:W3CDTF">2023-07-28T06:41:51Z</dcterms:modified>
  <cp:category/>
  <cp:contentStatus/>
</cp:coreProperties>
</file>