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/>
  <mc:AlternateContent xmlns:mc="http://schemas.openxmlformats.org/markup-compatibility/2006">
    <mc:Choice Requires="x15">
      <x15ac:absPath xmlns:x15ac="http://schemas.microsoft.com/office/spreadsheetml/2010/11/ac" url="C:\Users\Jenny\OneDrive - UNIVERSIDAD DE LAS FUERZAS ARMADAS ESPE\12_202350_JRUIZ\9900_METODOLOGIA_DESARROLLO_SW\4_TalleresP1-P3\Plantillas\"/>
    </mc:Choice>
  </mc:AlternateContent>
  <xr:revisionPtr revIDLastSave="0" documentId="8_{98B17D5F-E450-48DA-A3AC-F2CCF8496E9C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<sst xmlns="http://schemas.openxmlformats.org/spreadsheetml/2006/main" count="112" uniqueCount="88">
  <si>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</si>
  <si>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</si>
  <si>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</si>
  <si>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</si>
  <si>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</si>
  <si>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</si>
  <si>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</si>
  <si>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</si>
  <si>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</si>
  <si>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</si>
  <si>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</si>
  <si>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</si>
  <si>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</si>
  <si>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</si>
  <si>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</si>
  <si>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</si>
  <si>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sesion como Administrador</t>
  </si>
  <si>
    <t>Acceder al sistemas como administrador</t>
  </si>
  <si>
    <t xml:space="preserve"> Permitir el ingreso al sistema como Administrador</t>
  </si>
  <si>
    <t>Administrador</t>
  </si>
  <si>
    <t>Ingresar los datos: Usuario (Nombre y Apellido) Contraseña (Solo números)</t>
  </si>
  <si>
    <t>Saúl Insuasti</t>
  </si>
  <si>
    <t>Alta</t>
  </si>
  <si>
    <t>No iniciado</t>
  </si>
  <si>
    <t>Mostrar al Usuario: Sus datos son correctos/Sus datos son incorrecto, vuelva a intentar</t>
  </si>
  <si>
    <t xml:space="preserve">Ingreso del administrador </t>
  </si>
  <si>
    <t>REQ002</t>
  </si>
  <si>
    <t>El sistema tiene que elegir una categoria por rol de trabajo</t>
  </si>
  <si>
    <t>Organizar una categoria por rol de trabajo</t>
  </si>
  <si>
    <t xml:space="preserve">para llevar un control del acceso a los datos </t>
  </si>
  <si>
    <t>Administrador y empleados</t>
  </si>
  <si>
    <r>
      <rPr>
        <sz val="9"/>
        <color rgb="FF000000"/>
        <rFont val="Calibri"/>
      </rPr>
      <t>Mostrar las categorias y que el usuario pueda visualizarlas para acceder a estas de acuerdo a su ro</t>
    </r>
    <r>
      <rPr>
        <sz val="10"/>
        <color rgb="FF000000"/>
        <rFont val="Calibri"/>
      </rPr>
      <t>l</t>
    </r>
  </si>
  <si>
    <t>Mostrar los tipos de categorias existentes y que dependiendo el rol del usuario este pueda acceder a ellas</t>
  </si>
  <si>
    <t>Ingreso rol de cada empleado</t>
  </si>
  <si>
    <t>REQ003</t>
  </si>
  <si>
    <t>El sistema debe permitir ingresar los datos personales de los empleados</t>
  </si>
  <si>
    <t>Gestionar empleados principales</t>
  </si>
  <si>
    <t xml:space="preserve">Llevara un control sobre quien accede al inventario </t>
  </si>
  <si>
    <t>Ingresar datos dependiendo el tipo de rol: Gerente, contraseña; Jefe de cocina, contraseña; asistente, contraseña;Adminitrador contable, contraseña</t>
  </si>
  <si>
    <t>Mostrar las categorias de los empleados para que estos puedan acceder a ellas y organizar el inventario</t>
  </si>
  <si>
    <t>Datos de acceso de cada empleado</t>
  </si>
  <si>
    <t>REQ004</t>
  </si>
  <si>
    <t>El sistema debe facilitar el registro de productos .</t>
  </si>
  <si>
    <t>Gestionar productos</t>
  </si>
  <si>
    <t>Enlistas y organizar los productos elaborados</t>
  </si>
  <si>
    <t>Ingresar datos respecto a la categoría del producto</t>
  </si>
  <si>
    <t>Cristina Colimba</t>
  </si>
  <si>
    <t>Mostrar el Usuario: Una tabla detallada de los productos de consumo.</t>
  </si>
  <si>
    <t>Registro Productos</t>
  </si>
  <si>
    <t>REQ005</t>
  </si>
  <si>
    <t>El módulo debe permitir seleccionar la cantidad unitaria de los productos</t>
  </si>
  <si>
    <t>Gestionar en unidades los productos</t>
  </si>
  <si>
    <t>Organizar cada producto por precio y unidad</t>
  </si>
  <si>
    <t>Escoger la categoría de cada elaborado</t>
  </si>
  <si>
    <t>Mostrar al usuario: las unidades seleccionadas, y un ícono  para agregar o eliminar cantidades.</t>
  </si>
  <si>
    <t>Salida Productos</t>
  </si>
  <si>
    <t>REQ006</t>
  </si>
  <si>
    <t>El sistema debe proporcionar un informe en Excel de la salida de los productos</t>
  </si>
  <si>
    <t>Detallar mediante informe salida de elaborados</t>
  </si>
  <si>
    <t>LLevar un registro diario del inventario</t>
  </si>
  <si>
    <t>Utilizando módulos o  bibliotecas de Python para el servidor de la página web</t>
  </si>
  <si>
    <t>Katherine Chasipanta</t>
  </si>
  <si>
    <t>Proporcionar al usuario: una opción con enlace de descarga para obtener un informe en Excel.</t>
  </si>
  <si>
    <t>Informe formato Excel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</si>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</sst>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1" fillId="0" borderId="6" xfId="0" applyFont="1" applyBorder="1" applyAlignment="1">
      <alignment vertical="center" wrapText="1"/>
    </xf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3" fillId="0" borderId="0" xfId="0" applyFont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0" fillId="0" borderId="0" xfId="0" applyAlignment="1"/>
    <xf numFmtId="0" fontId="12" fillId="0" borderId="9" xfId="0" applyFont="1" applyBorder="1" applyAlignment="1"/>
    <xf numFmtId="0" fontId="12" fillId="0" borderId="10" xfId="0" applyFont="1" applyBorder="1" applyAlignment="1"/>
    <xf numFmtId="0" fontId="12" fillId="0" borderId="14" xfId="0" applyFont="1" applyBorder="1" applyAlignment="1"/>
    <xf numFmtId="0" fontId="12" fillId="0" borderId="15" xfId="0" applyFont="1" applyBorder="1" applyAlignment="1"/>
    <xf numFmtId="0" fontId="12" fillId="0" borderId="16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0" fontId="12" fillId="0" borderId="26" xfId="0" applyFont="1" applyBorder="1" applyAlignment="1"/>
    <xf numFmtId="0" fontId="12" fillId="0" borderId="28" xfId="0" applyFont="1" applyBorder="1" applyAlignment="1"/>
    <xf numFmtId="0" fontId="12" fillId="0" borderId="27" xfId="0" applyFont="1" applyBorder="1" applyAlignment="1"/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5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F8" zoomScale="150" zoomScaleNormal="150" workbookViewId="0">
      <selection activeCell="P11" sqref="P11"/>
    </sheetView>
  </sheetViews>
  <sheetFormatPr defaultColWidth="12.625" defaultRowHeight="15" customHeight="1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48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2</v>
      </c>
      <c r="J6" s="11"/>
      <c r="K6" s="10" t="s">
        <v>22</v>
      </c>
      <c r="L6" s="10" t="s">
        <v>23</v>
      </c>
      <c r="M6" s="12" t="s">
        <v>24</v>
      </c>
      <c r="N6" s="13"/>
      <c r="O6" s="59" t="s">
        <v>25</v>
      </c>
    </row>
    <row r="7" spans="2:15" ht="47.25" customHeight="1">
      <c r="B7" s="7" t="s">
        <v>26</v>
      </c>
      <c r="C7" s="14" t="s">
        <v>27</v>
      </c>
      <c r="D7" s="14" t="s">
        <v>28</v>
      </c>
      <c r="E7" s="14" t="s">
        <v>29</v>
      </c>
      <c r="F7" s="9" t="s">
        <v>30</v>
      </c>
      <c r="G7" s="58" t="s">
        <v>31</v>
      </c>
      <c r="H7" s="8" t="s">
        <v>21</v>
      </c>
      <c r="I7" s="10">
        <v>2</v>
      </c>
      <c r="J7" s="11"/>
      <c r="K7" s="10" t="s">
        <v>22</v>
      </c>
      <c r="L7" s="10" t="s">
        <v>23</v>
      </c>
      <c r="M7" s="15" t="s">
        <v>32</v>
      </c>
      <c r="N7" s="8"/>
      <c r="O7" s="8" t="s">
        <v>33</v>
      </c>
    </row>
    <row r="8" spans="2:15" ht="62.25" customHeight="1">
      <c r="B8" s="16" t="s">
        <v>34</v>
      </c>
      <c r="C8" s="40" t="s">
        <v>35</v>
      </c>
      <c r="D8" s="40" t="s">
        <v>36</v>
      </c>
      <c r="E8" s="40" t="s">
        <v>37</v>
      </c>
      <c r="F8" s="17" t="s">
        <v>30</v>
      </c>
      <c r="G8" s="60" t="s">
        <v>38</v>
      </c>
      <c r="H8" s="8" t="s">
        <v>21</v>
      </c>
      <c r="I8" s="10">
        <v>4</v>
      </c>
      <c r="J8" s="11"/>
      <c r="K8" s="10" t="s">
        <v>22</v>
      </c>
      <c r="L8" s="18" t="s">
        <v>23</v>
      </c>
      <c r="M8" s="19" t="s">
        <v>39</v>
      </c>
      <c r="N8" s="8"/>
      <c r="O8" s="9" t="s">
        <v>40</v>
      </c>
    </row>
    <row r="9" spans="2:15" ht="68.25" customHeight="1">
      <c r="B9" s="7" t="s">
        <v>41</v>
      </c>
      <c r="C9" s="20" t="s">
        <v>42</v>
      </c>
      <c r="D9" s="20" t="s">
        <v>43</v>
      </c>
      <c r="E9" s="20" t="s">
        <v>44</v>
      </c>
      <c r="F9" s="21" t="s">
        <v>19</v>
      </c>
      <c r="G9" s="8" t="s">
        <v>45</v>
      </c>
      <c r="H9" s="21" t="s">
        <v>46</v>
      </c>
      <c r="I9" s="18">
        <v>5</v>
      </c>
      <c r="J9" s="11"/>
      <c r="K9" s="10" t="s">
        <v>22</v>
      </c>
      <c r="L9" s="10" t="s">
        <v>23</v>
      </c>
      <c r="M9" s="19" t="s">
        <v>47</v>
      </c>
      <c r="N9" s="8"/>
      <c r="O9" s="8" t="s">
        <v>48</v>
      </c>
    </row>
    <row r="10" spans="2:15" ht="39.75" customHeight="1">
      <c r="B10" s="7" t="s">
        <v>49</v>
      </c>
      <c r="C10" s="8" t="s">
        <v>50</v>
      </c>
      <c r="D10" s="8" t="s">
        <v>51</v>
      </c>
      <c r="E10" s="8" t="s">
        <v>52</v>
      </c>
      <c r="F10" s="8" t="s">
        <v>30</v>
      </c>
      <c r="G10" s="8" t="s">
        <v>53</v>
      </c>
      <c r="H10" s="8" t="s">
        <v>46</v>
      </c>
      <c r="I10" s="10">
        <v>4</v>
      </c>
      <c r="J10" s="11"/>
      <c r="K10" s="10" t="s">
        <v>22</v>
      </c>
      <c r="L10" s="10" t="s">
        <v>23</v>
      </c>
      <c r="M10" s="8" t="s">
        <v>54</v>
      </c>
      <c r="N10" s="8"/>
      <c r="O10" s="8" t="s">
        <v>55</v>
      </c>
    </row>
    <row r="11" spans="2:15" ht="68.25" customHeight="1">
      <c r="B11" s="7" t="s">
        <v>56</v>
      </c>
      <c r="C11" s="22" t="s">
        <v>57</v>
      </c>
      <c r="D11" s="23" t="s">
        <v>58</v>
      </c>
      <c r="E11" s="23" t="s">
        <v>59</v>
      </c>
      <c r="F11" s="21" t="s">
        <v>19</v>
      </c>
      <c r="G11" s="23" t="s">
        <v>60</v>
      </c>
      <c r="H11" s="21" t="s">
        <v>61</v>
      </c>
      <c r="I11" s="18">
        <v>4</v>
      </c>
      <c r="J11" s="11"/>
      <c r="K11" s="10" t="s">
        <v>22</v>
      </c>
      <c r="L11" s="10" t="s">
        <v>23</v>
      </c>
      <c r="M11" s="24" t="s">
        <v>62</v>
      </c>
      <c r="N11" s="8"/>
      <c r="O11" s="8" t="s">
        <v>63</v>
      </c>
    </row>
    <row r="12" spans="2:15" ht="39.75" customHeight="1">
      <c r="B12" s="7" t="s">
        <v>64</v>
      </c>
      <c r="C12" s="8"/>
      <c r="D12" s="8"/>
      <c r="E12" s="8"/>
      <c r="F12" s="8"/>
      <c r="G12" s="8"/>
      <c r="H12" s="8"/>
      <c r="I12" s="10"/>
      <c r="J12" s="11"/>
      <c r="K12" s="10"/>
      <c r="L12" s="18"/>
      <c r="M12" s="19"/>
      <c r="N12" s="11"/>
      <c r="O12" s="8"/>
    </row>
    <row r="13" spans="2:15" ht="39.75" customHeight="1">
      <c r="B13" s="7" t="s">
        <v>65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>
      <c r="B14" s="7" t="s">
        <v>66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>
      <c r="B15" s="7" t="s">
        <v>67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>
      <c r="B16" s="7" t="s">
        <v>68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>
      <c r="B17" s="7" t="s">
        <v>69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>
      <c r="B18" s="7" t="s">
        <v>70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>
      <c r="B19" s="7" t="s">
        <v>71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>
      <c r="B20" s="7" t="s">
        <v>72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>
      <c r="I21" s="3"/>
      <c r="J21" s="3"/>
      <c r="K21" s="25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26"/>
      <c r="L25" s="3"/>
    </row>
    <row r="26" spans="2:15" ht="19.5" customHeight="1">
      <c r="I26" s="1"/>
      <c r="J26" s="1"/>
      <c r="K26" s="26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23</v>
      </c>
      <c r="M30" s="4"/>
    </row>
    <row r="31" spans="2:15" ht="19.5" customHeight="1">
      <c r="I31" s="1"/>
      <c r="J31" s="1"/>
      <c r="K31" s="2" t="s">
        <v>73</v>
      </c>
      <c r="L31" s="1" t="s">
        <v>74</v>
      </c>
      <c r="M31" s="4"/>
    </row>
    <row r="32" spans="2:15" ht="19.5" customHeight="1">
      <c r="I32" s="1"/>
      <c r="J32" s="1"/>
      <c r="K32" s="2" t="s">
        <v>75</v>
      </c>
      <c r="L32" s="1" t="s">
        <v>76</v>
      </c>
      <c r="M32" s="4"/>
    </row>
    <row r="33" spans="9:13" ht="19.5" customHeight="1">
      <c r="I33" s="1"/>
      <c r="J33" s="1"/>
      <c r="K33" s="2"/>
      <c r="L33" s="1" t="s">
        <v>77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25"/>
      <c r="L1000" s="3"/>
    </row>
    <row r="1001" spans="9:12" ht="15.75" customHeight="1">
      <c r="I1001" s="3"/>
      <c r="J1001" s="3"/>
      <c r="K1001" s="25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15" sqref="D15:E17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27"/>
      <c r="D4" s="27"/>
      <c r="E4" s="27"/>
      <c r="F4" s="4"/>
    </row>
    <row r="5" spans="2:16" hidden="1">
      <c r="C5" s="27"/>
      <c r="D5" s="27"/>
      <c r="E5" s="27"/>
      <c r="F5" s="4"/>
    </row>
    <row r="6" spans="2:16" ht="39.75" customHeight="1">
      <c r="B6" s="56" t="s">
        <v>78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2:16" ht="9.75" customHeight="1">
      <c r="B8" s="41"/>
      <c r="C8" s="42"/>
      <c r="D8" s="42"/>
      <c r="E8" s="42"/>
      <c r="F8" s="43"/>
      <c r="G8" s="44"/>
      <c r="H8" s="44"/>
      <c r="I8" s="44"/>
      <c r="J8" s="44"/>
      <c r="K8" s="44"/>
      <c r="L8" s="44"/>
      <c r="M8" s="44"/>
      <c r="N8" s="44"/>
      <c r="O8" s="44"/>
      <c r="P8" s="45"/>
    </row>
    <row r="9" spans="2:16" ht="30" customHeight="1">
      <c r="B9" s="46"/>
      <c r="C9" s="29" t="s">
        <v>1</v>
      </c>
      <c r="D9" s="30"/>
      <c r="E9" s="52" t="s">
        <v>79</v>
      </c>
      <c r="F9" s="63"/>
      <c r="G9" s="30"/>
      <c r="H9" s="52" t="s">
        <v>11</v>
      </c>
      <c r="I9" s="63"/>
      <c r="J9" s="31"/>
      <c r="K9" s="31"/>
      <c r="L9" s="31"/>
      <c r="M9" s="31"/>
      <c r="N9" s="31"/>
      <c r="O9" s="31"/>
      <c r="P9" s="47"/>
    </row>
    <row r="10" spans="2:16" ht="30" customHeight="1">
      <c r="B10" s="46"/>
      <c r="C10" s="32" t="s">
        <v>15</v>
      </c>
      <c r="D10" s="33"/>
      <c r="E10" s="53" t="str">
        <f>VLOOKUP(C10,'Formato descripción HU'!B6:O20,5,0)</f>
        <v>Administrador</v>
      </c>
      <c r="F10" s="63"/>
      <c r="G10" s="34"/>
      <c r="H10" s="53" t="str">
        <f>VLOOKUP(C10,'Formato descripción HU'!B6:O20,11,0)</f>
        <v>No iniciado</v>
      </c>
      <c r="I10" s="63"/>
      <c r="J10" s="34"/>
      <c r="K10" s="31"/>
      <c r="L10" s="31"/>
      <c r="M10" s="31"/>
      <c r="N10" s="31"/>
      <c r="O10" s="31"/>
      <c r="P10" s="47"/>
    </row>
    <row r="11" spans="2:16" ht="9.75" customHeight="1">
      <c r="B11" s="46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1"/>
      <c r="N11" s="36"/>
      <c r="O11" s="36"/>
      <c r="P11" s="47"/>
    </row>
    <row r="12" spans="2:16" ht="30" customHeight="1">
      <c r="B12" s="46"/>
      <c r="C12" s="29" t="s">
        <v>80</v>
      </c>
      <c r="D12" s="33"/>
      <c r="E12" s="52" t="s">
        <v>10</v>
      </c>
      <c r="F12" s="63"/>
      <c r="G12" s="34"/>
      <c r="H12" s="52" t="s">
        <v>81</v>
      </c>
      <c r="I12" s="63"/>
      <c r="J12" s="34"/>
      <c r="K12" s="36"/>
      <c r="L12" s="36"/>
      <c r="M12" s="31"/>
      <c r="N12" s="36"/>
      <c r="O12" s="36"/>
      <c r="P12" s="47"/>
    </row>
    <row r="13" spans="2:16" ht="30" customHeight="1">
      <c r="B13" s="46"/>
      <c r="C13" s="32">
        <f>VLOOKUP('Historia de Usuario'!C10,'Formato descripción HU'!B6:O20,8,0)</f>
        <v>2</v>
      </c>
      <c r="D13" s="33"/>
      <c r="E13" s="53" t="str">
        <f>VLOOKUP(C10,'Formato descripción HU'!B6:O20,10,0)</f>
        <v>Alta</v>
      </c>
      <c r="F13" s="63"/>
      <c r="G13" s="34"/>
      <c r="H13" s="53" t="str">
        <f>VLOOKUP(C10,'Formato descripción HU'!B6:O20,7,0)</f>
        <v>Saúl Insuasti</v>
      </c>
      <c r="I13" s="63"/>
      <c r="J13" s="34"/>
      <c r="K13" s="36"/>
      <c r="L13" s="36"/>
      <c r="M13" s="31"/>
      <c r="N13" s="36"/>
      <c r="O13" s="36"/>
      <c r="P13" s="47"/>
    </row>
    <row r="14" spans="2:16" ht="9.75" customHeight="1">
      <c r="B14" s="46"/>
      <c r="C14" s="31"/>
      <c r="D14" s="33"/>
      <c r="E14" s="31"/>
      <c r="F14" s="31"/>
      <c r="G14" s="34"/>
      <c r="H14" s="34"/>
      <c r="I14" s="31"/>
      <c r="J14" s="31"/>
      <c r="K14" s="31"/>
      <c r="L14" s="31"/>
      <c r="M14" s="31"/>
      <c r="N14" s="31"/>
      <c r="O14" s="31"/>
      <c r="P14" s="47"/>
    </row>
    <row r="15" spans="2:16" ht="19.5" customHeight="1">
      <c r="B15" s="46"/>
      <c r="C15" s="49" t="s">
        <v>82</v>
      </c>
      <c r="D15" s="57" t="str">
        <f>VLOOKUP(C10,'Formato descripción HU'!B6:O20,3,0)</f>
        <v>Acceder al sistemas como administrador</v>
      </c>
      <c r="E15" s="64"/>
      <c r="F15" s="31"/>
      <c r="G15" s="49" t="s">
        <v>83</v>
      </c>
      <c r="H15" s="57" t="str">
        <f>VLOOKUP(C10,'Formato descripción HU'!B6:O20,4,0)</f>
        <v xml:space="preserve"> Permitir el ingreso al sistema como Administrador</v>
      </c>
      <c r="I15" s="65"/>
      <c r="J15" s="64"/>
      <c r="K15" s="31"/>
      <c r="L15" s="49" t="s">
        <v>84</v>
      </c>
      <c r="M15" s="50" t="str">
        <f>VLOOKUP(C10,'Formato descripción HU'!B6:O20,6,0)</f>
        <v>Ingresar los datos: Usuario (Nombre y Apellido) Contraseña (Solo números)</v>
      </c>
      <c r="N15" s="65"/>
      <c r="O15" s="64"/>
      <c r="P15" s="47"/>
    </row>
    <row r="16" spans="2:16" ht="19.5" customHeight="1">
      <c r="B16" s="46"/>
      <c r="C16" s="66"/>
      <c r="D16" s="67"/>
      <c r="E16" s="68"/>
      <c r="F16" s="31"/>
      <c r="G16" s="66"/>
      <c r="H16" s="67"/>
      <c r="I16" s="61"/>
      <c r="J16" s="68"/>
      <c r="K16" s="31"/>
      <c r="L16" s="66"/>
      <c r="M16" s="67"/>
      <c r="N16" s="61"/>
      <c r="O16" s="68"/>
      <c r="P16" s="47"/>
    </row>
    <row r="17" spans="2:16" ht="19.5" customHeight="1">
      <c r="B17" s="46"/>
      <c r="C17" s="69"/>
      <c r="D17" s="70"/>
      <c r="E17" s="71"/>
      <c r="F17" s="31"/>
      <c r="G17" s="69"/>
      <c r="H17" s="70"/>
      <c r="I17" s="72"/>
      <c r="J17" s="71"/>
      <c r="K17" s="31"/>
      <c r="L17" s="69"/>
      <c r="M17" s="70"/>
      <c r="N17" s="72"/>
      <c r="O17" s="71"/>
      <c r="P17" s="47"/>
    </row>
    <row r="18" spans="2:16" ht="9.75" customHeight="1">
      <c r="B18" s="46"/>
      <c r="C18" s="31"/>
      <c r="D18" s="31"/>
      <c r="E18" s="31"/>
      <c r="F18" s="31"/>
      <c r="G18" s="34"/>
      <c r="H18" s="34"/>
      <c r="I18" s="34"/>
      <c r="J18" s="31"/>
      <c r="K18" s="31"/>
      <c r="L18" s="31"/>
      <c r="M18" s="31"/>
      <c r="N18" s="31"/>
      <c r="O18" s="31"/>
      <c r="P18" s="47"/>
    </row>
    <row r="19" spans="2:16" ht="19.5" customHeight="1">
      <c r="B19" s="46"/>
      <c r="C19" s="54" t="s">
        <v>85</v>
      </c>
      <c r="D19" s="64"/>
      <c r="E19" s="51" t="s">
        <v>86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47"/>
    </row>
    <row r="20" spans="2:16" ht="19.5" customHeight="1">
      <c r="B20" s="46"/>
      <c r="C20" s="70"/>
      <c r="D20" s="71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47"/>
    </row>
    <row r="21" spans="2:16" ht="9.75" customHeight="1">
      <c r="B21" s="46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7"/>
    </row>
    <row r="22" spans="2:16" ht="19.5" customHeight="1">
      <c r="B22" s="46"/>
      <c r="C22" s="55" t="s">
        <v>87</v>
      </c>
      <c r="D22" s="64"/>
      <c r="E22" s="50" t="str">
        <f>VLOOKUP(C10,'Formato descripción HU'!B6:O20,12,0)</f>
        <v>Mostrar al Usuario: Sus datos son correctos/Sus datos son incorrecto, vuelva a intentar</v>
      </c>
      <c r="F22" s="65"/>
      <c r="G22" s="65"/>
      <c r="H22" s="64"/>
      <c r="I22" s="31"/>
      <c r="J22" s="55" t="s">
        <v>13</v>
      </c>
      <c r="K22" s="64"/>
      <c r="L22" s="50">
        <f>VLOOKUP(C10,'Formato descripción HU'!B6:O20,13,0)</f>
        <v>0</v>
      </c>
      <c r="M22" s="65"/>
      <c r="N22" s="65"/>
      <c r="O22" s="64"/>
      <c r="P22" s="47"/>
    </row>
    <row r="23" spans="2:16" ht="19.5" customHeight="1">
      <c r="B23" s="46"/>
      <c r="C23" s="67"/>
      <c r="D23" s="68"/>
      <c r="E23" s="67"/>
      <c r="F23" s="61"/>
      <c r="G23" s="61"/>
      <c r="H23" s="68"/>
      <c r="I23" s="31"/>
      <c r="J23" s="67"/>
      <c r="K23" s="68"/>
      <c r="L23" s="67"/>
      <c r="M23" s="61"/>
      <c r="N23" s="61"/>
      <c r="O23" s="68"/>
      <c r="P23" s="47"/>
    </row>
    <row r="24" spans="2:16" ht="19.5" customHeight="1">
      <c r="B24" s="46"/>
      <c r="C24" s="70"/>
      <c r="D24" s="71"/>
      <c r="E24" s="70"/>
      <c r="F24" s="72"/>
      <c r="G24" s="72"/>
      <c r="H24" s="71"/>
      <c r="I24" s="31"/>
      <c r="J24" s="70"/>
      <c r="K24" s="71"/>
      <c r="L24" s="70"/>
      <c r="M24" s="72"/>
      <c r="N24" s="72"/>
      <c r="O24" s="71"/>
      <c r="P24" s="47"/>
    </row>
    <row r="25" spans="2:16" ht="9.75" customHeight="1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2023-05-24T15:12:03Z</dcterms:modified>
  <cp:category/>
  <cp:contentStatus/>
</cp:coreProperties>
</file>