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RevisionesMDSW\"/>
    </mc:Choice>
  </mc:AlternateContent>
  <bookViews>
    <workbookView xWindow="0" yWindow="0" windowWidth="20490" windowHeight="7755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<sst xmlns="http://schemas.openxmlformats.org/spreadsheetml/2006/main" count="123" uniqueCount="95">
  <si>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</si>
  <si>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</si>
  <si>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</si>
  <si>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</si>
  <si>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</si>
  <si>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</si>
  <si>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</si>
  <si>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</si>
  <si>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</si>
  <si>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</si>
  <si>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</si>
  <si>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</si>
  <si>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</si>
  <si>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</si>
  <si>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</si>
  <si>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</si>
  <si>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sesion como Administrador</t>
  </si>
  <si>
    <t>Acceder al sistemas como administrador</t>
  </si>
  <si>
    <t xml:space="preserve"> Permitir el ingreso al sistema como Administrador</t>
  </si>
  <si>
    <t>Administrador del negocio</t>
  </si>
  <si>
    <t>Ingresar los datos: Usuario (Nombre y Apellido) Contraseña (Solo números)</t>
  </si>
  <si>
    <t>Saúl Insuasti</t>
  </si>
  <si>
    <t>Alta</t>
  </si>
  <si>
    <t>Terminado</t>
  </si>
  <si>
    <t>Mostrar al administrador el formulario de campos a completar</t>
  </si>
  <si>
    <t xml:space="preserve">Ingreso del administrador </t>
  </si>
  <si>
    <t>REQ002</t>
  </si>
  <si>
    <t>Validar los datos de login y contraseña</t>
  </si>
  <si>
    <t>Acceder al sistemas con datos válidos con el perfil de Administrador</t>
  </si>
  <si>
    <t>Permitir el acceso como administrador al aplicativo</t>
  </si>
  <si>
    <t>Mostrar un mensaje "Acceso correcto a Administrador"</t>
  </si>
  <si>
    <t>En proceso</t>
  </si>
  <si>
    <t>Si datos correctos: Acceso a página principal aplicativo; si no: Denegar el acceso y mostrar mensaje de posible error|</t>
  </si>
  <si>
    <t>El mensaje puede ser mostrado en otra página por medio del php, así como también mostrar al momento de completar el campo de usuario o contraseña</t>
  </si>
  <si>
    <t>Verificación y Acceso del administrador</t>
  </si>
  <si>
    <t>REQ003</t>
  </si>
  <si>
    <t>El sistema debe permitir iniciar sesión como Empleado</t>
  </si>
  <si>
    <t>Acceder al sistema como Empleado</t>
  </si>
  <si>
    <t>Permitir el ingreso como empleado</t>
  </si>
  <si>
    <t>Empleado</t>
  </si>
  <si>
    <t>Ingreso los datos login y contraseña</t>
  </si>
  <si>
    <t>Cristina Colimba</t>
  </si>
  <si>
    <t>No iniciado</t>
  </si>
  <si>
    <t>Mostrar al usuario una verifcacion exitosa y se concede su acceso. Caso contrario de deniega el acceso y se muestra un mensaje de error.</t>
  </si>
  <si>
    <t>Ingreso rol de cada empleado</t>
  </si>
  <si>
    <t>REQ004</t>
  </si>
  <si>
    <t>Acceder al sistemas con datos validados con el perfil de empleado</t>
  </si>
  <si>
    <t>Mostrar un mensaje "Acceso correcto a Empleado"</t>
  </si>
  <si>
    <t>Mostrar al Usuario: Sus datos son correctos/Sus datos son incorrectos, vuelva a intentar</t>
  </si>
  <si>
    <t>Ingreso del usuario</t>
  </si>
  <si>
    <t>REQ005</t>
  </si>
  <si>
    <t>El sistema debe facilitar el registro, la edición y eliminicación de productos .</t>
  </si>
  <si>
    <t>Gestionar productos</t>
  </si>
  <si>
    <t>Enlistar y organizar los productos elaborados solicitados</t>
  </si>
  <si>
    <t>Ingresar datos respecto a la categoría del producto</t>
  </si>
  <si>
    <t>Mostrar el Usuario: Una tabla detallada de los productos de consumo.</t>
  </si>
  <si>
    <t>CRUD de los Productos</t>
  </si>
  <si>
    <t>REQ006</t>
  </si>
  <si>
    <t>El módulo debe permitir seleccionar la cantidad unitaria de los productos</t>
  </si>
  <si>
    <t>Gestionar en unidades los productos</t>
  </si>
  <si>
    <t>Organizar cada producto por precio y unidad</t>
  </si>
  <si>
    <t>Escoger la categoría de cada elaborado</t>
  </si>
  <si>
    <t>Mostrar al usuario: las unidades seleccionadas, y un ícono  para agregar o eliminar cantidades.</t>
  </si>
  <si>
    <t>Salida Productos</t>
  </si>
  <si>
    <t>REQ007</t>
  </si>
  <si>
    <t>El sistema debe proporcionar un informe en Excel de la salida de los productos</t>
  </si>
  <si>
    <t>Detallar mediante informe salida de elaborados</t>
  </si>
  <si>
    <t>LLevar un registro diario del inventario</t>
  </si>
  <si>
    <t>Administrador</t>
  </si>
  <si>
    <t>Utilizando módulos o  bibliotecas de Python para el servidor de la página web</t>
  </si>
  <si>
    <t>Katherine Chasipanta</t>
  </si>
  <si>
    <t>Proporcionar al usuario: una opción con enlace de descarga para obtener un informe en Excel.</t>
  </si>
  <si>
    <t>Informe formato Excel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</si>
  <si>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</si>
  <si>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</si>
  <si>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</si>
  <si>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</si>
  <si>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</si>
  <si>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</si>
  <si>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</si>
  <si>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</si>
  <si>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</si>
  <si>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</si>
  <si>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</si>
  <si>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</si>
  <si>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</si>
  <si>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</si>
  <si>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</si>
  <si>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</si>
  <si>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</si>
  <si>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</si>
  <si>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</si>
  <si>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</si>
  <si>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</si>
  <si>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Administrador/Empleados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</si>
</sst>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</font>
    <font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29" xfId="0" applyFont="1" applyBorder="1" applyAlignment="1">
      <alignment vertical="center" wrapText="1"/>
    </xf>
    <xf numFmtId="0" fontId="18" fillId="0" borderId="3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 applyAlignment="1"/>
    <xf numFmtId="0" fontId="12" fillId="0" borderId="19" xfId="0" applyFont="1" applyBorder="1" applyAlignment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 applyAlignment="1"/>
    <xf numFmtId="0" fontId="12" fillId="0" borderId="14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26" xfId="0" applyFont="1" applyBorder="1" applyAlignment="1"/>
    <xf numFmtId="0" fontId="12" fillId="0" borderId="27" xfId="0" applyFont="1" applyBorder="1" applyAlignment="1"/>
    <xf numFmtId="0" fontId="12" fillId="0" borderId="28" xfId="0" applyFont="1" applyBorder="1" applyAlignment="1"/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5" xfId="0" applyFont="1" applyBorder="1" applyAlignment="1"/>
    <xf numFmtId="0" fontId="13" fillId="4" borderId="8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" fillId="5" borderId="8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/>
    <xf numFmtId="0" fontId="1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180975</xdr:colOff>
      <xdr:row>8</xdr:row>
      <xdr:rowOff>295275</xdr:rowOff>
    </xdr:from>
    <xdr:to>
      <xdr:col>14</xdr:col>
      <xdr:colOff>476250</xdr:colOff>
      <xdr:row>12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CB346355-19D1-887A-B7BD-2ECD092BC4A2}"/>
            </a:ext>
            <a:ext uri="{147F2762-F138-4A5C-976F-8EAC2B608ADB}">
              <a16:predDERef xmlns:a16="http://schemas.microsoft.com/office/drawing/2014/main" xmlns="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1238250"/>
          <a:ext cx="110490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2"/>
  <sheetViews>
    <sheetView showGridLines="0" tabSelected="1" topLeftCell="A6" zoomScale="77" zoomScaleNormal="77" workbookViewId="0">
      <selection activeCell="G11" sqref="G11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4</v>
      </c>
      <c r="J6" s="11">
        <v>45086</v>
      </c>
      <c r="K6" s="10" t="s">
        <v>22</v>
      </c>
      <c r="L6" s="10" t="s">
        <v>23</v>
      </c>
      <c r="M6" s="12" t="s">
        <v>24</v>
      </c>
      <c r="N6" s="13"/>
      <c r="O6" s="47" t="s">
        <v>25</v>
      </c>
    </row>
    <row r="7" spans="2:15" ht="47.25" customHeight="1" x14ac:dyDescent="0.2">
      <c r="B7" s="7" t="s">
        <v>26</v>
      </c>
      <c r="C7" s="14" t="s">
        <v>27</v>
      </c>
      <c r="D7" s="14" t="s">
        <v>28</v>
      </c>
      <c r="E7" s="14" t="s">
        <v>29</v>
      </c>
      <c r="F7" s="9" t="s">
        <v>19</v>
      </c>
      <c r="G7" s="8" t="s">
        <v>30</v>
      </c>
      <c r="H7" s="8" t="s">
        <v>21</v>
      </c>
      <c r="I7" s="10">
        <v>2</v>
      </c>
      <c r="J7" s="11">
        <v>45086</v>
      </c>
      <c r="K7" s="10" t="s">
        <v>22</v>
      </c>
      <c r="L7" s="10" t="s">
        <v>23</v>
      </c>
      <c r="M7" s="12" t="s">
        <v>32</v>
      </c>
      <c r="N7" s="49" t="s">
        <v>33</v>
      </c>
      <c r="O7" s="47" t="s">
        <v>34</v>
      </c>
    </row>
    <row r="8" spans="2:15" ht="62.25" customHeight="1" x14ac:dyDescent="0.2">
      <c r="B8" s="16" t="s">
        <v>35</v>
      </c>
      <c r="C8" s="14" t="s">
        <v>36</v>
      </c>
      <c r="D8" s="14" t="s">
        <v>37</v>
      </c>
      <c r="E8" s="14" t="s">
        <v>38</v>
      </c>
      <c r="F8" s="9" t="s">
        <v>39</v>
      </c>
      <c r="G8" s="46" t="s">
        <v>40</v>
      </c>
      <c r="H8" s="8" t="s">
        <v>41</v>
      </c>
      <c r="I8" s="10">
        <v>3</v>
      </c>
      <c r="J8" s="11">
        <v>45086</v>
      </c>
      <c r="K8" s="10" t="s">
        <v>22</v>
      </c>
      <c r="L8" s="10" t="s">
        <v>23</v>
      </c>
      <c r="M8" s="15" t="s">
        <v>43</v>
      </c>
      <c r="N8" s="8"/>
      <c r="O8" s="8" t="s">
        <v>44</v>
      </c>
    </row>
    <row r="9" spans="2:15" ht="68.25" customHeight="1" x14ac:dyDescent="0.25">
      <c r="B9" s="7" t="s">
        <v>45</v>
      </c>
      <c r="C9" s="48" t="s">
        <v>27</v>
      </c>
      <c r="D9" s="48" t="s">
        <v>46</v>
      </c>
      <c r="E9" s="48" t="s">
        <v>38</v>
      </c>
      <c r="F9" s="9" t="s">
        <v>39</v>
      </c>
      <c r="G9" s="8" t="s">
        <v>47</v>
      </c>
      <c r="H9" s="8" t="s">
        <v>41</v>
      </c>
      <c r="I9" s="10">
        <v>2</v>
      </c>
      <c r="J9" s="11">
        <v>45086</v>
      </c>
      <c r="K9" s="10" t="s">
        <v>22</v>
      </c>
      <c r="L9" s="10" t="s">
        <v>23</v>
      </c>
      <c r="M9" s="12" t="s">
        <v>48</v>
      </c>
      <c r="N9" s="13"/>
      <c r="O9" s="47" t="s">
        <v>49</v>
      </c>
    </row>
    <row r="10" spans="2:15" ht="39.75" customHeight="1" x14ac:dyDescent="0.2">
      <c r="B10" s="7" t="s">
        <v>50</v>
      </c>
      <c r="C10" s="19" t="s">
        <v>51</v>
      </c>
      <c r="D10" s="19" t="s">
        <v>52</v>
      </c>
      <c r="E10" s="19" t="s">
        <v>53</v>
      </c>
      <c r="F10" s="20" t="s">
        <v>19</v>
      </c>
      <c r="G10" s="8" t="s">
        <v>54</v>
      </c>
      <c r="H10" s="20" t="s">
        <v>21</v>
      </c>
      <c r="I10" s="17">
        <v>4</v>
      </c>
      <c r="J10" s="11">
        <v>45090</v>
      </c>
      <c r="K10" s="10" t="s">
        <v>22</v>
      </c>
      <c r="L10" s="10" t="s">
        <v>23</v>
      </c>
      <c r="M10" s="18" t="s">
        <v>55</v>
      </c>
      <c r="N10" s="8"/>
      <c r="O10" s="8" t="s">
        <v>56</v>
      </c>
    </row>
    <row r="11" spans="2:15" ht="68.25" customHeight="1" x14ac:dyDescent="0.2">
      <c r="B11" s="7" t="s">
        <v>57</v>
      </c>
      <c r="C11" s="8" t="s">
        <v>58</v>
      </c>
      <c r="D11" s="8" t="s">
        <v>59</v>
      </c>
      <c r="E11" s="8" t="s">
        <v>60</v>
      </c>
      <c r="F11" s="8" t="s">
        <v>94</v>
      </c>
      <c r="G11" s="8" t="s">
        <v>61</v>
      </c>
      <c r="H11" s="8" t="s">
        <v>21</v>
      </c>
      <c r="I11" s="10">
        <v>4</v>
      </c>
      <c r="J11" s="11">
        <v>45090</v>
      </c>
      <c r="K11" s="10" t="s">
        <v>22</v>
      </c>
      <c r="L11" s="10" t="s">
        <v>23</v>
      </c>
      <c r="M11" s="8" t="s">
        <v>62</v>
      </c>
      <c r="N11" s="8"/>
      <c r="O11" s="8" t="s">
        <v>63</v>
      </c>
    </row>
    <row r="12" spans="2:15" ht="39.75" customHeight="1" x14ac:dyDescent="0.2">
      <c r="B12" s="7" t="s">
        <v>64</v>
      </c>
      <c r="C12" s="21" t="s">
        <v>65</v>
      </c>
      <c r="D12" s="22" t="s">
        <v>66</v>
      </c>
      <c r="E12" s="22" t="s">
        <v>67</v>
      </c>
      <c r="F12" s="20" t="s">
        <v>68</v>
      </c>
      <c r="G12" s="22" t="s">
        <v>69</v>
      </c>
      <c r="H12" s="20" t="s">
        <v>70</v>
      </c>
      <c r="I12" s="17">
        <v>2</v>
      </c>
      <c r="J12" s="11">
        <v>45135</v>
      </c>
      <c r="K12" s="10" t="s">
        <v>22</v>
      </c>
      <c r="L12" s="10" t="s">
        <v>42</v>
      </c>
      <c r="M12" s="23" t="s">
        <v>71</v>
      </c>
      <c r="N12" s="8"/>
      <c r="O12" s="8" t="s">
        <v>72</v>
      </c>
    </row>
    <row r="13" spans="2:15" ht="39.75" customHeight="1" x14ac:dyDescent="0.2">
      <c r="B13" s="7" t="s">
        <v>73</v>
      </c>
      <c r="C13" s="8"/>
      <c r="D13" s="8"/>
      <c r="E13" s="8"/>
      <c r="F13" s="8"/>
      <c r="G13" s="8"/>
      <c r="H13" s="8"/>
      <c r="I13" s="10"/>
      <c r="J13" s="11"/>
      <c r="K13" s="10"/>
      <c r="L13" s="17"/>
      <c r="M13" s="18"/>
      <c r="N13" s="11"/>
      <c r="O13" s="8"/>
    </row>
    <row r="14" spans="2:15" ht="39.75" customHeight="1" x14ac:dyDescent="0.2">
      <c r="B14" s="7" t="s">
        <v>74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11"/>
      <c r="N14" s="11"/>
      <c r="O14" s="11"/>
    </row>
    <row r="15" spans="2:15" ht="39.75" customHeight="1" x14ac:dyDescent="0.2">
      <c r="B15" s="7" t="s">
        <v>75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76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77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78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79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80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C21" s="8"/>
      <c r="D21" s="8"/>
      <c r="E21" s="8"/>
      <c r="F21" s="8"/>
      <c r="G21" s="8"/>
      <c r="H21" s="8"/>
      <c r="I21" s="10"/>
      <c r="J21" s="11"/>
      <c r="K21" s="10"/>
      <c r="L21" s="10"/>
      <c r="M21" s="8"/>
      <c r="N21" s="8"/>
      <c r="O21" s="8"/>
    </row>
    <row r="22" spans="2:15" ht="19.5" customHeight="1" x14ac:dyDescent="0.2">
      <c r="I22" s="3"/>
      <c r="J22" s="3"/>
      <c r="K22" s="24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25"/>
      <c r="L26" s="3"/>
    </row>
    <row r="27" spans="2:15" ht="19.5" customHeight="1" x14ac:dyDescent="0.2">
      <c r="I27" s="1"/>
      <c r="J27" s="1"/>
      <c r="K27" s="25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22</v>
      </c>
      <c r="L31" s="1" t="s">
        <v>42</v>
      </c>
      <c r="M31" s="4"/>
    </row>
    <row r="32" spans="2:15" ht="19.5" customHeight="1" x14ac:dyDescent="0.25">
      <c r="I32" s="1"/>
      <c r="J32" s="1"/>
      <c r="K32" s="2" t="s">
        <v>81</v>
      </c>
      <c r="L32" s="1" t="s">
        <v>31</v>
      </c>
      <c r="M32" s="4"/>
    </row>
    <row r="33" spans="9:13" ht="19.5" customHeight="1" x14ac:dyDescent="0.25">
      <c r="I33" s="1"/>
      <c r="J33" s="1"/>
      <c r="K33" s="2" t="s">
        <v>82</v>
      </c>
      <c r="L33" s="1" t="s">
        <v>23</v>
      </c>
      <c r="M33" s="4"/>
    </row>
    <row r="34" spans="9:13" ht="19.5" customHeight="1" x14ac:dyDescent="0.25">
      <c r="I34" s="1"/>
      <c r="J34" s="1"/>
      <c r="K34" s="2"/>
      <c r="L34" s="1" t="s">
        <v>83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24"/>
      <c r="L1001" s="3"/>
    </row>
    <row r="1002" spans="9:12" ht="15" customHeight="1" x14ac:dyDescent="0.2">
      <c r="I1002" s="3"/>
      <c r="J1002" s="3"/>
      <c r="K1002" s="24"/>
      <c r="L1002" s="3"/>
    </row>
  </sheetData>
  <mergeCells count="1">
    <mergeCell ref="B3:O3"/>
  </mergeCells>
  <dataValidations count="2">
    <dataValidation type="list" allowBlank="1" showErrorMessage="1" sqref="L6:L21">
      <formula1>$L$31:$L$34</formula1>
    </dataValidation>
    <dataValidation type="list" allowBlank="1" showErrorMessage="1" sqref="K6:K21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7" workbookViewId="0">
      <selection activeCell="O10" sqref="O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6"/>
      <c r="D4" s="26"/>
      <c r="E4" s="26"/>
      <c r="F4" s="4"/>
    </row>
    <row r="5" spans="2:16" hidden="1" x14ac:dyDescent="0.25">
      <c r="C5" s="26"/>
      <c r="D5" s="26"/>
      <c r="E5" s="26"/>
      <c r="F5" s="4"/>
    </row>
    <row r="6" spans="2:16" ht="39.75" customHeight="1" x14ac:dyDescent="0.2">
      <c r="B6" s="74" t="s">
        <v>84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0"/>
    </row>
    <row r="7" spans="2:16" ht="9.75" customHeight="1" x14ac:dyDescent="0.2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6" ht="9.75" customHeight="1" x14ac:dyDescent="0.25">
      <c r="B8" s="39"/>
      <c r="C8" s="40"/>
      <c r="D8" s="40"/>
      <c r="E8" s="40"/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2:16" ht="30" customHeight="1" x14ac:dyDescent="0.2">
      <c r="B9" s="44"/>
      <c r="C9" s="28" t="s">
        <v>1</v>
      </c>
      <c r="D9" s="29"/>
      <c r="E9" s="69" t="s">
        <v>85</v>
      </c>
      <c r="F9" s="70"/>
      <c r="G9" s="29"/>
      <c r="H9" s="69" t="s">
        <v>11</v>
      </c>
      <c r="I9" s="70"/>
      <c r="J9" s="30"/>
      <c r="K9" s="30"/>
      <c r="L9" s="30"/>
      <c r="M9" s="30"/>
      <c r="N9" s="30"/>
      <c r="O9" s="30"/>
      <c r="P9" s="45"/>
    </row>
    <row r="10" spans="2:16" ht="30" customHeight="1" x14ac:dyDescent="0.2">
      <c r="B10" s="44"/>
      <c r="C10" s="31" t="s">
        <v>15</v>
      </c>
      <c r="D10" s="32"/>
      <c r="E10" s="71" t="str">
        <f>VLOOKUP(C10,'Formato descripción HU'!B6:O20,5,0)</f>
        <v>Administrador del negocio</v>
      </c>
      <c r="F10" s="70"/>
      <c r="G10" s="33"/>
      <c r="H10" s="71" t="str">
        <f>VLOOKUP(C10,'Formato descripción HU'!B6:O20,11,0)</f>
        <v>Terminado</v>
      </c>
      <c r="I10" s="70"/>
      <c r="J10" s="33"/>
      <c r="K10" s="30"/>
      <c r="L10" s="30"/>
      <c r="M10" s="30"/>
      <c r="N10" s="30"/>
      <c r="O10" s="30"/>
      <c r="P10" s="45"/>
    </row>
    <row r="11" spans="2:16" ht="9.75" customHeight="1" x14ac:dyDescent="0.2">
      <c r="B11" s="44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30"/>
      <c r="N11" s="35"/>
      <c r="O11" s="35"/>
      <c r="P11" s="45"/>
    </row>
    <row r="12" spans="2:16" ht="30" customHeight="1" x14ac:dyDescent="0.2">
      <c r="B12" s="44"/>
      <c r="C12" s="28" t="s">
        <v>86</v>
      </c>
      <c r="D12" s="32"/>
      <c r="E12" s="69" t="s">
        <v>10</v>
      </c>
      <c r="F12" s="70"/>
      <c r="G12" s="33"/>
      <c r="H12" s="69" t="s">
        <v>87</v>
      </c>
      <c r="I12" s="70"/>
      <c r="J12" s="33"/>
      <c r="K12" s="35"/>
      <c r="L12" s="35"/>
      <c r="M12" s="30"/>
      <c r="N12" s="35"/>
      <c r="O12" s="35"/>
      <c r="P12" s="45"/>
    </row>
    <row r="13" spans="2:16" ht="30" customHeight="1" x14ac:dyDescent="0.2">
      <c r="B13" s="44"/>
      <c r="C13" s="31">
        <f>VLOOKUP('Historia de Usuario'!C10,'Formato descripción HU'!B6:O20,8,0)</f>
        <v>4</v>
      </c>
      <c r="D13" s="32"/>
      <c r="E13" s="71" t="str">
        <f>VLOOKUP(C10,'Formato descripción HU'!B6:O20,10,0)</f>
        <v>Alta</v>
      </c>
      <c r="F13" s="70"/>
      <c r="G13" s="33"/>
      <c r="H13" s="71" t="str">
        <f>VLOOKUP(C10,'Formato descripción HU'!B6:O20,7,0)</f>
        <v>Saúl Insuasti</v>
      </c>
      <c r="I13" s="70"/>
      <c r="J13" s="33"/>
      <c r="K13" s="35"/>
      <c r="L13" s="35"/>
      <c r="M13" s="30"/>
      <c r="N13" s="35"/>
      <c r="O13" s="35"/>
      <c r="P13" s="45"/>
    </row>
    <row r="14" spans="2:16" ht="9.75" customHeight="1" x14ac:dyDescent="0.2">
      <c r="B14" s="44"/>
      <c r="C14" s="30"/>
      <c r="D14" s="32"/>
      <c r="E14" s="30"/>
      <c r="F14" s="30"/>
      <c r="G14" s="33"/>
      <c r="H14" s="33"/>
      <c r="I14" s="30"/>
      <c r="J14" s="30"/>
      <c r="K14" s="30"/>
      <c r="L14" s="30"/>
      <c r="M14" s="30"/>
      <c r="N14" s="30"/>
      <c r="O14" s="30"/>
      <c r="P14" s="45"/>
    </row>
    <row r="15" spans="2:16" ht="19.5" customHeight="1" x14ac:dyDescent="0.2">
      <c r="B15" s="44"/>
      <c r="C15" s="52" t="s">
        <v>88</v>
      </c>
      <c r="D15" s="76" t="str">
        <f>VLOOKUP(C10,'Formato descripción HU'!B6:O20,3,0)</f>
        <v>Acceder al sistemas como administrador</v>
      </c>
      <c r="E15" s="57"/>
      <c r="F15" s="30"/>
      <c r="G15" s="52" t="s">
        <v>89</v>
      </c>
      <c r="H15" s="76" t="str">
        <f>VLOOKUP(C10,'Formato descripción HU'!B6:O20,4,0)</f>
        <v xml:space="preserve"> Permitir el ingreso al sistema como Administrador</v>
      </c>
      <c r="I15" s="56"/>
      <c r="J15" s="57"/>
      <c r="K15" s="30"/>
      <c r="L15" s="52" t="s">
        <v>90</v>
      </c>
      <c r="M15" s="55" t="str">
        <f>VLOOKUP(C10,'Formato descripción HU'!B6:O20,6,0)</f>
        <v>Ingresar los datos: Usuario (Nombre y Apellido) Contraseña (Solo números)</v>
      </c>
      <c r="N15" s="56"/>
      <c r="O15" s="57"/>
      <c r="P15" s="45"/>
    </row>
    <row r="16" spans="2:16" ht="19.5" customHeight="1" x14ac:dyDescent="0.2">
      <c r="B16" s="44"/>
      <c r="C16" s="53"/>
      <c r="D16" s="58"/>
      <c r="E16" s="59"/>
      <c r="F16" s="30"/>
      <c r="G16" s="53"/>
      <c r="H16" s="58"/>
      <c r="I16" s="51"/>
      <c r="J16" s="59"/>
      <c r="K16" s="30"/>
      <c r="L16" s="53"/>
      <c r="M16" s="58"/>
      <c r="N16" s="51"/>
      <c r="O16" s="59"/>
      <c r="P16" s="45"/>
    </row>
    <row r="17" spans="2:16" ht="19.5" customHeight="1" x14ac:dyDescent="0.2">
      <c r="B17" s="44"/>
      <c r="C17" s="54"/>
      <c r="D17" s="60"/>
      <c r="E17" s="62"/>
      <c r="F17" s="30"/>
      <c r="G17" s="54"/>
      <c r="H17" s="60"/>
      <c r="I17" s="61"/>
      <c r="J17" s="62"/>
      <c r="K17" s="30"/>
      <c r="L17" s="54"/>
      <c r="M17" s="60"/>
      <c r="N17" s="61"/>
      <c r="O17" s="62"/>
      <c r="P17" s="45"/>
    </row>
    <row r="18" spans="2:16" ht="9.75" customHeight="1" x14ac:dyDescent="0.2">
      <c r="B18" s="44"/>
      <c r="C18" s="30"/>
      <c r="D18" s="30"/>
      <c r="E18" s="30"/>
      <c r="F18" s="30"/>
      <c r="G18" s="33"/>
      <c r="H18" s="33"/>
      <c r="I18" s="33"/>
      <c r="J18" s="30"/>
      <c r="K18" s="30"/>
      <c r="L18" s="30"/>
      <c r="M18" s="30"/>
      <c r="N18" s="30"/>
      <c r="O18" s="30"/>
      <c r="P18" s="45"/>
    </row>
    <row r="19" spans="2:16" ht="19.5" customHeight="1" x14ac:dyDescent="0.2">
      <c r="B19" s="44"/>
      <c r="C19" s="72" t="s">
        <v>91</v>
      </c>
      <c r="D19" s="57"/>
      <c r="E19" s="63" t="s">
        <v>92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45"/>
    </row>
    <row r="20" spans="2:16" ht="19.5" customHeight="1" x14ac:dyDescent="0.2">
      <c r="B20" s="44"/>
      <c r="C20" s="60"/>
      <c r="D20" s="62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45"/>
    </row>
    <row r="21" spans="2:16" ht="9.75" customHeight="1" x14ac:dyDescent="0.2">
      <c r="B21" s="4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5"/>
    </row>
    <row r="22" spans="2:16" ht="19.5" customHeight="1" x14ac:dyDescent="0.2">
      <c r="B22" s="44"/>
      <c r="C22" s="73" t="s">
        <v>93</v>
      </c>
      <c r="D22" s="57"/>
      <c r="E22" s="55" t="str">
        <f>VLOOKUP(C10,'Formato descripción HU'!B6:O20,12,0)</f>
        <v>Mostrar al administrador el formulario de campos a completar</v>
      </c>
      <c r="F22" s="56"/>
      <c r="G22" s="56"/>
      <c r="H22" s="57"/>
      <c r="I22" s="30"/>
      <c r="J22" s="73" t="s">
        <v>13</v>
      </c>
      <c r="K22" s="57"/>
      <c r="L22" s="55">
        <f>VLOOKUP(C10,'Formato descripción HU'!B6:O20,13,0)</f>
        <v>0</v>
      </c>
      <c r="M22" s="56"/>
      <c r="N22" s="56"/>
      <c r="O22" s="57"/>
      <c r="P22" s="45"/>
    </row>
    <row r="23" spans="2:16" ht="19.5" customHeight="1" x14ac:dyDescent="0.2">
      <c r="B23" s="44"/>
      <c r="C23" s="58"/>
      <c r="D23" s="59"/>
      <c r="E23" s="58"/>
      <c r="F23" s="51"/>
      <c r="G23" s="51"/>
      <c r="H23" s="59"/>
      <c r="I23" s="30"/>
      <c r="J23" s="58"/>
      <c r="K23" s="59"/>
      <c r="L23" s="58"/>
      <c r="M23" s="51"/>
      <c r="N23" s="51"/>
      <c r="O23" s="59"/>
      <c r="P23" s="45"/>
    </row>
    <row r="24" spans="2:16" ht="19.5" customHeight="1" x14ac:dyDescent="0.2">
      <c r="B24" s="44"/>
      <c r="C24" s="60"/>
      <c r="D24" s="62"/>
      <c r="E24" s="60"/>
      <c r="F24" s="61"/>
      <c r="G24" s="61"/>
      <c r="H24" s="62"/>
      <c r="I24" s="30"/>
      <c r="J24" s="60"/>
      <c r="K24" s="62"/>
      <c r="L24" s="60"/>
      <c r="M24" s="61"/>
      <c r="N24" s="61"/>
      <c r="O24" s="62"/>
      <c r="P24" s="45"/>
    </row>
    <row r="25" spans="2:16" ht="9.75" customHeight="1" x14ac:dyDescent="0.2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User</cp:lastModifiedBy>
  <cp:revision/>
  <dcterms:created xsi:type="dcterms:W3CDTF">2019-10-21T15:37:14Z</dcterms:created>
  <dcterms:modified xsi:type="dcterms:W3CDTF">2023-07-24T13:55:27Z</dcterms:modified>
  <cp:category/>
  <cp:contentStatus/>
</cp:coreProperties>
</file>