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560" yWindow="560" windowWidth="25040" windowHeight="1434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3" i="1" l="1"/>
  <c r="L33" i="1"/>
  <c r="M33" i="1"/>
  <c r="J33" i="1"/>
  <c r="K29" i="1"/>
  <c r="L29" i="1"/>
  <c r="M29" i="1"/>
  <c r="J29" i="1"/>
  <c r="L23" i="1"/>
  <c r="M23" i="1"/>
  <c r="K23" i="1"/>
  <c r="J23" i="1"/>
  <c r="M12" i="1"/>
  <c r="M13" i="1"/>
  <c r="M14" i="1"/>
  <c r="M24" i="1"/>
  <c r="M25" i="1"/>
  <c r="M26" i="1"/>
  <c r="M34" i="1"/>
  <c r="M35" i="1"/>
  <c r="M36" i="1"/>
  <c r="L12" i="1"/>
  <c r="L13" i="1"/>
  <c r="L14" i="1"/>
  <c r="L24" i="1"/>
  <c r="L25" i="1"/>
  <c r="L26" i="1"/>
  <c r="L34" i="1"/>
  <c r="L35" i="1"/>
  <c r="L36" i="1"/>
  <c r="K12" i="1"/>
  <c r="K13" i="1"/>
  <c r="K14" i="1"/>
  <c r="K24" i="1"/>
  <c r="K25" i="1"/>
  <c r="K26" i="1"/>
  <c r="K34" i="1"/>
  <c r="K35" i="1"/>
  <c r="K36" i="1"/>
  <c r="J12" i="1"/>
  <c r="J13" i="1"/>
  <c r="J14" i="1"/>
  <c r="J24" i="1"/>
  <c r="I19" i="1"/>
  <c r="I25" i="1"/>
  <c r="J25" i="1"/>
  <c r="J26" i="1"/>
  <c r="J34" i="1"/>
  <c r="J35" i="1"/>
  <c r="J36" i="1"/>
  <c r="I36" i="1"/>
  <c r="I35" i="1"/>
  <c r="I34" i="1"/>
  <c r="I33" i="1"/>
  <c r="I18" i="1"/>
  <c r="I24" i="1"/>
  <c r="I17" i="1"/>
  <c r="I23" i="1"/>
  <c r="I12" i="1"/>
  <c r="I13" i="1"/>
  <c r="I14" i="1"/>
  <c r="B36" i="1"/>
  <c r="B34" i="1"/>
  <c r="B35" i="1"/>
  <c r="B33" i="1"/>
  <c r="C34" i="1"/>
  <c r="D34" i="1"/>
  <c r="E34" i="1"/>
  <c r="F34" i="1"/>
  <c r="C35" i="1"/>
  <c r="D35" i="1"/>
  <c r="E35" i="1"/>
  <c r="F35" i="1"/>
  <c r="D33" i="1"/>
  <c r="E33" i="1"/>
  <c r="F33" i="1"/>
  <c r="C33" i="1"/>
  <c r="F36" i="1"/>
  <c r="E36" i="1"/>
  <c r="D36" i="1"/>
  <c r="C36" i="1"/>
  <c r="D29" i="1"/>
  <c r="E29" i="1"/>
  <c r="F29" i="1"/>
  <c r="C29" i="1"/>
  <c r="B13" i="1"/>
  <c r="B12" i="1"/>
  <c r="C14" i="1"/>
  <c r="D14" i="1"/>
  <c r="E14" i="1"/>
  <c r="F14" i="1"/>
  <c r="B14" i="1"/>
  <c r="D26" i="1"/>
  <c r="E26" i="1"/>
  <c r="F26" i="1"/>
  <c r="C26" i="1"/>
  <c r="E25" i="1"/>
  <c r="F25" i="1"/>
  <c r="D25" i="1"/>
  <c r="C25" i="1"/>
  <c r="C24" i="1"/>
  <c r="D24" i="1"/>
  <c r="E24" i="1"/>
  <c r="F24" i="1"/>
  <c r="D23" i="1"/>
  <c r="E23" i="1"/>
  <c r="F23" i="1"/>
  <c r="C23" i="1"/>
  <c r="B24" i="1"/>
  <c r="B25" i="1"/>
  <c r="B23" i="1"/>
  <c r="B18" i="1"/>
  <c r="B19" i="1"/>
  <c r="B17" i="1"/>
  <c r="D13" i="1"/>
  <c r="E13" i="1"/>
  <c r="F13" i="1"/>
  <c r="C13" i="1"/>
  <c r="D12" i="1"/>
  <c r="E12" i="1"/>
  <c r="F12" i="1"/>
  <c r="C12" i="1"/>
</calcChain>
</file>

<file path=xl/sharedStrings.xml><?xml version="1.0" encoding="utf-8"?>
<sst xmlns="http://schemas.openxmlformats.org/spreadsheetml/2006/main" count="84" uniqueCount="22">
  <si>
    <t>Unidades</t>
  </si>
  <si>
    <t>PS</t>
  </si>
  <si>
    <t>MD</t>
  </si>
  <si>
    <t>MOD</t>
  </si>
  <si>
    <t>GGF</t>
  </si>
  <si>
    <t>Ex Ini PC</t>
  </si>
  <si>
    <t>Empezadas</t>
  </si>
  <si>
    <t>Ex fin PC</t>
  </si>
  <si>
    <t>Enunciado</t>
  </si>
  <si>
    <t>PMP (Solución al Problema 4 por PMP)</t>
  </si>
  <si>
    <t>Paso 0: Identificación de los Costes</t>
  </si>
  <si>
    <t>Año Previo</t>
  </si>
  <si>
    <t>Año Actual</t>
  </si>
  <si>
    <t>Total</t>
  </si>
  <si>
    <t>CIF</t>
  </si>
  <si>
    <t>Paso 1: Identificación de las unidades físicas</t>
  </si>
  <si>
    <t>Empezas y Terminadas</t>
  </si>
  <si>
    <t>Ex Fin PC</t>
  </si>
  <si>
    <t>Paso 2: Cálculo de las unidades equivalentes</t>
  </si>
  <si>
    <t>Paso 3: Cálculo del coste unitario</t>
  </si>
  <si>
    <t>Paso 4: Reparto de los costes entre los inventarios</t>
  </si>
  <si>
    <t>FIFO (Solución al Problema 4 por FIFO)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</si>
</sst>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0" fontId="1" fillId="0" borderId="0" xfId="0" applyFont="1"/>
    <xf numFmtId="0" fontId="0" fillId="2" borderId="0" xfId="0" applyFill="1"/>
  </cellXfs>
  <cellStyles count="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>
      <selection activeCell="H33" sqref="H33:M33"/>
    </sheetView>
  </sheetViews>
  <sheetFormatPr baseColWidth="10" defaultRowHeight="15" x14ac:dyDescent="0"/>
  <cols>
    <col min="1" max="1" width="20.6640625" customWidth="1"/>
  </cols>
  <sheetData>
    <row r="1" spans="1:13">
      <c r="A1" t="s">
        <v>8</v>
      </c>
      <c r="H1" t="s">
        <v>8</v>
      </c>
    </row>
    <row r="2" spans="1:13">
      <c r="B2" t="s">
        <v>0</v>
      </c>
      <c r="C2" t="s">
        <v>1</v>
      </c>
      <c r="D2" t="s">
        <v>2</v>
      </c>
      <c r="E2" t="s">
        <v>3</v>
      </c>
      <c r="F2" t="s">
        <v>4</v>
      </c>
      <c r="I2" t="s">
        <v>0</v>
      </c>
      <c r="J2" t="s">
        <v>1</v>
      </c>
      <c r="K2" t="s">
        <v>2</v>
      </c>
      <c r="L2" t="s">
        <v>3</v>
      </c>
      <c r="M2" t="s">
        <v>4</v>
      </c>
    </row>
    <row r="3" spans="1:13">
      <c r="A3" t="s">
        <v>5</v>
      </c>
      <c r="B3">
        <v>55</v>
      </c>
      <c r="C3">
        <v>4125</v>
      </c>
      <c r="D3">
        <v>110</v>
      </c>
      <c r="E3">
        <v>275</v>
      </c>
      <c r="F3">
        <v>165</v>
      </c>
      <c r="H3" t="s">
        <v>5</v>
      </c>
      <c r="I3">
        <v>55</v>
      </c>
      <c r="J3">
        <v>4125</v>
      </c>
      <c r="K3">
        <v>110</v>
      </c>
      <c r="L3">
        <v>275</v>
      </c>
      <c r="M3">
        <v>165</v>
      </c>
    </row>
    <row r="4" spans="1:13">
      <c r="D4" s="1">
        <v>0.75</v>
      </c>
      <c r="E4" s="1">
        <v>0.6</v>
      </c>
      <c r="F4" s="1">
        <v>0.6</v>
      </c>
      <c r="K4" s="1">
        <v>0.75</v>
      </c>
      <c r="L4" s="1">
        <v>0.6</v>
      </c>
      <c r="M4" s="1">
        <v>0.6</v>
      </c>
    </row>
    <row r="5" spans="1:13">
      <c r="A5" t="s">
        <v>6</v>
      </c>
      <c r="B5">
        <v>327</v>
      </c>
      <c r="C5">
        <v>21255</v>
      </c>
      <c r="D5">
        <v>981</v>
      </c>
      <c r="E5">
        <v>1962</v>
      </c>
      <c r="F5">
        <v>1308</v>
      </c>
      <c r="H5" t="s">
        <v>6</v>
      </c>
      <c r="I5">
        <v>327</v>
      </c>
      <c r="J5">
        <v>21255</v>
      </c>
      <c r="K5">
        <v>981</v>
      </c>
      <c r="L5">
        <v>1962</v>
      </c>
      <c r="M5">
        <v>1308</v>
      </c>
    </row>
    <row r="6" spans="1:13">
      <c r="A6" t="s">
        <v>7</v>
      </c>
      <c r="B6">
        <v>32</v>
      </c>
      <c r="D6" s="1">
        <v>0.5</v>
      </c>
      <c r="E6" s="1">
        <v>0.45</v>
      </c>
      <c r="F6" s="1">
        <v>0.45</v>
      </c>
      <c r="H6" t="s">
        <v>7</v>
      </c>
      <c r="I6">
        <v>32</v>
      </c>
      <c r="K6" s="1">
        <v>0.5</v>
      </c>
      <c r="L6" s="1">
        <v>0.45</v>
      </c>
      <c r="M6" s="1">
        <v>0.45</v>
      </c>
    </row>
    <row r="8" spans="1:13" s="2" customFormat="1">
      <c r="A8" s="2" t="s">
        <v>9</v>
      </c>
      <c r="H8" s="2" t="s">
        <v>21</v>
      </c>
    </row>
    <row r="10" spans="1:13" s="2" customFormat="1">
      <c r="A10" s="2" t="s">
        <v>10</v>
      </c>
      <c r="H10" s="2" t="s">
        <v>10</v>
      </c>
    </row>
    <row r="11" spans="1:13">
      <c r="B11" t="s">
        <v>13</v>
      </c>
      <c r="C11" t="s">
        <v>1</v>
      </c>
      <c r="D11" t="s">
        <v>2</v>
      </c>
      <c r="E11" t="s">
        <v>3</v>
      </c>
      <c r="F11" t="s">
        <v>14</v>
      </c>
      <c r="I11" t="s">
        <v>13</v>
      </c>
      <c r="J11" t="s">
        <v>1</v>
      </c>
      <c r="K11" t="s">
        <v>2</v>
      </c>
      <c r="L11" t="s">
        <v>3</v>
      </c>
      <c r="M11" t="s">
        <v>14</v>
      </c>
    </row>
    <row r="12" spans="1:13">
      <c r="A12" t="s">
        <v>11</v>
      </c>
      <c r="B12">
        <f>SUM(C12:F12)</f>
        <v>4675</v>
      </c>
      <c r="C12">
        <f>C3</f>
        <v>4125</v>
      </c>
      <c r="D12">
        <f t="shared" ref="D12:F12" si="0">D3</f>
        <v>110</v>
      </c>
      <c r="E12">
        <f t="shared" si="0"/>
        <v>275</v>
      </c>
      <c r="F12">
        <f t="shared" si="0"/>
        <v>165</v>
      </c>
      <c r="H12" t="s">
        <v>11</v>
      </c>
      <c r="I12">
        <f>SUM(J12:M12)</f>
        <v>4675</v>
      </c>
      <c r="J12">
        <f>J3</f>
        <v>4125</v>
      </c>
      <c r="K12">
        <f t="shared" ref="K12:M12" si="1">K3</f>
        <v>110</v>
      </c>
      <c r="L12">
        <f t="shared" si="1"/>
        <v>275</v>
      </c>
      <c r="M12">
        <f t="shared" si="1"/>
        <v>165</v>
      </c>
    </row>
    <row r="13" spans="1:13">
      <c r="A13" t="s">
        <v>12</v>
      </c>
      <c r="B13">
        <f>SUM(C13:F13)</f>
        <v>25506</v>
      </c>
      <c r="C13">
        <f>C5</f>
        <v>21255</v>
      </c>
      <c r="D13">
        <f t="shared" ref="D13:F13" si="2">D5</f>
        <v>981</v>
      </c>
      <c r="E13">
        <f t="shared" si="2"/>
        <v>1962</v>
      </c>
      <c r="F13">
        <f t="shared" si="2"/>
        <v>1308</v>
      </c>
      <c r="H13" t="s">
        <v>12</v>
      </c>
      <c r="I13">
        <f>SUM(J13:M13)</f>
        <v>25506</v>
      </c>
      <c r="J13">
        <f>J5</f>
        <v>21255</v>
      </c>
      <c r="K13">
        <f t="shared" ref="K13:M13" si="3">K5</f>
        <v>981</v>
      </c>
      <c r="L13">
        <f t="shared" si="3"/>
        <v>1962</v>
      </c>
      <c r="M13">
        <f t="shared" si="3"/>
        <v>1308</v>
      </c>
    </row>
    <row r="14" spans="1:13">
      <c r="A14" t="s">
        <v>13</v>
      </c>
      <c r="B14">
        <f>SUM(B12:B13)</f>
        <v>30181</v>
      </c>
      <c r="C14">
        <f t="shared" ref="C14:F14" si="4">SUM(C12:C13)</f>
        <v>25380</v>
      </c>
      <c r="D14">
        <f t="shared" si="4"/>
        <v>1091</v>
      </c>
      <c r="E14">
        <f t="shared" si="4"/>
        <v>2237</v>
      </c>
      <c r="F14">
        <f t="shared" si="4"/>
        <v>1473</v>
      </c>
      <c r="H14" t="s">
        <v>13</v>
      </c>
      <c r="I14">
        <f>SUM(I12:I13)</f>
        <v>30181</v>
      </c>
      <c r="J14">
        <f t="shared" ref="J14" si="5">SUM(J12:J13)</f>
        <v>25380</v>
      </c>
      <c r="K14">
        <f t="shared" ref="K14" si="6">SUM(K12:K13)</f>
        <v>1091</v>
      </c>
      <c r="L14">
        <f t="shared" ref="L14" si="7">SUM(L12:L13)</f>
        <v>2237</v>
      </c>
      <c r="M14">
        <f t="shared" ref="M14" si="8">SUM(M12:M13)</f>
        <v>1473</v>
      </c>
    </row>
    <row r="16" spans="1:13" s="2" customFormat="1">
      <c r="A16" s="2" t="s">
        <v>15</v>
      </c>
      <c r="H16" s="2" t="s">
        <v>15</v>
      </c>
    </row>
    <row r="17" spans="1:13">
      <c r="A17" t="s">
        <v>5</v>
      </c>
      <c r="B17">
        <f>B3</f>
        <v>55</v>
      </c>
      <c r="H17" t="s">
        <v>5</v>
      </c>
      <c r="I17">
        <f>I3</f>
        <v>55</v>
      </c>
    </row>
    <row r="18" spans="1:13">
      <c r="A18" t="s">
        <v>16</v>
      </c>
      <c r="B18">
        <f>B5-B6</f>
        <v>295</v>
      </c>
      <c r="H18" t="s">
        <v>16</v>
      </c>
      <c r="I18">
        <f>I5-I6</f>
        <v>295</v>
      </c>
    </row>
    <row r="19" spans="1:13">
      <c r="A19" t="s">
        <v>17</v>
      </c>
      <c r="B19">
        <f>B6</f>
        <v>32</v>
      </c>
      <c r="H19" t="s">
        <v>17</v>
      </c>
      <c r="I19">
        <f>I6</f>
        <v>32</v>
      </c>
    </row>
    <row r="21" spans="1:13" s="2" customFormat="1">
      <c r="A21" s="2" t="s">
        <v>18</v>
      </c>
      <c r="H21" s="2" t="s">
        <v>18</v>
      </c>
    </row>
    <row r="22" spans="1:13">
      <c r="C22" t="s">
        <v>1</v>
      </c>
      <c r="D22" t="s">
        <v>2</v>
      </c>
      <c r="E22" t="s">
        <v>3</v>
      </c>
      <c r="F22" t="s">
        <v>14</v>
      </c>
      <c r="J22" t="s">
        <v>1</v>
      </c>
      <c r="K22" t="s">
        <v>2</v>
      </c>
      <c r="L22" t="s">
        <v>3</v>
      </c>
      <c r="M22" t="s">
        <v>14</v>
      </c>
    </row>
    <row r="23" spans="1:13">
      <c r="A23" t="s">
        <v>5</v>
      </c>
      <c r="B23">
        <f>B17</f>
        <v>55</v>
      </c>
      <c r="C23">
        <f>$B23*100%</f>
        <v>55</v>
      </c>
      <c r="D23">
        <f t="shared" ref="D23:F24" si="9">$B23*100%</f>
        <v>55</v>
      </c>
      <c r="E23">
        <f t="shared" si="9"/>
        <v>55</v>
      </c>
      <c r="F23">
        <f t="shared" si="9"/>
        <v>55</v>
      </c>
      <c r="H23" s="3" t="s">
        <v>5</v>
      </c>
      <c r="I23" s="3">
        <f>I17</f>
        <v>55</v>
      </c>
      <c r="J23" s="3">
        <f>$I23*(100%-100%)</f>
        <v>0</v>
      </c>
      <c r="K23" s="3">
        <f>$I23*(100%-K4)</f>
        <v>13.75</v>
      </c>
      <c r="L23" s="3">
        <f t="shared" ref="L23:M23" si="10">$I23*(100%-L4)</f>
        <v>22</v>
      </c>
      <c r="M23" s="3">
        <f t="shared" si="10"/>
        <v>22</v>
      </c>
    </row>
    <row r="24" spans="1:13">
      <c r="A24" t="s">
        <v>16</v>
      </c>
      <c r="B24">
        <f t="shared" ref="B24:B25" si="11">B18</f>
        <v>295</v>
      </c>
      <c r="C24">
        <f>$B24*100%</f>
        <v>295</v>
      </c>
      <c r="D24">
        <f t="shared" si="9"/>
        <v>295</v>
      </c>
      <c r="E24">
        <f t="shared" si="9"/>
        <v>295</v>
      </c>
      <c r="F24">
        <f t="shared" si="9"/>
        <v>295</v>
      </c>
      <c r="H24" t="s">
        <v>16</v>
      </c>
      <c r="I24">
        <f t="shared" ref="I24:I25" si="12">I18</f>
        <v>295</v>
      </c>
      <c r="J24">
        <f>$B24*100%</f>
        <v>295</v>
      </c>
      <c r="K24">
        <f t="shared" ref="K23:M24" si="13">$B24*100%</f>
        <v>295</v>
      </c>
      <c r="L24">
        <f t="shared" si="13"/>
        <v>295</v>
      </c>
      <c r="M24">
        <f t="shared" si="13"/>
        <v>295</v>
      </c>
    </row>
    <row r="25" spans="1:13">
      <c r="A25" t="s">
        <v>17</v>
      </c>
      <c r="B25">
        <f t="shared" si="11"/>
        <v>32</v>
      </c>
      <c r="C25">
        <f>B25*100%</f>
        <v>32</v>
      </c>
      <c r="D25">
        <f>$B25*D6</f>
        <v>16</v>
      </c>
      <c r="E25">
        <f t="shared" ref="E25:F25" si="14">$B25*E6</f>
        <v>14.4</v>
      </c>
      <c r="F25">
        <f t="shared" si="14"/>
        <v>14.4</v>
      </c>
      <c r="H25" t="s">
        <v>17</v>
      </c>
      <c r="I25">
        <f t="shared" si="12"/>
        <v>32</v>
      </c>
      <c r="J25">
        <f>I25*100%</f>
        <v>32</v>
      </c>
      <c r="K25">
        <f>$B25*K6</f>
        <v>16</v>
      </c>
      <c r="L25">
        <f t="shared" ref="L25:M25" si="15">$B25*L6</f>
        <v>14.4</v>
      </c>
      <c r="M25">
        <f t="shared" si="15"/>
        <v>14.4</v>
      </c>
    </row>
    <row r="26" spans="1:13">
      <c r="A26" t="s">
        <v>13</v>
      </c>
      <c r="C26">
        <f>SUM(C23:C25)</f>
        <v>382</v>
      </c>
      <c r="D26">
        <f t="shared" ref="D26:F26" si="16">SUM(D23:D25)</f>
        <v>366</v>
      </c>
      <c r="E26">
        <f t="shared" si="16"/>
        <v>364.4</v>
      </c>
      <c r="F26">
        <f t="shared" si="16"/>
        <v>364.4</v>
      </c>
      <c r="H26" t="s">
        <v>13</v>
      </c>
      <c r="J26">
        <f>SUM(J23:J25)</f>
        <v>327</v>
      </c>
      <c r="K26">
        <f t="shared" ref="K26" si="17">SUM(K23:K25)</f>
        <v>324.75</v>
      </c>
      <c r="L26">
        <f t="shared" ref="L26" si="18">SUM(L23:L25)</f>
        <v>331.4</v>
      </c>
      <c r="M26">
        <f t="shared" ref="M26" si="19">SUM(M23:M25)</f>
        <v>331.4</v>
      </c>
    </row>
    <row r="28" spans="1:13" s="2" customFormat="1">
      <c r="A28" s="2" t="s">
        <v>19</v>
      </c>
      <c r="H28" s="2" t="s">
        <v>19</v>
      </c>
    </row>
    <row r="29" spans="1:13">
      <c r="C29">
        <f>C14/C26</f>
        <v>66.439790575916234</v>
      </c>
      <c r="D29">
        <f t="shared" ref="D29:F29" si="20">D14/D26</f>
        <v>2.9808743169398908</v>
      </c>
      <c r="E29">
        <f t="shared" si="20"/>
        <v>6.1388583973655324</v>
      </c>
      <c r="F29">
        <f t="shared" si="20"/>
        <v>4.0422612513721186</v>
      </c>
      <c r="H29" s="3"/>
      <c r="I29" s="3"/>
      <c r="J29" s="3">
        <f>J13/J26</f>
        <v>65</v>
      </c>
      <c r="K29" s="3">
        <f t="shared" ref="K29:M29" si="21">K13/K26</f>
        <v>3.0207852193995381</v>
      </c>
      <c r="L29" s="3">
        <f t="shared" si="21"/>
        <v>5.9203379601689807</v>
      </c>
      <c r="M29" s="3">
        <f t="shared" si="21"/>
        <v>3.9468919734459869</v>
      </c>
    </row>
    <row r="31" spans="1:13" s="2" customFormat="1">
      <c r="A31" s="2" t="s">
        <v>20</v>
      </c>
      <c r="H31" s="2" t="s">
        <v>20</v>
      </c>
    </row>
    <row r="32" spans="1:13">
      <c r="C32" t="s">
        <v>1</v>
      </c>
      <c r="D32" t="s">
        <v>2</v>
      </c>
      <c r="E32" t="s">
        <v>3</v>
      </c>
      <c r="F32" t="s">
        <v>14</v>
      </c>
      <c r="J32" t="s">
        <v>1</v>
      </c>
      <c r="K32" t="s">
        <v>2</v>
      </c>
      <c r="L32" t="s">
        <v>3</v>
      </c>
      <c r="M32" t="s">
        <v>14</v>
      </c>
    </row>
    <row r="33" spans="1:13">
      <c r="A33" t="s">
        <v>5</v>
      </c>
      <c r="B33">
        <f>SUM(C33:F33)</f>
        <v>4378.0981497876573</v>
      </c>
      <c r="C33">
        <f>C23*C$29</f>
        <v>3654.1884816753927</v>
      </c>
      <c r="D33">
        <f t="shared" ref="D33:F33" si="22">D23*D$29</f>
        <v>163.94808743169401</v>
      </c>
      <c r="E33">
        <f t="shared" si="22"/>
        <v>337.63721185510428</v>
      </c>
      <c r="F33">
        <f t="shared" si="22"/>
        <v>222.32436882546651</v>
      </c>
      <c r="H33" s="3" t="s">
        <v>5</v>
      </c>
      <c r="I33" s="3">
        <f>SUM(J33:M33)</f>
        <v>4933.6148553062731</v>
      </c>
      <c r="J33" s="3">
        <f>J23*J$29+J12</f>
        <v>4125</v>
      </c>
      <c r="K33" s="3">
        <f t="shared" ref="K33:M33" si="23">K23*K$29+K12</f>
        <v>151.53579676674366</v>
      </c>
      <c r="L33" s="3">
        <f t="shared" si="23"/>
        <v>405.24743512371754</v>
      </c>
      <c r="M33" s="3">
        <f t="shared" si="23"/>
        <v>251.83162341581169</v>
      </c>
    </row>
    <row r="34" spans="1:13">
      <c r="A34" t="s">
        <v>16</v>
      </c>
      <c r="B34">
        <f t="shared" ref="B34:B35" si="24">SUM(C34:F34)</f>
        <v>23482.526439770165</v>
      </c>
      <c r="C34">
        <f t="shared" ref="C34:F34" si="25">C24*C$29</f>
        <v>19599.738219895287</v>
      </c>
      <c r="D34">
        <f t="shared" si="25"/>
        <v>879.35792349726773</v>
      </c>
      <c r="E34">
        <f t="shared" si="25"/>
        <v>1810.9632272228321</v>
      </c>
      <c r="F34">
        <f t="shared" si="25"/>
        <v>1192.4670691547749</v>
      </c>
      <c r="H34" t="s">
        <v>16</v>
      </c>
      <c r="I34">
        <f t="shared" ref="I34:I35" si="26">SUM(J34:M34)</f>
        <v>22976.964470139275</v>
      </c>
      <c r="J34">
        <f t="shared" ref="J34:M34" si="27">J24*J$29</f>
        <v>19175</v>
      </c>
      <c r="K34">
        <f t="shared" si="27"/>
        <v>891.13163972286372</v>
      </c>
      <c r="L34">
        <f t="shared" si="27"/>
        <v>1746.4996982498494</v>
      </c>
      <c r="M34">
        <f t="shared" si="27"/>
        <v>1164.3331321665662</v>
      </c>
    </row>
    <row r="35" spans="1:13">
      <c r="A35" t="s">
        <v>17</v>
      </c>
      <c r="B35">
        <f t="shared" si="24"/>
        <v>2320.3754104421801</v>
      </c>
      <c r="C35">
        <f t="shared" ref="C35:F35" si="28">C25*C$29</f>
        <v>2126.0732984293195</v>
      </c>
      <c r="D35">
        <f t="shared" si="28"/>
        <v>47.693989071038253</v>
      </c>
      <c r="E35">
        <f t="shared" si="28"/>
        <v>88.399560922063671</v>
      </c>
      <c r="F35">
        <f t="shared" si="28"/>
        <v>58.20856201975851</v>
      </c>
      <c r="H35" t="s">
        <v>17</v>
      </c>
      <c r="I35">
        <f t="shared" si="26"/>
        <v>2270.4206745544479</v>
      </c>
      <c r="J35">
        <f t="shared" ref="J35:M35" si="29">J25*J$29</f>
        <v>2080</v>
      </c>
      <c r="K35">
        <f t="shared" si="29"/>
        <v>48.33256351039261</v>
      </c>
      <c r="L35">
        <f t="shared" si="29"/>
        <v>85.252866626433331</v>
      </c>
      <c r="M35">
        <f t="shared" si="29"/>
        <v>56.835244417622214</v>
      </c>
    </row>
    <row r="36" spans="1:13">
      <c r="A36" t="s">
        <v>13</v>
      </c>
      <c r="B36">
        <f>SUM(C36:F36)</f>
        <v>30181</v>
      </c>
      <c r="C36">
        <f>SUM(C33:C35)</f>
        <v>25380</v>
      </c>
      <c r="D36">
        <f t="shared" ref="D36" si="30">SUM(D33:D35)</f>
        <v>1091</v>
      </c>
      <c r="E36">
        <f t="shared" ref="E36" si="31">SUM(E33:E35)</f>
        <v>2237</v>
      </c>
      <c r="F36">
        <f t="shared" ref="F36" si="32">SUM(F33:F35)</f>
        <v>1473</v>
      </c>
      <c r="H36" t="s">
        <v>13</v>
      </c>
      <c r="I36">
        <f>SUM(J36:M36)</f>
        <v>30181</v>
      </c>
      <c r="J36">
        <f>SUM(J33:J35)</f>
        <v>25380</v>
      </c>
      <c r="K36">
        <f t="shared" ref="K36" si="33">SUM(K33:K35)</f>
        <v>1091</v>
      </c>
      <c r="L36">
        <f t="shared" ref="L36" si="34">SUM(L33:L35)</f>
        <v>2237.0000000000005</v>
      </c>
      <c r="M36">
        <f t="shared" ref="M36" si="35">SUM(M33:M35)</f>
        <v>1473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Núñez Nickel</dc:creator>
  <cp:lastModifiedBy>Manuel Núñez Nickel</cp:lastModifiedBy>
  <dcterms:created xsi:type="dcterms:W3CDTF">2017-10-27T14:53:27Z</dcterms:created>
  <dcterms:modified xsi:type="dcterms:W3CDTF">2017-10-27T15:03:50Z</dcterms:modified>
</cp:coreProperties>
</file>